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X:\Presupuesto\VIGENCIA 2020\"/>
    </mc:Choice>
  </mc:AlternateContent>
  <xr:revisionPtr revIDLastSave="0" documentId="13_ncr:1_{ADD61011-03C9-4F9E-AB5F-613FE16C0DF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RMATO V2" sheetId="5" r:id="rId1"/>
  </sheets>
  <definedNames>
    <definedName name="_xlnm.Print_Area" localSheetId="0">'FORMATO V2'!$A$1:$I$126</definedName>
    <definedName name="_xlnm.Print_Titles" localSheetId="0">'FORMATO V2'!$1:$6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0" i="5" l="1"/>
  <c r="I119" i="5"/>
  <c r="H118" i="5"/>
  <c r="G118" i="5"/>
  <c r="H115" i="5"/>
  <c r="G115" i="5"/>
  <c r="H112" i="5"/>
  <c r="G112" i="5"/>
  <c r="H108" i="5"/>
  <c r="G108" i="5"/>
  <c r="H105" i="5"/>
  <c r="G105" i="5"/>
  <c r="I117" i="5"/>
  <c r="I116" i="5"/>
  <c r="I114" i="5"/>
  <c r="I113" i="5"/>
  <c r="I111" i="5"/>
  <c r="I110" i="5"/>
  <c r="I109" i="5"/>
  <c r="I107" i="5"/>
  <c r="I105" i="5" s="1"/>
  <c r="I106" i="5"/>
  <c r="I104" i="5"/>
  <c r="I103" i="5"/>
  <c r="I102" i="5" s="1"/>
  <c r="H102" i="5"/>
  <c r="G102" i="5"/>
  <c r="G101" i="5" s="1"/>
  <c r="G100" i="5" s="1"/>
  <c r="I99" i="5"/>
  <c r="I98" i="5"/>
  <c r="I96" i="5"/>
  <c r="I95" i="5"/>
  <c r="H97" i="5"/>
  <c r="G97" i="5"/>
  <c r="H94" i="5"/>
  <c r="G94" i="5"/>
  <c r="I93" i="5"/>
  <c r="I92" i="5"/>
  <c r="I91" i="5"/>
  <c r="I90" i="5"/>
  <c r="I89" i="5"/>
  <c r="I88" i="5"/>
  <c r="I87" i="5"/>
  <c r="I86" i="5"/>
  <c r="H85" i="5"/>
  <c r="G85" i="5"/>
  <c r="I82" i="5"/>
  <c r="I81" i="5"/>
  <c r="I80" i="5"/>
  <c r="I79" i="5" s="1"/>
  <c r="I78" i="5" s="1"/>
  <c r="H80" i="5"/>
  <c r="H79" i="5" s="1"/>
  <c r="H78" i="5" s="1"/>
  <c r="G80" i="5"/>
  <c r="G79" i="5" s="1"/>
  <c r="G78" i="5" s="1"/>
  <c r="I101" i="5" l="1"/>
  <c r="I100" i="5" s="1"/>
  <c r="I97" i="5"/>
  <c r="H101" i="5"/>
  <c r="H100" i="5" s="1"/>
  <c r="I112" i="5"/>
  <c r="I94" i="5"/>
  <c r="I118" i="5"/>
  <c r="I115" i="5"/>
  <c r="I108" i="5"/>
  <c r="I85" i="5"/>
  <c r="H84" i="5"/>
  <c r="H83" i="5" s="1"/>
  <c r="H77" i="5" s="1"/>
  <c r="G84" i="5"/>
  <c r="G83" i="5" s="1"/>
  <c r="G77" i="5" s="1"/>
  <c r="I84" i="5" l="1"/>
  <c r="I83" i="5" s="1"/>
  <c r="I77" i="5" s="1"/>
  <c r="H75" i="5" l="1"/>
  <c r="H74" i="5" s="1"/>
  <c r="H73" i="5" s="1"/>
  <c r="H70" i="5"/>
  <c r="H69" i="5" s="1"/>
  <c r="H68" i="5" s="1"/>
  <c r="G70" i="5"/>
  <c r="G69" i="5" s="1"/>
  <c r="G68" i="5" s="1"/>
  <c r="I76" i="5"/>
  <c r="I75" i="5" s="1"/>
  <c r="I74" i="5" s="1"/>
  <c r="I73" i="5" s="1"/>
  <c r="I72" i="5"/>
  <c r="I71" i="5"/>
  <c r="I70" i="5" s="1"/>
  <c r="I69" i="5" s="1"/>
  <c r="I68" i="5" s="1"/>
  <c r="I67" i="5"/>
  <c r="I66" i="5" s="1"/>
  <c r="I65" i="5"/>
  <c r="I64" i="5" s="1"/>
  <c r="I63" i="5"/>
  <c r="I62" i="5"/>
  <c r="I61" i="5"/>
  <c r="I60" i="5"/>
  <c r="I59" i="5"/>
  <c r="I57" i="5"/>
  <c r="I56" i="5"/>
  <c r="I54" i="5" s="1"/>
  <c r="I55" i="5"/>
  <c r="I53" i="5"/>
  <c r="I52" i="5"/>
  <c r="I51" i="5"/>
  <c r="I50" i="5"/>
  <c r="I49" i="5"/>
  <c r="I47" i="5"/>
  <c r="I46" i="5" s="1"/>
  <c r="H66" i="5"/>
  <c r="G66" i="5"/>
  <c r="H64" i="5"/>
  <c r="G64" i="5"/>
  <c r="H58" i="5"/>
  <c r="G58" i="5"/>
  <c r="H54" i="5"/>
  <c r="G54" i="5"/>
  <c r="H48" i="5"/>
  <c r="G48" i="5"/>
  <c r="H46" i="5"/>
  <c r="G46" i="5"/>
  <c r="H42" i="5"/>
  <c r="G42" i="5"/>
  <c r="H39" i="5"/>
  <c r="G39" i="5"/>
  <c r="G36" i="5" s="1"/>
  <c r="I44" i="5"/>
  <c r="I43" i="5"/>
  <c r="I41" i="5"/>
  <c r="I40" i="5"/>
  <c r="I39" i="5" s="1"/>
  <c r="I38" i="5"/>
  <c r="I37" i="5" s="1"/>
  <c r="H37" i="5"/>
  <c r="G37" i="5"/>
  <c r="G35" i="5" l="1"/>
  <c r="G34" i="5" s="1"/>
  <c r="H36" i="5"/>
  <c r="I42" i="5"/>
  <c r="I36" i="5" s="1"/>
  <c r="I58" i="5"/>
  <c r="I48" i="5"/>
  <c r="G45" i="5"/>
  <c r="H45" i="5"/>
  <c r="I45" i="5"/>
  <c r="I34" i="5" l="1"/>
  <c r="I35" i="5"/>
  <c r="H35" i="5"/>
  <c r="H34" i="5" s="1"/>
  <c r="I33" i="5"/>
  <c r="I32" i="5"/>
  <c r="I31" i="5"/>
  <c r="I30" i="5"/>
  <c r="I29" i="5"/>
  <c r="I27" i="5"/>
  <c r="I26" i="5"/>
  <c r="I25" i="5"/>
  <c r="I24" i="5"/>
  <c r="I23" i="5"/>
  <c r="I22" i="5"/>
  <c r="I21" i="5"/>
  <c r="I19" i="5"/>
  <c r="I18" i="5"/>
  <c r="I17" i="5"/>
  <c r="I16" i="5"/>
  <c r="I15" i="5"/>
  <c r="I14" i="5"/>
  <c r="I13" i="5"/>
  <c r="I12" i="5"/>
  <c r="I11" i="5"/>
  <c r="H28" i="5"/>
  <c r="G28" i="5"/>
  <c r="H20" i="5"/>
  <c r="G20" i="5"/>
  <c r="H10" i="5"/>
  <c r="G10" i="5"/>
  <c r="I20" i="5" l="1"/>
  <c r="G9" i="5"/>
  <c r="G8" i="5" s="1"/>
  <c r="I10" i="5"/>
  <c r="I28" i="5"/>
  <c r="H9" i="5"/>
  <c r="H8" i="5" s="1"/>
  <c r="H7" i="5" l="1"/>
  <c r="H121" i="5" s="1"/>
  <c r="G7" i="5"/>
  <c r="G121" i="5" s="1"/>
  <c r="I9" i="5"/>
  <c r="I8" i="5" s="1"/>
  <c r="I7" i="5" s="1"/>
  <c r="I121" i="5" s="1"/>
</calcChain>
</file>

<file path=xl/sharedStrings.xml><?xml version="1.0" encoding="utf-8"?>
<sst xmlns="http://schemas.openxmlformats.org/spreadsheetml/2006/main" count="592" uniqueCount="182">
  <si>
    <t>INTERSUBSECTORIAL SALUD</t>
  </si>
  <si>
    <t>FORTALECIMIENTO DE LA GESTIÓN Y DIRECCIÓN DEL SECTOR SALUD Y PROTECCIÓN SOCIAL</t>
  </si>
  <si>
    <t>INSPECCIÓN, VIGILANCIA Y CONTROL</t>
  </si>
  <si>
    <t>ASEGURAMIENTO Y ADMINISTRACIÓN DEL SISTEMA GENERAL DE LA SEGURIDAD SOCIAL EN SALUD - SGSSS</t>
  </si>
  <si>
    <t>TRANSFERENCIAS CORRIENTES</t>
  </si>
  <si>
    <t>GASTOS DE PERSONAL</t>
  </si>
  <si>
    <t>PROCESO</t>
  </si>
  <si>
    <t>CÓDIGO</t>
  </si>
  <si>
    <t>FORMATO</t>
  </si>
  <si>
    <t>VERSIÓN</t>
  </si>
  <si>
    <t>GPFT07</t>
  </si>
  <si>
    <t>10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</si>
  <si>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</si>
  <si>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</si>
  <si>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</si>
  <si>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</si>
  <si>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</si>
  <si>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</si>
  <si>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</si>
  <si>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</si>
  <si>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</si>
  <si>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PENSIONES</t>
  </si>
  <si>
    <t>SALUD</t>
  </si>
  <si>
    <t>APORTES DE CESANTÍAS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</si>
  <si>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</si>
  <si>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</si>
  <si>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</si>
  <si>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</si>
  <si>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</si>
  <si>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INDEMNIZACIÓN POR VACACIONES</t>
  </si>
  <si>
    <t>BONIFICACIÓN ESPECIAL DE RECREACIÓN</t>
  </si>
  <si>
    <t>PRIMA TÉCNICA NO SALARIAL</t>
  </si>
  <si>
    <t>PRIMA DE COORDINACIÓN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</si>
  <si>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</si>
  <si>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</si>
  <si>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</si>
  <si>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</si>
  <si>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</si>
  <si>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</si>
  <si>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</si>
  <si>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</si>
  <si>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</si>
  <si>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INCAPACIDADES (NO DE PENSIONES)</t>
  </si>
  <si>
    <t>LICENCIAS DE MATERNIDAD Y PATERNIDAD (NO DE PENSIONES)</t>
  </si>
  <si>
    <t>IMPUESTO SOBRE VEHÍCULOS AUTOMOTORES</t>
  </si>
  <si>
    <t>ADQUISICIÓN DE BIENES Y SERVICIOS</t>
  </si>
  <si>
    <t>PLANTA DE PERSONAL PERMANENTE</t>
  </si>
  <si>
    <t>SALARIO</t>
  </si>
  <si>
    <t>CONTRIBUCIONES INHERENTES A LA NÓMINA</t>
  </si>
  <si>
    <t>REMUNERACIONES NO CONSTITUTIVAS DE FACTOR SALARIAL</t>
  </si>
  <si>
    <t>ADQUISICIÓN DE BIENES  Y SERVICIOS</t>
  </si>
  <si>
    <t>ADQUISICIONES DIFERENTES DE ACTIVOS</t>
  </si>
  <si>
    <t>MATERIALES Y SUMINISTROS</t>
  </si>
  <si>
    <t>ADQUISICIÓN DE SERVICIOS</t>
  </si>
  <si>
    <t>PRESTACIONES SOCIALES</t>
  </si>
  <si>
    <t>PRESTACIONES SOCIALES RELACIONADAS CON EL EMPLEO</t>
  </si>
  <si>
    <t>GASTOS POR TRIBUTOS, MULTAS, SANCIONES E INTERESES DE MORA</t>
  </si>
  <si>
    <t>IMPUESTOS</t>
  </si>
  <si>
    <t>IMPUESTOS TERRITORIALES</t>
  </si>
  <si>
    <t>OPTIMIZACIÓN DEL USO DE LOS MECANISMOS  DE CONCILIACIÓN Y FACULTAD JURISDICCIONAL EN EL SISTEMA GENERAL DE SEGURIDAD SOCIAL EN SALUD DISPUESTOS POR LA SUPERINTENDENCIA NACIONAL DE SALUD  NACIONAL</t>
  </si>
  <si>
    <t>FORTALECIMIENTO DE LA INSPECCIÓN, VIGILANCIA Y CONTROL REALIZADA POR LA SUPERINTENDENCIA NACIONAL DE SALUD AL SISTEMA GENERAL DE SEGURIDAD SOCIAL EN SALUD, A NIVEL  NACIONAL</t>
  </si>
  <si>
    <t>MEJORAMIENTO DEL CONOCIMIENTO  DE LOS GRUPOS DE INTERÉS DE LAS ACCIONES DE IVC DE LA SUPERSALUD Y LA NORMATIVIDAD Y DISPOSICIONES DEL SGSSS   NACIONAL</t>
  </si>
  <si>
    <t>FORTALECIMIENTO DE LA ATENCIÓN, PROTECCIÓN Y PROMOCIÓN DE LA PARTICIPACIÓN DE LOS CIUDADANOS EN EL SISTEMA GENERAL DE SEGURIDAD SOCIAL EN SALUD  NACIONAL  NACIONAL</t>
  </si>
  <si>
    <t>FORTALECIMIENTO DE LAS COMPETENCIAS FUNCIONALES Y COMPORTAMENTALES DEL TALENTO HUMANO DE LA SUPERSALUD  NACIONAL</t>
  </si>
  <si>
    <t>FORTALECIMIENTO DEL SISTEMA DE GESTIÓN DOCUMENTAL DE LA SUPERINTENDENCIA NACIONAL DE  SALUD  NACIONAL</t>
  </si>
  <si>
    <t>OPTIMIZACIÓN DE LA PRESTACIÓN DE SERVICIOS Y PROVISIÓN DE SOLUCIONES DE TECNOLOGÍAS DE LA INFORMACIÓN Y LA COMUNICACIONES -TIC DE LA SUPERINTENDENCIA NACIONAL DE SALUD  NACIONAL</t>
  </si>
  <si>
    <t>FORTALECIMIENTO EN LA IMPLEMENTACIÓN DE POLÍTICAS, CRITERIOS, Y DIRECTRICES JURÍDICAS DE LA SUPERINTENDENCIA NACIONAL DE SALUD  NACIONAL</t>
  </si>
  <si>
    <t>CONSOLIDACIÓN DEL SISTEMA INTEGRADO DE PLANEACIÓN Y GESTIÓN DE LA SUPERSALUD A NIVEL  NACIONAL</t>
  </si>
  <si>
    <t>TOTAL DESAGREGADO</t>
  </si>
  <si>
    <t>C</t>
  </si>
  <si>
    <t>001</t>
  </si>
  <si>
    <t>02</t>
  </si>
  <si>
    <t>01</t>
  </si>
  <si>
    <t>GASTOS DE FUNCIONAMIENTO</t>
  </si>
  <si>
    <t>A</t>
  </si>
  <si>
    <t>6= 4+5</t>
  </si>
  <si>
    <t>Total</t>
  </si>
  <si>
    <t>Recursos Propios</t>
  </si>
  <si>
    <t>Aportes de la Nación</t>
  </si>
  <si>
    <t>Gastos programados</t>
  </si>
  <si>
    <t>Concepto</t>
  </si>
  <si>
    <t>Clasificación</t>
  </si>
  <si>
    <t>002</t>
  </si>
  <si>
    <t>003</t>
  </si>
  <si>
    <t>004</t>
  </si>
  <si>
    <t>005</t>
  </si>
  <si>
    <t>006</t>
  </si>
  <si>
    <t>007</t>
  </si>
  <si>
    <t>03</t>
  </si>
  <si>
    <t>016</t>
  </si>
  <si>
    <t>008</t>
  </si>
  <si>
    <t>009</t>
  </si>
  <si>
    <t>010</t>
  </si>
  <si>
    <t>04</t>
  </si>
  <si>
    <t>012</t>
  </si>
  <si>
    <t>08</t>
  </si>
  <si>
    <t xml:space="preserve">Cta
Prog </t>
  </si>
  <si>
    <t>Subcta
Subpr</t>
  </si>
  <si>
    <t>Obj gasto
Proy</t>
  </si>
  <si>
    <t>Ord
Sproy</t>
  </si>
  <si>
    <t>Sor
Ord</t>
  </si>
  <si>
    <t>1902</t>
  </si>
  <si>
    <t>0300</t>
  </si>
  <si>
    <t>4</t>
  </si>
  <si>
    <t>0</t>
  </si>
  <si>
    <t>1902012</t>
  </si>
  <si>
    <t>1902005</t>
  </si>
  <si>
    <t>1903</t>
  </si>
  <si>
    <t>1903001</t>
  </si>
  <si>
    <t>1903015</t>
  </si>
  <si>
    <t>1903023</t>
  </si>
  <si>
    <t>1903019</t>
  </si>
  <si>
    <t>1903016</t>
  </si>
  <si>
    <t>1903020</t>
  </si>
  <si>
    <t>1903028</t>
  </si>
  <si>
    <t>1903030</t>
  </si>
  <si>
    <t>5</t>
  </si>
  <si>
    <t>1903046</t>
  </si>
  <si>
    <t>1903047</t>
  </si>
  <si>
    <t>6</t>
  </si>
  <si>
    <t>1903025</t>
  </si>
  <si>
    <t>7</t>
  </si>
  <si>
    <t>1999</t>
  </si>
  <si>
    <t>1999059</t>
  </si>
  <si>
    <t>1999058</t>
  </si>
  <si>
    <t>8</t>
  </si>
  <si>
    <t>1999054</t>
  </si>
  <si>
    <t>1999053</t>
  </si>
  <si>
    <t>9</t>
  </si>
  <si>
    <t>1999064</t>
  </si>
  <si>
    <t>1999055</t>
  </si>
  <si>
    <t>1999063</t>
  </si>
  <si>
    <t>1999057</t>
  </si>
  <si>
    <t>11</t>
  </si>
  <si>
    <t>1999061</t>
  </si>
  <si>
    <t>GASTOS DE INVERSION</t>
  </si>
  <si>
    <r>
      <t>VIGENCIA</t>
    </r>
    <r>
      <rPr>
        <u/>
        <sz val="11"/>
        <color theme="1"/>
        <rFont val="Arial"/>
        <family val="2"/>
      </rPr>
      <t xml:space="preserve">           2020         </t>
    </r>
    <r>
      <rPr>
        <sz val="11"/>
        <color theme="1"/>
        <rFont val="Arial"/>
        <family val="2"/>
      </rPr>
      <t>.</t>
    </r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</si>
  <si>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</si>
  <si>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</si>
  <si>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</si>
  <si>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MAQUINARIA DE OFICINA, CONTABILIDAD E INFORMÁTICA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</si>
  <si>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</si>
  <si>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</si>
  <si>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</si>
  <si>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</si>
  <si>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</si>
  <si>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</si>
  <si>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</si>
  <si>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</si>
  <si>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</si>
  <si>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</si>
  <si>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</si>
  <si>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</si>
  <si>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</si>
  <si>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</si>
  <si>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</si>
  <si>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ALCANTARILLADO, RECOLECCIÓN, TRATAMIENTO Y DISPOSICIÓN DE DESECHOS Y OTROS SERVICIOS DE SANEAMIENTO AMBIENTAL</t>
  </si>
  <si>
    <t>SERVICIO DE PRE JORNADAS Y JORNADAS DE LA FUNCIÓN DE CONCILIACIÓN</t>
  </si>
  <si>
    <t xml:space="preserve">DOCUMENTO METODOLÓGICO </t>
  </si>
  <si>
    <t>DOCUMENTOS DE LINEAMIENTOS TÉCNICOS - FORTALECIMIENTO DE LA INSPECCIÓN, VIGILANCIA Y CONTROL</t>
  </si>
  <si>
    <t>SERVICIO DE ADOPCIÓN Y SEGUIMIENTO DE ACCIONES Y MEDIDAS ESPECIALES</t>
  </si>
  <si>
    <t xml:space="preserve"> SERVICIO DE AUDITORÍA Y VISITAS INSPECTIVAS - FORTALECIMIENTO DE LA INSPECCIÓN, VIGILANCIA Y CONTROL</t>
  </si>
  <si>
    <t>SERVICIO DEL EJERCICIO DEL PROCEDIMIENTO ADMINISTRATIVO SANCIONATORIO</t>
  </si>
  <si>
    <t>ERVICIO DE DISEÑO DE METODOLOGÍAS, INSTRUMENTOS Y ESTRATEGIAS DE INSPECCIÓN, VIGILANCIA Y CONTROL</t>
  </si>
  <si>
    <t>SERVICIO DE ASISTENCIA TÉCNICA EN INSPECCIÓN, VIGILANCIA Y CONTROL</t>
  </si>
  <si>
    <t>SERVICIO DE GESTIÓN DE PETICIONES, QUEJAS, RECLAMOS Y DENUNCIAS</t>
  </si>
  <si>
    <t>SERVICIO DE REGISTRO DE INTERVENTORES, LIQUIDADORES Y CONTRALORES</t>
  </si>
  <si>
    <t xml:space="preserve">SERVICIOS DE COMUNICACIÓN Y DIVULGACIÓN EN INSPECCIÓN, VIGILANCIA Y CONTROL </t>
  </si>
  <si>
    <t>DOCUMENTOS METODOLÓGICOS - MEJORAMIENTO DEL CONOCIMIENTO  DE LOS GRUPOS DE INTERÉS</t>
  </si>
  <si>
    <t>SERVICIO DE IMPLEMENTACIÓN DE ESTRATEGIAS PARA EL FORTALECIMIENTO DEL CONTROL SOCIAL EN SALUD</t>
  </si>
  <si>
    <t xml:space="preserve">SERVICIO DE GESTIÓN DOCUMENTAL </t>
  </si>
  <si>
    <t>DOCUMENTOS DE LINEAMIENTOS TÉCNICOS</t>
  </si>
  <si>
    <t>DOCUMENTOS DE PLANEACIÓN - OPTIMIZACIÓN DE LA PRESTACIÓN DE SERVICIOS Y PROVISIÓN DE SOLUCIONES</t>
  </si>
  <si>
    <t>SERVICIOS DE INFORMACIÓN ACTUALIZADOS</t>
  </si>
  <si>
    <t xml:space="preserve">SERVICIOS DE INFORMACIÓN IMPLEMENTADOS </t>
  </si>
  <si>
    <t>DOCUMENTOS NORMATIVOS</t>
  </si>
  <si>
    <t>12</t>
  </si>
  <si>
    <t>DOCUMENTOS DE PLANEACIÓN</t>
  </si>
  <si>
    <t>SERVICIO DE IMPLEMENTACIÓN SISTEMAS DE GESTIÓN</t>
  </si>
  <si>
    <t>ADQUISICIÓN DE BIENES Y SERVICIOS - SERVICIO DE EDUCACIÓN INFORMAL PARA LA GESTIÓN ADMINISTRATIVA - DESARROLLO DE LA GESTIÓN ESTRATÉGICA DEL TALENTO HUMANO</t>
  </si>
  <si>
    <t>SERVICIO DE APOYO FINANCIERO PARA EL FORTALECIMIENTO DEL TALENTO HUMANO</t>
  </si>
  <si>
    <t>SERVICIO DE EDUCACIÓN INFORMAL PARA LA GESTIÓN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</si>
</sst>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_-;\-* #,##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3" applyFont="1"/>
    <xf numFmtId="0" fontId="6" fillId="2" borderId="0" xfId="3" applyFont="1" applyFill="1"/>
    <xf numFmtId="0" fontId="6" fillId="0" borderId="0" xfId="3" applyFont="1" applyAlignment="1">
      <alignment horizontal="center"/>
    </xf>
    <xf numFmtId="0" fontId="6" fillId="4" borderId="0" xfId="3" applyFont="1" applyFill="1"/>
    <xf numFmtId="0" fontId="6" fillId="3" borderId="0" xfId="3" applyFont="1" applyFill="1"/>
    <xf numFmtId="0" fontId="6" fillId="5" borderId="0" xfId="3" applyFont="1" applyFill="1"/>
    <xf numFmtId="0" fontId="6" fillId="6" borderId="0" xfId="3" applyFont="1" applyFill="1"/>
    <xf numFmtId="166" fontId="9" fillId="6" borderId="2" xfId="5" applyNumberFormat="1" applyFont="1" applyFill="1" applyBorder="1" applyAlignment="1" applyProtection="1">
      <alignment horizontal="right" vertical="center" wrapText="1"/>
      <protection locked="0"/>
    </xf>
    <xf numFmtId="0" fontId="9" fillId="5" borderId="2" xfId="3" applyFont="1" applyFill="1" applyBorder="1" applyAlignment="1" applyProtection="1">
      <alignment horizontal="center" vertical="center"/>
      <protection locked="0"/>
    </xf>
    <xf numFmtId="49" fontId="9" fillId="5" borderId="2" xfId="3" applyNumberFormat="1" applyFont="1" applyFill="1" applyBorder="1" applyAlignment="1" applyProtection="1">
      <alignment horizontal="center" vertical="center"/>
      <protection locked="0"/>
    </xf>
    <xf numFmtId="0" fontId="9" fillId="5" borderId="2" xfId="3" applyFont="1" applyFill="1" applyBorder="1" applyAlignment="1" applyProtection="1">
      <alignment horizontal="center" vertical="center" wrapText="1"/>
      <protection locked="0"/>
    </xf>
    <xf numFmtId="0" fontId="3" fillId="0" borderId="2" xfId="3" applyNumberFormat="1" applyFont="1" applyBorder="1" applyAlignment="1" applyProtection="1">
      <alignment horizontal="center" vertical="center" wrapText="1"/>
    </xf>
    <xf numFmtId="49" fontId="4" fillId="0" borderId="2" xfId="3" applyNumberFormat="1" applyFont="1" applyBorder="1" applyAlignment="1" applyProtection="1">
      <alignment horizontal="center" vertical="center" wrapText="1"/>
    </xf>
    <xf numFmtId="49" fontId="4" fillId="0" borderId="2" xfId="3" applyNumberFormat="1" applyFont="1" applyBorder="1" applyAlignment="1" applyProtection="1">
      <alignment horizontal="center" vertical="center" wrapText="1"/>
    </xf>
    <xf numFmtId="49" fontId="3" fillId="0" borderId="2" xfId="3" applyNumberFormat="1" applyFont="1" applyBorder="1" applyAlignment="1" applyProtection="1">
      <alignment horizontal="center" vertical="center" wrapText="1"/>
    </xf>
    <xf numFmtId="49" fontId="8" fillId="5" borderId="2" xfId="3" applyNumberFormat="1" applyFont="1" applyFill="1" applyBorder="1" applyAlignment="1">
      <alignment horizontal="center" wrapText="1"/>
    </xf>
    <xf numFmtId="0" fontId="8" fillId="5" borderId="2" xfId="3" applyFont="1" applyFill="1" applyBorder="1" applyAlignment="1">
      <alignment horizontal="center" wrapText="1"/>
    </xf>
    <xf numFmtId="49" fontId="7" fillId="3" borderId="2" xfId="3" applyNumberFormat="1" applyFont="1" applyFill="1" applyBorder="1" applyAlignment="1">
      <alignment horizontal="center" wrapText="1"/>
    </xf>
    <xf numFmtId="0" fontId="6" fillId="3" borderId="2" xfId="3" applyFont="1" applyFill="1" applyBorder="1" applyAlignment="1">
      <alignment horizontal="center" wrapText="1"/>
    </xf>
    <xf numFmtId="49" fontId="6" fillId="4" borderId="2" xfId="3" applyNumberFormat="1" applyFont="1" applyFill="1" applyBorder="1" applyAlignment="1">
      <alignment horizontal="center" wrapText="1"/>
    </xf>
    <xf numFmtId="165" fontId="8" fillId="6" borderId="2" xfId="1" applyFont="1" applyFill="1" applyBorder="1" applyAlignment="1">
      <alignment wrapText="1"/>
    </xf>
    <xf numFmtId="165" fontId="8" fillId="5" borderId="2" xfId="1" applyFont="1" applyFill="1" applyBorder="1" applyAlignment="1">
      <alignment wrapText="1"/>
    </xf>
    <xf numFmtId="165" fontId="6" fillId="3" borderId="2" xfId="1" applyFont="1" applyFill="1" applyBorder="1" applyAlignment="1">
      <alignment wrapText="1"/>
    </xf>
    <xf numFmtId="165" fontId="6" fillId="4" borderId="2" xfId="1" applyFont="1" applyFill="1" applyBorder="1" applyAlignment="1">
      <alignment wrapText="1"/>
    </xf>
    <xf numFmtId="166" fontId="13" fillId="6" borderId="2" xfId="5" applyNumberFormat="1" applyFont="1" applyFill="1" applyBorder="1" applyAlignment="1" applyProtection="1">
      <alignment horizontal="right" vertical="center" wrapText="1"/>
      <protection locked="0"/>
    </xf>
    <xf numFmtId="165" fontId="12" fillId="6" borderId="2" xfId="1" applyFont="1" applyFill="1" applyBorder="1" applyAlignment="1">
      <alignment wrapText="1"/>
    </xf>
    <xf numFmtId="164" fontId="6" fillId="0" borderId="0" xfId="3" applyNumberFormat="1" applyFont="1"/>
    <xf numFmtId="166" fontId="12" fillId="6" borderId="2" xfId="5" applyNumberFormat="1" applyFont="1" applyFill="1" applyBorder="1" applyAlignment="1" applyProtection="1">
      <alignment horizontal="left" vertical="center" wrapText="1"/>
      <protection locked="0"/>
    </xf>
    <xf numFmtId="166" fontId="9" fillId="6" borderId="2" xfId="5" applyNumberFormat="1" applyFont="1" applyFill="1" applyBorder="1" applyAlignment="1" applyProtection="1">
      <alignment horizontal="left" vertical="center" wrapText="1"/>
      <protection locked="0"/>
    </xf>
    <xf numFmtId="49" fontId="8" fillId="5" borderId="2" xfId="3" applyNumberFormat="1" applyFont="1" applyFill="1" applyBorder="1" applyAlignment="1">
      <alignment horizontal="left" wrapText="1"/>
    </xf>
    <xf numFmtId="49" fontId="7" fillId="3" borderId="2" xfId="3" applyNumberFormat="1" applyFont="1" applyFill="1" applyBorder="1" applyAlignment="1">
      <alignment horizontal="left" wrapText="1"/>
    </xf>
    <xf numFmtId="49" fontId="6" fillId="4" borderId="2" xfId="3" applyNumberFormat="1" applyFont="1" applyFill="1" applyBorder="1" applyAlignment="1">
      <alignment horizontal="left" wrapText="1"/>
    </xf>
    <xf numFmtId="49" fontId="9" fillId="6" borderId="2" xfId="5" applyNumberFormat="1" applyFont="1" applyFill="1" applyBorder="1" applyAlignment="1" applyProtection="1">
      <alignment horizontal="left" vertical="center" wrapText="1"/>
      <protection locked="0"/>
    </xf>
    <xf numFmtId="0" fontId="8" fillId="6" borderId="3" xfId="3" applyFont="1" applyFill="1" applyBorder="1" applyAlignment="1">
      <alignment horizontal="left" vertical="center" wrapText="1"/>
    </xf>
    <xf numFmtId="49" fontId="3" fillId="0" borderId="2" xfId="3" applyNumberFormat="1" applyFont="1" applyBorder="1" applyAlignment="1" applyProtection="1">
      <alignment horizontal="center" vertical="center" wrapText="1"/>
    </xf>
    <xf numFmtId="0" fontId="13" fillId="6" borderId="2" xfId="3" applyFont="1" applyFill="1" applyBorder="1" applyAlignment="1">
      <alignment horizontal="left" wrapText="1"/>
    </xf>
    <xf numFmtId="0" fontId="8" fillId="6" borderId="2" xfId="3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left" vertical="center" wrapText="1"/>
    </xf>
    <xf numFmtId="49" fontId="6" fillId="4" borderId="2" xfId="3" applyNumberFormat="1" applyFont="1" applyFill="1" applyBorder="1" applyAlignment="1">
      <alignment horizontal="left" vertical="center" wrapText="1"/>
    </xf>
    <xf numFmtId="0" fontId="8" fillId="5" borderId="3" xfId="3" applyFont="1" applyFill="1" applyBorder="1" applyAlignment="1">
      <alignment horizontal="left" wrapText="1"/>
    </xf>
    <xf numFmtId="0" fontId="6" fillId="3" borderId="3" xfId="3" applyFont="1" applyFill="1" applyBorder="1" applyAlignment="1">
      <alignment horizontal="left" wrapText="1"/>
    </xf>
    <xf numFmtId="49" fontId="6" fillId="4" borderId="3" xfId="3" applyNumberFormat="1" applyFont="1" applyFill="1" applyBorder="1" applyAlignment="1">
      <alignment horizontal="left" vertical="center" wrapText="1"/>
    </xf>
    <xf numFmtId="49" fontId="7" fillId="7" borderId="2" xfId="3" applyNumberFormat="1" applyFont="1" applyFill="1" applyBorder="1" applyAlignment="1">
      <alignment horizontal="left" wrapText="1"/>
    </xf>
    <xf numFmtId="49" fontId="7" fillId="7" borderId="2" xfId="3" applyNumberFormat="1" applyFont="1" applyFill="1" applyBorder="1" applyAlignment="1">
      <alignment horizontal="center" wrapText="1"/>
    </xf>
    <xf numFmtId="0" fontId="6" fillId="7" borderId="2" xfId="3" applyFont="1" applyFill="1" applyBorder="1" applyAlignment="1">
      <alignment horizontal="center" wrapText="1"/>
    </xf>
    <xf numFmtId="165" fontId="6" fillId="7" borderId="2" xfId="1" applyFont="1" applyFill="1" applyBorder="1" applyAlignment="1">
      <alignment wrapText="1"/>
    </xf>
    <xf numFmtId="49" fontId="6" fillId="8" borderId="2" xfId="3" applyNumberFormat="1" applyFont="1" applyFill="1" applyBorder="1" applyAlignment="1">
      <alignment horizontal="left" wrapText="1"/>
    </xf>
    <xf numFmtId="49" fontId="6" fillId="8" borderId="2" xfId="3" applyNumberFormat="1" applyFont="1" applyFill="1" applyBorder="1" applyAlignment="1">
      <alignment horizontal="center" wrapText="1"/>
    </xf>
    <xf numFmtId="165" fontId="6" fillId="8" borderId="2" xfId="1" applyFont="1" applyFill="1" applyBorder="1" applyAlignment="1">
      <alignment wrapText="1"/>
    </xf>
    <xf numFmtId="0" fontId="6" fillId="7" borderId="2" xfId="3" applyFont="1" applyFill="1" applyBorder="1" applyAlignment="1">
      <alignment horizontal="left" vertical="center" wrapText="1"/>
    </xf>
    <xf numFmtId="49" fontId="6" fillId="8" borderId="3" xfId="3" applyNumberFormat="1" applyFont="1" applyFill="1" applyBorder="1" applyAlignment="1">
      <alignment horizontal="left" vertical="center" wrapText="1"/>
    </xf>
    <xf numFmtId="43" fontId="6" fillId="0" borderId="0" xfId="3" applyNumberFormat="1" applyFont="1"/>
    <xf numFmtId="165" fontId="11" fillId="5" borderId="1" xfId="1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horizontal="center" vertical="center" wrapText="1"/>
      <protection locked="0"/>
    </xf>
    <xf numFmtId="0" fontId="11" fillId="5" borderId="5" xfId="3" applyFont="1" applyFill="1" applyBorder="1" applyAlignment="1" applyProtection="1">
      <alignment horizontal="center" vertical="center" wrapText="1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3" fillId="5" borderId="2" xfId="3" applyNumberFormat="1" applyFont="1" applyFill="1" applyBorder="1" applyAlignment="1" applyProtection="1">
      <alignment horizontal="center" vertical="center" wrapText="1"/>
    </xf>
    <xf numFmtId="49" fontId="3" fillId="0" borderId="2" xfId="3" applyNumberFormat="1" applyFont="1" applyBorder="1" applyAlignment="1" applyProtection="1">
      <alignment horizontal="center" vertical="center" wrapText="1"/>
    </xf>
    <xf numFmtId="49" fontId="9" fillId="5" borderId="2" xfId="3" applyNumberFormat="1" applyFont="1" applyFill="1" applyBorder="1" applyAlignment="1" applyProtection="1">
      <alignment horizontal="center" vertical="center"/>
      <protection locked="0"/>
    </xf>
    <xf numFmtId="0" fontId="9" fillId="5" borderId="2" xfId="3" applyFont="1" applyFill="1" applyBorder="1" applyAlignment="1" applyProtection="1">
      <alignment horizontal="center" vertical="center" wrapText="1"/>
      <protection locked="0"/>
    </xf>
    <xf numFmtId="0" fontId="9" fillId="5" borderId="2" xfId="3" applyFont="1" applyFill="1" applyBorder="1" applyAlignment="1" applyProtection="1">
      <alignment horizontal="center" vertical="center"/>
      <protection locked="0"/>
    </xf>
    <xf numFmtId="49" fontId="9" fillId="5" borderId="2" xfId="3" applyNumberFormat="1" applyFont="1" applyFill="1" applyBorder="1" applyAlignment="1" applyProtection="1">
      <alignment horizontal="center" vertical="center" wrapText="1"/>
      <protection locked="0"/>
    </xf>
  </cellXfs>
  <cellStyles count="6">
    <cellStyle name="Millares" xfId="1" builtinId="3"/>
    <cellStyle name="Millares 2" xfId="4" xr:uid="{FDDEE5A0-81C9-47E0-9B63-E164D15813B7}"/>
    <cellStyle name="Millares 2 2" xfId="5" xr:uid="{9CCE47DD-D5AE-4399-8965-D48FCEDAC443}"/>
    <cellStyle name="Normal" xfId="0" builtinId="0"/>
    <cellStyle name="Normal 2" xfId="3" xr:uid="{273D4B80-6A0D-43C3-86FC-79DB1A01AE1D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206937</xdr:colOff>
      <xdr:row>0</xdr:row>
      <xdr:rowOff>85185</xdr:rowOff>
    </xdr:from>
    <xdr:ext cx="974163" cy="476790"/>
    <xdr:pic>
      <xdr:nvPicPr>
        <xdr:cNvPr id="2" name="13 Imagen">
          <a:extLst>
            <a:ext uri="{FF2B5EF4-FFF2-40B4-BE49-F238E27FC236}">
              <a16:creationId xmlns:a16="http://schemas.microsoft.com/office/drawing/2014/main" id="{867B5A29-8EAE-4603-AF1D-E883FBB3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" t="6252" r="78903" b="11607"/>
        <a:stretch>
          <a:fillRect/>
        </a:stretch>
      </xdr:blipFill>
      <xdr:spPr bwMode="auto">
        <a:xfrm>
          <a:off x="206937" y="85185"/>
          <a:ext cx="974163" cy="47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3CE5-61B3-44D9-B517-2C485627625D}">
  <sheetPr>
    <pageSetUpPr fitToPage="1"/>
  </sheetPr>
  <dimension ref="A1:FA126"/>
  <sheetViews>
    <sheetView showGridLines="0" tabSelected="1" topLeftCell="A2" workbookViewId="0">
      <selection activeCell="E120" sqref="A11:E120"/>
    </sheetView>
  </sheetViews>
  <sheetFormatPr baseColWidth="10" defaultRowHeight="11.25" x14ac:dyDescent="0.2"/>
  <cols>
    <col min="1" max="2" width="5.42578125" style="3" bestFit="1" customWidth="1"/>
    <col min="3" max="3" width="7" style="3" bestFit="1" customWidth="1"/>
    <col min="4" max="4" width="4" style="3" bestFit="1" customWidth="1"/>
    <col min="5" max="5" width="9.140625" style="3" customWidth="1"/>
    <col min="6" max="6" width="42.28515625" style="1" customWidth="1"/>
    <col min="7" max="7" width="24.42578125" style="1" customWidth="1"/>
    <col min="8" max="9" width="25.5703125" style="1" bestFit="1" customWidth="1"/>
    <col min="10" max="157" width="11.42578125" style="2"/>
    <col min="158" max="16384" width="11.42578125" style="1"/>
  </cols>
  <sheetData>
    <row r="1" spans="1:157" ht="21.75" customHeight="1" x14ac:dyDescent="0.2">
      <c r="A1" s="60"/>
      <c r="B1" s="60"/>
      <c r="C1" s="60"/>
      <c r="D1" s="60"/>
      <c r="E1" s="15"/>
      <c r="F1" s="14" t="s">
        <v>6</v>
      </c>
      <c r="G1" s="35"/>
      <c r="H1" s="13" t="s">
        <v>7</v>
      </c>
      <c r="I1" s="15" t="s">
        <v>10</v>
      </c>
    </row>
    <row r="2" spans="1:157" ht="32.25" customHeight="1" x14ac:dyDescent="0.2">
      <c r="A2" s="60"/>
      <c r="B2" s="60"/>
      <c r="C2" s="60"/>
      <c r="D2" s="60"/>
      <c r="E2" s="15"/>
      <c r="F2" s="14" t="s">
        <v>8</v>
      </c>
      <c r="G2" s="35"/>
      <c r="H2" s="13" t="s">
        <v>9</v>
      </c>
      <c r="I2" s="12">
        <v>2</v>
      </c>
    </row>
    <row r="3" spans="1:157" ht="23.25" customHeight="1" x14ac:dyDescent="0.2">
      <c r="A3" s="59" t="s">
        <v>136</v>
      </c>
      <c r="B3" s="59"/>
      <c r="C3" s="59"/>
      <c r="D3" s="59"/>
      <c r="E3" s="59"/>
      <c r="F3" s="59"/>
      <c r="G3" s="59"/>
      <c r="H3" s="59"/>
      <c r="I3" s="59"/>
    </row>
    <row r="4" spans="1:157" ht="12.75" customHeight="1" x14ac:dyDescent="0.2">
      <c r="A4" s="61" t="s">
        <v>81</v>
      </c>
      <c r="B4" s="61"/>
      <c r="C4" s="61"/>
      <c r="D4" s="61"/>
      <c r="E4" s="10"/>
      <c r="F4" s="62" t="s">
        <v>80</v>
      </c>
      <c r="G4" s="63" t="s">
        <v>79</v>
      </c>
      <c r="H4" s="63"/>
      <c r="I4" s="63"/>
    </row>
    <row r="5" spans="1:157" x14ac:dyDescent="0.2">
      <c r="A5" s="64" t="s">
        <v>96</v>
      </c>
      <c r="B5" s="64" t="s">
        <v>97</v>
      </c>
      <c r="C5" s="64" t="s">
        <v>98</v>
      </c>
      <c r="D5" s="64" t="s">
        <v>99</v>
      </c>
      <c r="E5" s="64" t="s">
        <v>100</v>
      </c>
      <c r="F5" s="62"/>
      <c r="G5" s="11" t="s">
        <v>78</v>
      </c>
      <c r="H5" s="11" t="s">
        <v>77</v>
      </c>
      <c r="I5" s="11" t="s">
        <v>76</v>
      </c>
    </row>
    <row r="6" spans="1:157" x14ac:dyDescent="0.2">
      <c r="A6" s="61"/>
      <c r="B6" s="64"/>
      <c r="C6" s="64"/>
      <c r="D6" s="64"/>
      <c r="E6" s="64"/>
      <c r="F6" s="62"/>
      <c r="G6" s="9">
        <v>4</v>
      </c>
      <c r="H6" s="9">
        <v>5</v>
      </c>
      <c r="I6" s="9" t="s">
        <v>75</v>
      </c>
    </row>
    <row r="7" spans="1:157" s="7" customFormat="1" ht="21.75" customHeight="1" x14ac:dyDescent="0.2">
      <c r="A7" s="28" t="s">
        <v>74</v>
      </c>
      <c r="B7" s="25"/>
      <c r="C7" s="25"/>
      <c r="D7" s="25"/>
      <c r="E7" s="25"/>
      <c r="F7" s="36" t="s">
        <v>73</v>
      </c>
      <c r="G7" s="26">
        <f>+G8+G34+G68+G73</f>
        <v>2633400000</v>
      </c>
      <c r="H7" s="26">
        <f t="shared" ref="H7:I7" si="0">+H8+H34+H68+H73</f>
        <v>82444239000.001938</v>
      </c>
      <c r="I7" s="26">
        <f t="shared" si="0"/>
        <v>85077639000.001938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</row>
    <row r="8" spans="1:157" s="7" customFormat="1" x14ac:dyDescent="0.2">
      <c r="A8" s="29" t="s">
        <v>72</v>
      </c>
      <c r="B8" s="8"/>
      <c r="C8" s="8"/>
      <c r="D8" s="8"/>
      <c r="E8" s="8"/>
      <c r="F8" s="37" t="s">
        <v>5</v>
      </c>
      <c r="G8" s="21">
        <f>+G9</f>
        <v>2633400000</v>
      </c>
      <c r="H8" s="21">
        <f t="shared" ref="H8:I8" si="1">+H9</f>
        <v>59441349000</v>
      </c>
      <c r="I8" s="21">
        <f t="shared" si="1"/>
        <v>62074749000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</row>
    <row r="9" spans="1:157" s="6" customFormat="1" x14ac:dyDescent="0.2">
      <c r="A9" s="30" t="s">
        <v>72</v>
      </c>
      <c r="B9" s="16" t="s">
        <v>72</v>
      </c>
      <c r="C9" s="16"/>
      <c r="D9" s="17"/>
      <c r="E9" s="17"/>
      <c r="F9" s="40" t="s">
        <v>46</v>
      </c>
      <c r="G9" s="22">
        <f>+G10+G20+G28</f>
        <v>2633400000</v>
      </c>
      <c r="H9" s="22">
        <f t="shared" ref="H9:I9" si="2">+H10+H20+H28</f>
        <v>59441349000</v>
      </c>
      <c r="I9" s="22">
        <f t="shared" si="2"/>
        <v>62074749000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</row>
    <row r="10" spans="1:157" s="5" customFormat="1" x14ac:dyDescent="0.2">
      <c r="A10" s="43" t="s">
        <v>72</v>
      </c>
      <c r="B10" s="44" t="s">
        <v>72</v>
      </c>
      <c r="C10" s="44" t="s">
        <v>72</v>
      </c>
      <c r="D10" s="45"/>
      <c r="E10" s="45"/>
      <c r="F10" s="50" t="s">
        <v>47</v>
      </c>
      <c r="G10" s="46">
        <f>SUM(G11:G19)</f>
        <v>2633400000</v>
      </c>
      <c r="H10" s="46">
        <f t="shared" ref="H10:I10" si="3">SUM(H11:H19)</f>
        <v>41121565000</v>
      </c>
      <c r="I10" s="46">
        <f t="shared" si="3"/>
        <v>43754965000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</row>
    <row r="11" spans="1:157" s="4" customFormat="1" x14ac:dyDescent="0.2">
      <c r="A11" s="32" t="s">
        <v>72</v>
      </c>
      <c r="B11" s="20" t="s">
        <v>72</v>
      </c>
      <c r="C11" s="20" t="s">
        <v>72</v>
      </c>
      <c r="D11" s="20" t="s">
        <v>70</v>
      </c>
      <c r="E11" s="20" t="s">
        <v>70</v>
      </c>
      <c r="F11" s="39" t="s">
        <v>12</v>
      </c>
      <c r="G11" s="24">
        <v>0</v>
      </c>
      <c r="H11" s="24">
        <v>34153039738</v>
      </c>
      <c r="I11" s="24">
        <f>+G11+H11</f>
        <v>34153039738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</row>
    <row r="12" spans="1:157" s="4" customFormat="1" x14ac:dyDescent="0.2">
      <c r="A12" s="32" t="s">
        <v>72</v>
      </c>
      <c r="B12" s="20" t="s">
        <v>72</v>
      </c>
      <c r="C12" s="20" t="s">
        <v>72</v>
      </c>
      <c r="D12" s="20" t="s">
        <v>70</v>
      </c>
      <c r="E12" s="20" t="s">
        <v>83</v>
      </c>
      <c r="F12" s="39" t="s">
        <v>13</v>
      </c>
      <c r="G12" s="24">
        <v>0</v>
      </c>
      <c r="H12" s="24">
        <v>1090513168</v>
      </c>
      <c r="I12" s="24">
        <f t="shared" ref="I12:I19" si="4">+G12+H12</f>
        <v>1090513168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</row>
    <row r="13" spans="1:157" s="4" customFormat="1" x14ac:dyDescent="0.2">
      <c r="A13" s="32" t="s">
        <v>72</v>
      </c>
      <c r="B13" s="20" t="s">
        <v>72</v>
      </c>
      <c r="C13" s="20" t="s">
        <v>72</v>
      </c>
      <c r="D13" s="20" t="s">
        <v>70</v>
      </c>
      <c r="E13" s="20" t="s">
        <v>84</v>
      </c>
      <c r="F13" s="39" t="s">
        <v>14</v>
      </c>
      <c r="G13" s="24">
        <v>0</v>
      </c>
      <c r="H13" s="24">
        <v>62199523</v>
      </c>
      <c r="I13" s="24">
        <f t="shared" si="4"/>
        <v>62199523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</row>
    <row r="14" spans="1:157" s="4" customFormat="1" x14ac:dyDescent="0.2">
      <c r="A14" s="32" t="s">
        <v>72</v>
      </c>
      <c r="B14" s="20" t="s">
        <v>72</v>
      </c>
      <c r="C14" s="20" t="s">
        <v>72</v>
      </c>
      <c r="D14" s="20" t="s">
        <v>70</v>
      </c>
      <c r="E14" s="20" t="s">
        <v>85</v>
      </c>
      <c r="F14" s="39" t="s">
        <v>15</v>
      </c>
      <c r="G14" s="24">
        <v>0</v>
      </c>
      <c r="H14" s="24">
        <v>73744269</v>
      </c>
      <c r="I14" s="24">
        <f t="shared" si="4"/>
        <v>73744269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</row>
    <row r="15" spans="1:157" s="4" customFormat="1" x14ac:dyDescent="0.2">
      <c r="A15" s="32" t="s">
        <v>72</v>
      </c>
      <c r="B15" s="20" t="s">
        <v>72</v>
      </c>
      <c r="C15" s="20" t="s">
        <v>72</v>
      </c>
      <c r="D15" s="20" t="s">
        <v>70</v>
      </c>
      <c r="E15" s="20" t="s">
        <v>86</v>
      </c>
      <c r="F15" s="39" t="s">
        <v>16</v>
      </c>
      <c r="G15" s="24">
        <v>0</v>
      </c>
      <c r="H15" s="24">
        <v>1661421406</v>
      </c>
      <c r="I15" s="24">
        <f t="shared" si="4"/>
        <v>1661421406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</row>
    <row r="16" spans="1:157" s="4" customFormat="1" x14ac:dyDescent="0.2">
      <c r="A16" s="32" t="s">
        <v>72</v>
      </c>
      <c r="B16" s="20" t="s">
        <v>72</v>
      </c>
      <c r="C16" s="20" t="s">
        <v>72</v>
      </c>
      <c r="D16" s="20" t="s">
        <v>70</v>
      </c>
      <c r="E16" s="20" t="s">
        <v>87</v>
      </c>
      <c r="F16" s="39" t="s">
        <v>17</v>
      </c>
      <c r="G16" s="24">
        <v>0</v>
      </c>
      <c r="H16" s="24">
        <v>1144373945</v>
      </c>
      <c r="I16" s="24">
        <f t="shared" si="4"/>
        <v>1144373945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</row>
    <row r="17" spans="1:157" s="4" customFormat="1" x14ac:dyDescent="0.2">
      <c r="A17" s="32" t="s">
        <v>72</v>
      </c>
      <c r="B17" s="20" t="s">
        <v>72</v>
      </c>
      <c r="C17" s="20" t="s">
        <v>72</v>
      </c>
      <c r="D17" s="20" t="s">
        <v>70</v>
      </c>
      <c r="E17" s="20" t="s">
        <v>90</v>
      </c>
      <c r="F17" s="39" t="s">
        <v>18</v>
      </c>
      <c r="G17" s="24">
        <v>0</v>
      </c>
      <c r="H17" s="24">
        <v>238787805</v>
      </c>
      <c r="I17" s="24">
        <f t="shared" si="4"/>
        <v>238787805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</row>
    <row r="18" spans="1:157" s="4" customFormat="1" x14ac:dyDescent="0.2">
      <c r="A18" s="32" t="s">
        <v>72</v>
      </c>
      <c r="B18" s="20" t="s">
        <v>72</v>
      </c>
      <c r="C18" s="20" t="s">
        <v>72</v>
      </c>
      <c r="D18" s="20" t="s">
        <v>70</v>
      </c>
      <c r="E18" s="20" t="s">
        <v>91</v>
      </c>
      <c r="F18" s="39" t="s">
        <v>19</v>
      </c>
      <c r="G18" s="24">
        <v>2633400000</v>
      </c>
      <c r="H18" s="24">
        <v>966837848</v>
      </c>
      <c r="I18" s="24">
        <f t="shared" si="4"/>
        <v>3600237848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7" s="4" customFormat="1" x14ac:dyDescent="0.2">
      <c r="A19" s="32" t="s">
        <v>72</v>
      </c>
      <c r="B19" s="20" t="s">
        <v>72</v>
      </c>
      <c r="C19" s="20" t="s">
        <v>72</v>
      </c>
      <c r="D19" s="20" t="s">
        <v>70</v>
      </c>
      <c r="E19" s="20" t="s">
        <v>92</v>
      </c>
      <c r="F19" s="39" t="s">
        <v>20</v>
      </c>
      <c r="G19" s="24">
        <v>0</v>
      </c>
      <c r="H19" s="24">
        <v>1730647298</v>
      </c>
      <c r="I19" s="24">
        <f t="shared" si="4"/>
        <v>1730647298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</row>
    <row r="20" spans="1:157" s="4" customFormat="1" x14ac:dyDescent="0.2">
      <c r="A20" s="43" t="s">
        <v>72</v>
      </c>
      <c r="B20" s="44" t="s">
        <v>72</v>
      </c>
      <c r="C20" s="44" t="s">
        <v>71</v>
      </c>
      <c r="D20" s="45"/>
      <c r="E20" s="45"/>
      <c r="F20" s="50" t="s">
        <v>48</v>
      </c>
      <c r="G20" s="46">
        <f>SUM(G21:G27)</f>
        <v>0</v>
      </c>
      <c r="H20" s="46">
        <f t="shared" ref="H20:I20" si="5">SUM(H21:H27)</f>
        <v>14770290000</v>
      </c>
      <c r="I20" s="46">
        <f t="shared" si="5"/>
        <v>14770290000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</row>
    <row r="21" spans="1:157" s="4" customFormat="1" x14ac:dyDescent="0.2">
      <c r="A21" s="32" t="s">
        <v>72</v>
      </c>
      <c r="B21" s="20" t="s">
        <v>72</v>
      </c>
      <c r="C21" s="20" t="s">
        <v>71</v>
      </c>
      <c r="D21" s="20" t="s">
        <v>70</v>
      </c>
      <c r="E21" s="20"/>
      <c r="F21" s="39" t="s">
        <v>21</v>
      </c>
      <c r="G21" s="24">
        <v>0</v>
      </c>
      <c r="H21" s="24">
        <v>4483363763</v>
      </c>
      <c r="I21" s="24">
        <f t="shared" ref="I21:I27" si="6">+G21+H21</f>
        <v>4483363763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</row>
    <row r="22" spans="1:157" s="4" customFormat="1" x14ac:dyDescent="0.2">
      <c r="A22" s="32" t="s">
        <v>72</v>
      </c>
      <c r="B22" s="20" t="s">
        <v>72</v>
      </c>
      <c r="C22" s="20" t="s">
        <v>71</v>
      </c>
      <c r="D22" s="20" t="s">
        <v>82</v>
      </c>
      <c r="E22" s="20"/>
      <c r="F22" s="39" t="s">
        <v>22</v>
      </c>
      <c r="G22" s="24">
        <v>0</v>
      </c>
      <c r="H22" s="24">
        <v>3175716000</v>
      </c>
      <c r="I22" s="24">
        <f t="shared" si="6"/>
        <v>3175716000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</row>
    <row r="23" spans="1:157" s="4" customFormat="1" x14ac:dyDescent="0.2">
      <c r="A23" s="32" t="s">
        <v>72</v>
      </c>
      <c r="B23" s="20" t="s">
        <v>72</v>
      </c>
      <c r="C23" s="20" t="s">
        <v>71</v>
      </c>
      <c r="D23" s="20" t="s">
        <v>83</v>
      </c>
      <c r="E23" s="20"/>
      <c r="F23" s="39" t="s">
        <v>23</v>
      </c>
      <c r="G23" s="24"/>
      <c r="H23" s="24">
        <v>3669013616</v>
      </c>
      <c r="I23" s="24">
        <f t="shared" si="6"/>
        <v>3669013616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</row>
    <row r="24" spans="1:157" s="4" customFormat="1" x14ac:dyDescent="0.2">
      <c r="A24" s="32" t="s">
        <v>72</v>
      </c>
      <c r="B24" s="20" t="s">
        <v>72</v>
      </c>
      <c r="C24" s="20" t="s">
        <v>71</v>
      </c>
      <c r="D24" s="20" t="s">
        <v>84</v>
      </c>
      <c r="E24" s="20"/>
      <c r="F24" s="39" t="s">
        <v>24</v>
      </c>
      <c r="G24" s="24"/>
      <c r="H24" s="24">
        <v>1623585149</v>
      </c>
      <c r="I24" s="24">
        <f t="shared" si="6"/>
        <v>1623585149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</row>
    <row r="25" spans="1:157" s="4" customFormat="1" x14ac:dyDescent="0.2">
      <c r="A25" s="32" t="s">
        <v>72</v>
      </c>
      <c r="B25" s="20" t="s">
        <v>72</v>
      </c>
      <c r="C25" s="20" t="s">
        <v>71</v>
      </c>
      <c r="D25" s="20" t="s">
        <v>85</v>
      </c>
      <c r="E25" s="20"/>
      <c r="F25" s="42" t="s">
        <v>25</v>
      </c>
      <c r="G25" s="24"/>
      <c r="H25" s="24">
        <v>195026324</v>
      </c>
      <c r="I25" s="24">
        <f t="shared" si="6"/>
        <v>195026324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</row>
    <row r="26" spans="1:157" s="4" customFormat="1" x14ac:dyDescent="0.2">
      <c r="A26" s="32" t="s">
        <v>72</v>
      </c>
      <c r="B26" s="20" t="s">
        <v>72</v>
      </c>
      <c r="C26" s="20" t="s">
        <v>71</v>
      </c>
      <c r="D26" s="20" t="s">
        <v>86</v>
      </c>
      <c r="E26" s="20"/>
      <c r="F26" s="42" t="s">
        <v>26</v>
      </c>
      <c r="G26" s="24"/>
      <c r="H26" s="24">
        <v>1217688860</v>
      </c>
      <c r="I26" s="24">
        <f t="shared" si="6"/>
        <v>1217688860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</row>
    <row r="27" spans="1:157" s="4" customFormat="1" x14ac:dyDescent="0.2">
      <c r="A27" s="32" t="s">
        <v>72</v>
      </c>
      <c r="B27" s="20" t="s">
        <v>72</v>
      </c>
      <c r="C27" s="20" t="s">
        <v>71</v>
      </c>
      <c r="D27" s="20" t="s">
        <v>87</v>
      </c>
      <c r="E27" s="20"/>
      <c r="F27" s="42" t="s">
        <v>27</v>
      </c>
      <c r="G27" s="24">
        <v>0</v>
      </c>
      <c r="H27" s="24">
        <v>405896288</v>
      </c>
      <c r="I27" s="24">
        <f t="shared" si="6"/>
        <v>405896288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</row>
    <row r="28" spans="1:157" s="4" customFormat="1" x14ac:dyDescent="0.2">
      <c r="A28" s="43" t="s">
        <v>72</v>
      </c>
      <c r="B28" s="44" t="s">
        <v>72</v>
      </c>
      <c r="C28" s="44" t="s">
        <v>88</v>
      </c>
      <c r="D28" s="45"/>
      <c r="E28" s="45"/>
      <c r="F28" s="50" t="s">
        <v>49</v>
      </c>
      <c r="G28" s="46">
        <f>SUM(G29:G33)</f>
        <v>0</v>
      </c>
      <c r="H28" s="46">
        <f t="shared" ref="H28:I28" si="7">SUM(H29:H33)</f>
        <v>3549494000</v>
      </c>
      <c r="I28" s="46">
        <f t="shared" si="7"/>
        <v>3549494000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</row>
    <row r="29" spans="1:157" s="4" customFormat="1" x14ac:dyDescent="0.2">
      <c r="A29" s="32" t="s">
        <v>72</v>
      </c>
      <c r="B29" s="20" t="s">
        <v>72</v>
      </c>
      <c r="C29" s="20" t="s">
        <v>88</v>
      </c>
      <c r="D29" s="20" t="s">
        <v>70</v>
      </c>
      <c r="E29" s="20" t="s">
        <v>70</v>
      </c>
      <c r="F29" s="42" t="s">
        <v>28</v>
      </c>
      <c r="G29" s="24"/>
      <c r="H29" s="24">
        <v>1690171797</v>
      </c>
      <c r="I29" s="24">
        <f t="shared" ref="I29:I33" si="8">+G29+H29</f>
        <v>1690171797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</row>
    <row r="30" spans="1:157" s="4" customFormat="1" x14ac:dyDescent="0.2">
      <c r="A30" s="32" t="s">
        <v>72</v>
      </c>
      <c r="B30" s="20" t="s">
        <v>72</v>
      </c>
      <c r="C30" s="20" t="s">
        <v>88</v>
      </c>
      <c r="D30" s="20" t="s">
        <v>70</v>
      </c>
      <c r="E30" s="20" t="s">
        <v>82</v>
      </c>
      <c r="F30" s="42" t="s">
        <v>29</v>
      </c>
      <c r="G30" s="24"/>
      <c r="H30" s="24">
        <v>250347958</v>
      </c>
      <c r="I30" s="24">
        <f t="shared" si="8"/>
        <v>250347958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</row>
    <row r="31" spans="1:157" s="4" customFormat="1" x14ac:dyDescent="0.2">
      <c r="A31" s="32" t="s">
        <v>72</v>
      </c>
      <c r="B31" s="20" t="s">
        <v>72</v>
      </c>
      <c r="C31" s="20" t="s">
        <v>88</v>
      </c>
      <c r="D31" s="20" t="s">
        <v>70</v>
      </c>
      <c r="E31" s="20" t="s">
        <v>83</v>
      </c>
      <c r="F31" s="42" t="s">
        <v>30</v>
      </c>
      <c r="G31" s="24"/>
      <c r="H31" s="24">
        <v>145221717</v>
      </c>
      <c r="I31" s="24">
        <f t="shared" si="8"/>
        <v>145221717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</row>
    <row r="32" spans="1:157" s="4" customFormat="1" x14ac:dyDescent="0.2">
      <c r="A32" s="32" t="s">
        <v>72</v>
      </c>
      <c r="B32" s="20" t="s">
        <v>72</v>
      </c>
      <c r="C32" s="20" t="s">
        <v>88</v>
      </c>
      <c r="D32" s="20" t="s">
        <v>82</v>
      </c>
      <c r="E32" s="20"/>
      <c r="F32" s="42" t="s">
        <v>31</v>
      </c>
      <c r="G32" s="24"/>
      <c r="H32" s="24">
        <v>875855430</v>
      </c>
      <c r="I32" s="24">
        <f t="shared" si="8"/>
        <v>875855430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</row>
    <row r="33" spans="1:157" s="4" customFormat="1" x14ac:dyDescent="0.2">
      <c r="A33" s="32" t="s">
        <v>72</v>
      </c>
      <c r="B33" s="20" t="s">
        <v>72</v>
      </c>
      <c r="C33" s="20" t="s">
        <v>88</v>
      </c>
      <c r="D33" s="20" t="s">
        <v>89</v>
      </c>
      <c r="E33" s="20"/>
      <c r="F33" s="42" t="s">
        <v>32</v>
      </c>
      <c r="G33" s="24"/>
      <c r="H33" s="24">
        <v>587897098</v>
      </c>
      <c r="I33" s="24">
        <f t="shared" si="8"/>
        <v>587897098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</row>
    <row r="34" spans="1:157" s="4" customFormat="1" x14ac:dyDescent="0.2">
      <c r="A34" s="29" t="s">
        <v>71</v>
      </c>
      <c r="B34" s="8"/>
      <c r="C34" s="8"/>
      <c r="D34" s="8"/>
      <c r="E34" s="8"/>
      <c r="F34" s="34" t="s">
        <v>50</v>
      </c>
      <c r="G34" s="21">
        <f>+G35</f>
        <v>0</v>
      </c>
      <c r="H34" s="21">
        <f t="shared" ref="H34:I34" si="9">+H35</f>
        <v>22456226000.001934</v>
      </c>
      <c r="I34" s="21">
        <f t="shared" si="9"/>
        <v>22456226000.001934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</row>
    <row r="35" spans="1:157" s="4" customFormat="1" x14ac:dyDescent="0.2">
      <c r="A35" s="30" t="s">
        <v>71</v>
      </c>
      <c r="B35" s="16" t="s">
        <v>71</v>
      </c>
      <c r="C35" s="16"/>
      <c r="D35" s="17"/>
      <c r="E35" s="17"/>
      <c r="F35" s="40" t="s">
        <v>51</v>
      </c>
      <c r="G35" s="22">
        <f>+G36+G45</f>
        <v>0</v>
      </c>
      <c r="H35" s="22">
        <f t="shared" ref="H35:I35" si="10">+H36+H45</f>
        <v>22456226000.001934</v>
      </c>
      <c r="I35" s="22">
        <f t="shared" si="10"/>
        <v>22456226000.001934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</row>
    <row r="36" spans="1:157" s="4" customFormat="1" x14ac:dyDescent="0.2">
      <c r="A36" s="43" t="s">
        <v>71</v>
      </c>
      <c r="B36" s="44" t="s">
        <v>71</v>
      </c>
      <c r="C36" s="44" t="s">
        <v>72</v>
      </c>
      <c r="D36" s="45"/>
      <c r="E36" s="45"/>
      <c r="F36" s="50" t="s">
        <v>52</v>
      </c>
      <c r="G36" s="46">
        <f>+G37+G39+G42</f>
        <v>0</v>
      </c>
      <c r="H36" s="46">
        <f t="shared" ref="H36:I36" si="11">+H37+H39+H42</f>
        <v>691669139.18411994</v>
      </c>
      <c r="I36" s="46">
        <f t="shared" si="11"/>
        <v>691669139.18411994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</row>
    <row r="37" spans="1:157" s="4" customFormat="1" ht="23.25" customHeight="1" x14ac:dyDescent="0.2">
      <c r="A37" s="47" t="s">
        <v>71</v>
      </c>
      <c r="B37" s="48" t="s">
        <v>71</v>
      </c>
      <c r="C37" s="48" t="s">
        <v>72</v>
      </c>
      <c r="D37" s="48" t="s">
        <v>82</v>
      </c>
      <c r="E37" s="48"/>
      <c r="F37" s="51" t="s">
        <v>33</v>
      </c>
      <c r="G37" s="49">
        <f>+G38</f>
        <v>0</v>
      </c>
      <c r="H37" s="49">
        <f t="shared" ref="H37:I37" si="12">+H38</f>
        <v>87763464.576000005</v>
      </c>
      <c r="I37" s="49">
        <f t="shared" si="12"/>
        <v>87763464.576000005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</row>
    <row r="38" spans="1:157" s="4" customFormat="1" ht="23.25" customHeight="1" x14ac:dyDescent="0.2">
      <c r="A38" s="32" t="s">
        <v>71</v>
      </c>
      <c r="B38" s="20" t="s">
        <v>71</v>
      </c>
      <c r="C38" s="20" t="s">
        <v>72</v>
      </c>
      <c r="D38" s="20" t="s">
        <v>82</v>
      </c>
      <c r="E38" s="20" t="s">
        <v>90</v>
      </c>
      <c r="F38" s="42" t="s">
        <v>137</v>
      </c>
      <c r="G38" s="24"/>
      <c r="H38" s="24">
        <v>87763464.576000005</v>
      </c>
      <c r="I38" s="24">
        <f t="shared" ref="I38" si="13">+G38+H38</f>
        <v>87763464.576000005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</row>
    <row r="39" spans="1:157" s="4" customFormat="1" ht="21" customHeight="1" x14ac:dyDescent="0.2">
      <c r="A39" s="47" t="s">
        <v>71</v>
      </c>
      <c r="B39" s="48" t="s">
        <v>71</v>
      </c>
      <c r="C39" s="48" t="s">
        <v>72</v>
      </c>
      <c r="D39" s="48" t="s">
        <v>83</v>
      </c>
      <c r="E39" s="48"/>
      <c r="F39" s="51" t="s">
        <v>34</v>
      </c>
      <c r="G39" s="49">
        <f>SUM(G40:G41)</f>
        <v>0</v>
      </c>
      <c r="H39" s="49">
        <f t="shared" ref="H39:I39" si="14">SUM(H40:H41)</f>
        <v>516580857.57612002</v>
      </c>
      <c r="I39" s="49">
        <f t="shared" si="14"/>
        <v>516580857.57612002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</row>
    <row r="40" spans="1:157" s="4" customFormat="1" ht="21" customHeight="1" x14ac:dyDescent="0.2">
      <c r="A40" s="32" t="s">
        <v>71</v>
      </c>
      <c r="B40" s="20" t="s">
        <v>71</v>
      </c>
      <c r="C40" s="20" t="s">
        <v>72</v>
      </c>
      <c r="D40" s="20" t="s">
        <v>83</v>
      </c>
      <c r="E40" s="20" t="s">
        <v>82</v>
      </c>
      <c r="F40" s="42" t="s">
        <v>138</v>
      </c>
      <c r="G40" s="24"/>
      <c r="H40" s="24">
        <v>429319623.45612001</v>
      </c>
      <c r="I40" s="24">
        <f t="shared" ref="I40:I41" si="15">+G40+H40</f>
        <v>429319623.45612001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</row>
    <row r="41" spans="1:157" s="4" customFormat="1" ht="21" customHeight="1" x14ac:dyDescent="0.2">
      <c r="A41" s="32" t="s">
        <v>71</v>
      </c>
      <c r="B41" s="20" t="s">
        <v>71</v>
      </c>
      <c r="C41" s="20" t="s">
        <v>72</v>
      </c>
      <c r="D41" s="20" t="s">
        <v>83</v>
      </c>
      <c r="E41" s="20" t="s">
        <v>83</v>
      </c>
      <c r="F41" s="42" t="s">
        <v>139</v>
      </c>
      <c r="G41" s="24"/>
      <c r="H41" s="24">
        <v>87261234.120000005</v>
      </c>
      <c r="I41" s="24">
        <f t="shared" si="15"/>
        <v>87261234.120000005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</row>
    <row r="42" spans="1:157" s="4" customFormat="1" ht="20.25" customHeight="1" x14ac:dyDescent="0.2">
      <c r="A42" s="47" t="s">
        <v>71</v>
      </c>
      <c r="B42" s="48" t="s">
        <v>71</v>
      </c>
      <c r="C42" s="48" t="s">
        <v>72</v>
      </c>
      <c r="D42" s="48" t="s">
        <v>84</v>
      </c>
      <c r="E42" s="48"/>
      <c r="F42" s="51" t="s">
        <v>35</v>
      </c>
      <c r="G42" s="49">
        <f>SUM(G43:G44)</f>
        <v>0</v>
      </c>
      <c r="H42" s="49">
        <f t="shared" ref="H42" si="16">SUM(H43:H44)</f>
        <v>87324817.032000005</v>
      </c>
      <c r="I42" s="49">
        <f t="shared" ref="I42" si="17">SUM(I43:I44)</f>
        <v>87324817.032000005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</row>
    <row r="43" spans="1:157" s="4" customFormat="1" ht="20.25" customHeight="1" x14ac:dyDescent="0.2">
      <c r="A43" s="32" t="s">
        <v>71</v>
      </c>
      <c r="B43" s="20" t="s">
        <v>71</v>
      </c>
      <c r="C43" s="20" t="s">
        <v>72</v>
      </c>
      <c r="D43" s="20" t="s">
        <v>84</v>
      </c>
      <c r="E43" s="20" t="s">
        <v>85</v>
      </c>
      <c r="F43" s="42" t="s">
        <v>140</v>
      </c>
      <c r="G43" s="24"/>
      <c r="H43" s="24">
        <v>36072000</v>
      </c>
      <c r="I43" s="24">
        <f t="shared" ref="I43:I44" si="18">+G43+H43</f>
        <v>36072000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</row>
    <row r="44" spans="1:157" s="4" customFormat="1" ht="20.25" customHeight="1" x14ac:dyDescent="0.2">
      <c r="A44" s="32" t="s">
        <v>71</v>
      </c>
      <c r="B44" s="20" t="s">
        <v>71</v>
      </c>
      <c r="C44" s="20" t="s">
        <v>72</v>
      </c>
      <c r="D44" s="20" t="s">
        <v>84</v>
      </c>
      <c r="E44" s="20" t="s">
        <v>91</v>
      </c>
      <c r="F44" s="42" t="s">
        <v>141</v>
      </c>
      <c r="G44" s="24"/>
      <c r="H44" s="24">
        <v>51252817.031999998</v>
      </c>
      <c r="I44" s="24">
        <f t="shared" si="18"/>
        <v>51252817.031999998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</row>
    <row r="45" spans="1:157" s="4" customFormat="1" x14ac:dyDescent="0.2">
      <c r="A45" s="43" t="s">
        <v>71</v>
      </c>
      <c r="B45" s="44" t="s">
        <v>71</v>
      </c>
      <c r="C45" s="44" t="s">
        <v>71</v>
      </c>
      <c r="D45" s="45"/>
      <c r="E45" s="45"/>
      <c r="F45" s="50" t="s">
        <v>53</v>
      </c>
      <c r="G45" s="46">
        <f>+G46+G48+G54+G58+G64+G66</f>
        <v>0</v>
      </c>
      <c r="H45" s="46">
        <f t="shared" ref="H45:I45" si="19">+H46+H48+H54+H58+H64+H66</f>
        <v>21764556860.817814</v>
      </c>
      <c r="I45" s="46">
        <f t="shared" si="19"/>
        <v>21764556860.817814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</row>
    <row r="46" spans="1:157" s="4" customFormat="1" x14ac:dyDescent="0.2">
      <c r="A46" s="47" t="s">
        <v>71</v>
      </c>
      <c r="B46" s="48" t="s">
        <v>71</v>
      </c>
      <c r="C46" s="48" t="s">
        <v>71</v>
      </c>
      <c r="D46" s="48" t="s">
        <v>85</v>
      </c>
      <c r="E46" s="48"/>
      <c r="F46" s="51" t="s">
        <v>36</v>
      </c>
      <c r="G46" s="49">
        <f>SUM(G47)</f>
        <v>0</v>
      </c>
      <c r="H46" s="49">
        <f t="shared" ref="H46:I46" si="20">SUM(H47)</f>
        <v>29659200</v>
      </c>
      <c r="I46" s="49">
        <f t="shared" si="20"/>
        <v>29659200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</row>
    <row r="47" spans="1:157" s="4" customFormat="1" x14ac:dyDescent="0.2">
      <c r="A47" s="32" t="s">
        <v>71</v>
      </c>
      <c r="B47" s="20" t="s">
        <v>71</v>
      </c>
      <c r="C47" s="20" t="s">
        <v>71</v>
      </c>
      <c r="D47" s="20" t="s">
        <v>85</v>
      </c>
      <c r="E47" s="20" t="s">
        <v>84</v>
      </c>
      <c r="F47" s="42" t="s">
        <v>142</v>
      </c>
      <c r="G47" s="24"/>
      <c r="H47" s="24">
        <v>29659200</v>
      </c>
      <c r="I47" s="24">
        <f t="shared" ref="I47" si="21">+G47+H47</f>
        <v>29659200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</row>
    <row r="48" spans="1:157" s="4" customFormat="1" ht="36" customHeight="1" x14ac:dyDescent="0.2">
      <c r="A48" s="47" t="s">
        <v>71</v>
      </c>
      <c r="B48" s="48" t="s">
        <v>71</v>
      </c>
      <c r="C48" s="48" t="s">
        <v>71</v>
      </c>
      <c r="D48" s="48" t="s">
        <v>86</v>
      </c>
      <c r="E48" s="48"/>
      <c r="F48" s="51" t="s">
        <v>37</v>
      </c>
      <c r="G48" s="49">
        <f>SUM(G49:G53)</f>
        <v>0</v>
      </c>
      <c r="H48" s="49">
        <f t="shared" ref="H48:I48" si="22">SUM(H49:H53)</f>
        <v>1990518180.0310087</v>
      </c>
      <c r="I48" s="49">
        <f t="shared" si="22"/>
        <v>1990518180.0310087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</row>
    <row r="49" spans="1:157" s="4" customFormat="1" ht="29.25" customHeight="1" x14ac:dyDescent="0.2">
      <c r="A49" s="32" t="s">
        <v>71</v>
      </c>
      <c r="B49" s="20" t="s">
        <v>71</v>
      </c>
      <c r="C49" s="20" t="s">
        <v>71</v>
      </c>
      <c r="D49" s="20" t="s">
        <v>86</v>
      </c>
      <c r="E49" s="20" t="s">
        <v>83</v>
      </c>
      <c r="F49" s="42" t="s">
        <v>143</v>
      </c>
      <c r="G49" s="24"/>
      <c r="H49" s="24">
        <v>73145411.055768803</v>
      </c>
      <c r="I49" s="24">
        <f t="shared" ref="I49:I53" si="23">+G49+H49</f>
        <v>73145411.055768803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</row>
    <row r="50" spans="1:157" s="4" customFormat="1" ht="29.25" customHeight="1" x14ac:dyDescent="0.2">
      <c r="A50" s="32" t="s">
        <v>71</v>
      </c>
      <c r="B50" s="20" t="s">
        <v>71</v>
      </c>
      <c r="C50" s="20" t="s">
        <v>71</v>
      </c>
      <c r="D50" s="20" t="s">
        <v>86</v>
      </c>
      <c r="E50" s="20" t="s">
        <v>84</v>
      </c>
      <c r="F50" s="42" t="s">
        <v>144</v>
      </c>
      <c r="G50" s="24"/>
      <c r="H50" s="24">
        <v>6012000</v>
      </c>
      <c r="I50" s="24">
        <f t="shared" si="23"/>
        <v>6012000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</row>
    <row r="51" spans="1:157" s="4" customFormat="1" ht="29.25" customHeight="1" x14ac:dyDescent="0.2">
      <c r="A51" s="32" t="s">
        <v>71</v>
      </c>
      <c r="B51" s="20" t="s">
        <v>71</v>
      </c>
      <c r="C51" s="20" t="s">
        <v>71</v>
      </c>
      <c r="D51" s="20" t="s">
        <v>86</v>
      </c>
      <c r="E51" s="20" t="s">
        <v>85</v>
      </c>
      <c r="F51" s="42" t="s">
        <v>145</v>
      </c>
      <c r="G51" s="24"/>
      <c r="H51" s="24">
        <v>6012000</v>
      </c>
      <c r="I51" s="24">
        <f t="shared" si="23"/>
        <v>6012000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</row>
    <row r="52" spans="1:157" s="4" customFormat="1" ht="29.25" customHeight="1" x14ac:dyDescent="0.2">
      <c r="A52" s="32" t="s">
        <v>71</v>
      </c>
      <c r="B52" s="20" t="s">
        <v>71</v>
      </c>
      <c r="C52" s="20" t="s">
        <v>71</v>
      </c>
      <c r="D52" s="20" t="s">
        <v>86</v>
      </c>
      <c r="E52" s="20" t="s">
        <v>90</v>
      </c>
      <c r="F52" s="42" t="s">
        <v>146</v>
      </c>
      <c r="G52" s="24"/>
      <c r="H52" s="24">
        <v>1306441545.3752398</v>
      </c>
      <c r="I52" s="24">
        <f t="shared" si="23"/>
        <v>1306441545.3752398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</row>
    <row r="53" spans="1:157" s="4" customFormat="1" ht="29.25" customHeight="1" x14ac:dyDescent="0.2">
      <c r="A53" s="32" t="s">
        <v>71</v>
      </c>
      <c r="B53" s="20" t="s">
        <v>71</v>
      </c>
      <c r="C53" s="20" t="s">
        <v>71</v>
      </c>
      <c r="D53" s="20" t="s">
        <v>86</v>
      </c>
      <c r="E53" s="20" t="s">
        <v>91</v>
      </c>
      <c r="F53" s="42" t="s">
        <v>147</v>
      </c>
      <c r="G53" s="24"/>
      <c r="H53" s="24">
        <v>598907223.60000002</v>
      </c>
      <c r="I53" s="24">
        <f t="shared" si="23"/>
        <v>598907223.60000002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</row>
    <row r="54" spans="1:157" s="4" customFormat="1" ht="24.75" customHeight="1" x14ac:dyDescent="0.2">
      <c r="A54" s="47" t="s">
        <v>71</v>
      </c>
      <c r="B54" s="48" t="s">
        <v>71</v>
      </c>
      <c r="C54" s="48" t="s">
        <v>71</v>
      </c>
      <c r="D54" s="48" t="s">
        <v>87</v>
      </c>
      <c r="E54" s="48"/>
      <c r="F54" s="51" t="s">
        <v>38</v>
      </c>
      <c r="G54" s="49">
        <f>SUM(G55:G57)</f>
        <v>0</v>
      </c>
      <c r="H54" s="49">
        <f t="shared" ref="H54:I54" si="24">SUM(H55:H57)</f>
        <v>14086137810.534</v>
      </c>
      <c r="I54" s="49">
        <f t="shared" si="24"/>
        <v>14086137810.534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</row>
    <row r="55" spans="1:157" s="4" customFormat="1" ht="24.75" customHeight="1" x14ac:dyDescent="0.2">
      <c r="A55" s="32" t="s">
        <v>71</v>
      </c>
      <c r="B55" s="20" t="s">
        <v>71</v>
      </c>
      <c r="C55" s="20" t="s">
        <v>71</v>
      </c>
      <c r="D55" s="20" t="s">
        <v>87</v>
      </c>
      <c r="E55" s="20" t="s">
        <v>70</v>
      </c>
      <c r="F55" s="42" t="s">
        <v>148</v>
      </c>
      <c r="G55" s="24"/>
      <c r="H55" s="24">
        <v>628967437.02600002</v>
      </c>
      <c r="I55" s="24">
        <f t="shared" ref="I55:I57" si="25">+G55+H55</f>
        <v>628967437.02600002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</row>
    <row r="56" spans="1:157" s="4" customFormat="1" ht="24.75" customHeight="1" x14ac:dyDescent="0.2">
      <c r="A56" s="32" t="s">
        <v>71</v>
      </c>
      <c r="B56" s="20" t="s">
        <v>71</v>
      </c>
      <c r="C56" s="20" t="s">
        <v>71</v>
      </c>
      <c r="D56" s="20" t="s">
        <v>87</v>
      </c>
      <c r="E56" s="20" t="s">
        <v>82</v>
      </c>
      <c r="F56" s="42" t="s">
        <v>149</v>
      </c>
      <c r="G56" s="24"/>
      <c r="H56" s="24">
        <v>13451158373.507999</v>
      </c>
      <c r="I56" s="24">
        <f t="shared" si="25"/>
        <v>13451158373.507999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</row>
    <row r="57" spans="1:157" s="4" customFormat="1" ht="24.75" customHeight="1" x14ac:dyDescent="0.2">
      <c r="A57" s="32" t="s">
        <v>71</v>
      </c>
      <c r="B57" s="20" t="s">
        <v>71</v>
      </c>
      <c r="C57" s="20" t="s">
        <v>71</v>
      </c>
      <c r="D57" s="20" t="s">
        <v>87</v>
      </c>
      <c r="E57" s="20" t="s">
        <v>83</v>
      </c>
      <c r="F57" s="42" t="s">
        <v>150</v>
      </c>
      <c r="G57" s="24"/>
      <c r="H57" s="24">
        <v>6012000</v>
      </c>
      <c r="I57" s="24">
        <f t="shared" si="25"/>
        <v>6012000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</row>
    <row r="58" spans="1:157" s="4" customFormat="1" ht="19.5" customHeight="1" x14ac:dyDescent="0.2">
      <c r="A58" s="47" t="s">
        <v>71</v>
      </c>
      <c r="B58" s="48" t="s">
        <v>71</v>
      </c>
      <c r="C58" s="48" t="s">
        <v>71</v>
      </c>
      <c r="D58" s="48" t="s">
        <v>90</v>
      </c>
      <c r="E58" s="48"/>
      <c r="F58" s="51" t="s">
        <v>39</v>
      </c>
      <c r="G58" s="49">
        <f>SUM(G59:G63)</f>
        <v>0</v>
      </c>
      <c r="H58" s="49">
        <f t="shared" ref="H58:I58" si="26">SUM(H59:H63)</f>
        <v>5493622856.4073524</v>
      </c>
      <c r="I58" s="49">
        <f t="shared" si="26"/>
        <v>5493622856.4073524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</row>
    <row r="59" spans="1:157" s="4" customFormat="1" ht="19.5" customHeight="1" x14ac:dyDescent="0.2">
      <c r="A59" s="32" t="s">
        <v>71</v>
      </c>
      <c r="B59" s="20" t="s">
        <v>71</v>
      </c>
      <c r="C59" s="20" t="s">
        <v>71</v>
      </c>
      <c r="D59" s="20" t="s">
        <v>90</v>
      </c>
      <c r="E59" s="20" t="s">
        <v>82</v>
      </c>
      <c r="F59" s="42" t="s">
        <v>151</v>
      </c>
      <c r="G59" s="24"/>
      <c r="H59" s="24">
        <v>1800837147.3340199</v>
      </c>
      <c r="I59" s="24">
        <f t="shared" ref="I59:I63" si="27">+G59+H59</f>
        <v>1800837147.3340199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</row>
    <row r="60" spans="1:157" s="4" customFormat="1" ht="19.5" customHeight="1" x14ac:dyDescent="0.2">
      <c r="A60" s="32" t="s">
        <v>71</v>
      </c>
      <c r="B60" s="20" t="s">
        <v>71</v>
      </c>
      <c r="C60" s="20" t="s">
        <v>71</v>
      </c>
      <c r="D60" s="20" t="s">
        <v>90</v>
      </c>
      <c r="E60" s="20" t="s">
        <v>84</v>
      </c>
      <c r="F60" s="42" t="s">
        <v>152</v>
      </c>
      <c r="G60" s="24"/>
      <c r="H60" s="24">
        <v>125250810.5178</v>
      </c>
      <c r="I60" s="24">
        <f t="shared" si="27"/>
        <v>125250810.5178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</row>
    <row r="61" spans="1:157" s="4" customFormat="1" ht="19.5" customHeight="1" x14ac:dyDescent="0.2">
      <c r="A61" s="32" t="s">
        <v>71</v>
      </c>
      <c r="B61" s="20" t="s">
        <v>71</v>
      </c>
      <c r="C61" s="20" t="s">
        <v>71</v>
      </c>
      <c r="D61" s="20" t="s">
        <v>90</v>
      </c>
      <c r="E61" s="20" t="s">
        <v>85</v>
      </c>
      <c r="F61" s="42" t="s">
        <v>153</v>
      </c>
      <c r="G61" s="24"/>
      <c r="H61" s="24">
        <v>2576179607.523098</v>
      </c>
      <c r="I61" s="24">
        <f t="shared" si="27"/>
        <v>2576179607.523098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</row>
    <row r="62" spans="1:157" s="4" customFormat="1" ht="19.5" customHeight="1" x14ac:dyDescent="0.2">
      <c r="A62" s="32" t="s">
        <v>71</v>
      </c>
      <c r="B62" s="20" t="s">
        <v>71</v>
      </c>
      <c r="C62" s="20" t="s">
        <v>71</v>
      </c>
      <c r="D62" s="20" t="s">
        <v>90</v>
      </c>
      <c r="E62" s="20" t="s">
        <v>87</v>
      </c>
      <c r="F62" s="42" t="s">
        <v>154</v>
      </c>
      <c r="G62" s="24"/>
      <c r="H62" s="24">
        <v>942675586.95443475</v>
      </c>
      <c r="I62" s="24">
        <f t="shared" si="27"/>
        <v>942675586.95443475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</row>
    <row r="63" spans="1:157" s="4" customFormat="1" ht="19.5" customHeight="1" x14ac:dyDescent="0.2">
      <c r="A63" s="32" t="s">
        <v>71</v>
      </c>
      <c r="B63" s="20" t="s">
        <v>71</v>
      </c>
      <c r="C63" s="20" t="s">
        <v>71</v>
      </c>
      <c r="D63" s="20" t="s">
        <v>90</v>
      </c>
      <c r="E63" s="20" t="s">
        <v>91</v>
      </c>
      <c r="F63" s="42" t="s">
        <v>155</v>
      </c>
      <c r="G63" s="24"/>
      <c r="H63" s="24">
        <v>48679704.078000002</v>
      </c>
      <c r="I63" s="24">
        <f t="shared" si="27"/>
        <v>48679704.078000002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</row>
    <row r="64" spans="1:157" s="4" customFormat="1" ht="15.75" customHeight="1" x14ac:dyDescent="0.2">
      <c r="A64" s="47" t="s">
        <v>71</v>
      </c>
      <c r="B64" s="48" t="s">
        <v>71</v>
      </c>
      <c r="C64" s="48" t="s">
        <v>71</v>
      </c>
      <c r="D64" s="48" t="s">
        <v>91</v>
      </c>
      <c r="E64" s="48"/>
      <c r="F64" s="51" t="s">
        <v>40</v>
      </c>
      <c r="G64" s="49">
        <f>SUM(G65)</f>
        <v>0</v>
      </c>
      <c r="H64" s="49">
        <f t="shared" ref="H64:I64" si="28">SUM(H65)</f>
        <v>20440800</v>
      </c>
      <c r="I64" s="49">
        <f t="shared" si="28"/>
        <v>20440800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</row>
    <row r="65" spans="1:157" s="4" customFormat="1" ht="33.75" x14ac:dyDescent="0.2">
      <c r="A65" s="32" t="s">
        <v>71</v>
      </c>
      <c r="B65" s="20" t="s">
        <v>71</v>
      </c>
      <c r="C65" s="20" t="s">
        <v>71</v>
      </c>
      <c r="D65" s="20" t="s">
        <v>91</v>
      </c>
      <c r="E65" s="20" t="s">
        <v>84</v>
      </c>
      <c r="F65" s="42" t="s">
        <v>156</v>
      </c>
      <c r="G65" s="24"/>
      <c r="H65" s="24">
        <v>20440800</v>
      </c>
      <c r="I65" s="24">
        <f t="shared" ref="I65" si="29">+G65+H65</f>
        <v>20440800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</row>
    <row r="66" spans="1:157" s="4" customFormat="1" ht="18" customHeight="1" x14ac:dyDescent="0.2">
      <c r="A66" s="47" t="s">
        <v>71</v>
      </c>
      <c r="B66" s="48" t="s">
        <v>71</v>
      </c>
      <c r="C66" s="48" t="s">
        <v>71</v>
      </c>
      <c r="D66" s="48" t="s">
        <v>92</v>
      </c>
      <c r="E66" s="48"/>
      <c r="F66" s="51" t="s">
        <v>40</v>
      </c>
      <c r="G66" s="49">
        <f>SUM(G67)</f>
        <v>0</v>
      </c>
      <c r="H66" s="49">
        <f t="shared" ref="H66:I66" si="30">SUM(H67)</f>
        <v>144178013.84545121</v>
      </c>
      <c r="I66" s="49">
        <f t="shared" si="30"/>
        <v>144178013.84545121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</row>
    <row r="67" spans="1:157" s="4" customFormat="1" ht="18" customHeight="1" x14ac:dyDescent="0.2">
      <c r="A67" s="32" t="s">
        <v>71</v>
      </c>
      <c r="B67" s="20" t="s">
        <v>71</v>
      </c>
      <c r="C67" s="20" t="s">
        <v>71</v>
      </c>
      <c r="D67" s="20" t="s">
        <v>92</v>
      </c>
      <c r="E67" s="20" t="s">
        <v>70</v>
      </c>
      <c r="F67" s="42" t="s">
        <v>41</v>
      </c>
      <c r="G67" s="24"/>
      <c r="H67" s="24">
        <v>144178013.84545121</v>
      </c>
      <c r="I67" s="24">
        <f t="shared" ref="I67" si="31">+G67+H67</f>
        <v>144178013.84545121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</row>
    <row r="68" spans="1:157" s="4" customFormat="1" x14ac:dyDescent="0.2">
      <c r="A68" s="29" t="s">
        <v>88</v>
      </c>
      <c r="B68" s="8"/>
      <c r="C68" s="8"/>
      <c r="D68" s="8"/>
      <c r="E68" s="8"/>
      <c r="F68" s="34" t="s">
        <v>4</v>
      </c>
      <c r="G68" s="21">
        <f>+G69</f>
        <v>0</v>
      </c>
      <c r="H68" s="21">
        <f t="shared" ref="H68:I68" si="32">+H69</f>
        <v>543481000</v>
      </c>
      <c r="I68" s="21">
        <f t="shared" si="32"/>
        <v>543481000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</row>
    <row r="69" spans="1:157" s="4" customFormat="1" x14ac:dyDescent="0.2">
      <c r="A69" s="30" t="s">
        <v>88</v>
      </c>
      <c r="B69" s="16" t="s">
        <v>71</v>
      </c>
      <c r="C69" s="16"/>
      <c r="D69" s="17"/>
      <c r="E69" s="17"/>
      <c r="F69" s="40" t="s">
        <v>54</v>
      </c>
      <c r="G69" s="22">
        <f>+G70</f>
        <v>0</v>
      </c>
      <c r="H69" s="22">
        <f t="shared" ref="H69:I69" si="33">+H70</f>
        <v>543481000</v>
      </c>
      <c r="I69" s="22">
        <f t="shared" si="33"/>
        <v>543481000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</row>
    <row r="70" spans="1:157" s="4" customFormat="1" x14ac:dyDescent="0.2">
      <c r="A70" s="31" t="s">
        <v>88</v>
      </c>
      <c r="B70" s="18" t="s">
        <v>71</v>
      </c>
      <c r="C70" s="18" t="s">
        <v>72</v>
      </c>
      <c r="D70" s="19"/>
      <c r="E70" s="19"/>
      <c r="F70" s="38" t="s">
        <v>55</v>
      </c>
      <c r="G70" s="23">
        <f>SUM(G71:G72)</f>
        <v>0</v>
      </c>
      <c r="H70" s="23">
        <f t="shared" ref="H70:I70" si="34">SUM(H71:H72)</f>
        <v>543481000</v>
      </c>
      <c r="I70" s="23">
        <f t="shared" si="34"/>
        <v>543481000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</row>
    <row r="71" spans="1:157" s="4" customFormat="1" x14ac:dyDescent="0.2">
      <c r="A71" s="32" t="s">
        <v>88</v>
      </c>
      <c r="B71" s="20" t="s">
        <v>93</v>
      </c>
      <c r="C71" s="20" t="s">
        <v>71</v>
      </c>
      <c r="D71" s="20" t="s">
        <v>94</v>
      </c>
      <c r="E71" s="20" t="s">
        <v>70</v>
      </c>
      <c r="F71" s="42" t="s">
        <v>42</v>
      </c>
      <c r="G71" s="24"/>
      <c r="H71" s="24">
        <v>291338145</v>
      </c>
      <c r="I71" s="24">
        <f t="shared" ref="I71:I72" si="35">+G71+H71</f>
        <v>291338145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</row>
    <row r="72" spans="1:157" s="4" customFormat="1" x14ac:dyDescent="0.2">
      <c r="A72" s="32" t="s">
        <v>88</v>
      </c>
      <c r="B72" s="20" t="s">
        <v>93</v>
      </c>
      <c r="C72" s="20" t="s">
        <v>71</v>
      </c>
      <c r="D72" s="20" t="s">
        <v>94</v>
      </c>
      <c r="E72" s="20" t="s">
        <v>82</v>
      </c>
      <c r="F72" s="42" t="s">
        <v>43</v>
      </c>
      <c r="G72" s="24"/>
      <c r="H72" s="24">
        <v>252142855</v>
      </c>
      <c r="I72" s="24">
        <f t="shared" si="35"/>
        <v>252142855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</row>
    <row r="73" spans="1:157" s="4" customFormat="1" ht="17.25" customHeight="1" x14ac:dyDescent="0.2">
      <c r="A73" s="29" t="s">
        <v>95</v>
      </c>
      <c r="B73" s="8"/>
      <c r="C73" s="8"/>
      <c r="D73" s="8"/>
      <c r="E73" s="8"/>
      <c r="F73" s="34" t="s">
        <v>56</v>
      </c>
      <c r="G73" s="21">
        <v>0</v>
      </c>
      <c r="H73" s="21">
        <f t="shared" ref="H73:I75" si="36">+H74</f>
        <v>3183000</v>
      </c>
      <c r="I73" s="21">
        <f t="shared" si="36"/>
        <v>3183000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</row>
    <row r="74" spans="1:157" s="4" customFormat="1" x14ac:dyDescent="0.2">
      <c r="A74" s="30" t="s">
        <v>95</v>
      </c>
      <c r="B74" s="16" t="s">
        <v>72</v>
      </c>
      <c r="C74" s="16"/>
      <c r="D74" s="17"/>
      <c r="E74" s="17"/>
      <c r="F74" s="40" t="s">
        <v>57</v>
      </c>
      <c r="G74" s="22">
        <v>0</v>
      </c>
      <c r="H74" s="22">
        <f t="shared" si="36"/>
        <v>3183000</v>
      </c>
      <c r="I74" s="22">
        <f t="shared" si="36"/>
        <v>3183000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</row>
    <row r="75" spans="1:157" s="4" customFormat="1" x14ac:dyDescent="0.2">
      <c r="A75" s="31" t="s">
        <v>95</v>
      </c>
      <c r="B75" s="18" t="s">
        <v>72</v>
      </c>
      <c r="C75" s="18" t="s">
        <v>71</v>
      </c>
      <c r="D75" s="19"/>
      <c r="E75" s="19"/>
      <c r="F75" s="38" t="s">
        <v>58</v>
      </c>
      <c r="G75" s="23">
        <v>0</v>
      </c>
      <c r="H75" s="23">
        <f t="shared" si="36"/>
        <v>3183000</v>
      </c>
      <c r="I75" s="23">
        <f t="shared" si="36"/>
        <v>3183000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</row>
    <row r="76" spans="1:157" s="4" customFormat="1" ht="16.5" customHeight="1" x14ac:dyDescent="0.2">
      <c r="A76" s="32" t="s">
        <v>95</v>
      </c>
      <c r="B76" s="20" t="s">
        <v>72</v>
      </c>
      <c r="C76" s="20" t="s">
        <v>71</v>
      </c>
      <c r="D76" s="20" t="s">
        <v>86</v>
      </c>
      <c r="E76" s="20"/>
      <c r="F76" s="42" t="s">
        <v>44</v>
      </c>
      <c r="G76" s="24"/>
      <c r="H76" s="24">
        <v>3183000</v>
      </c>
      <c r="I76" s="24">
        <f t="shared" ref="I76" si="37">+G76+H76</f>
        <v>3183000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</row>
    <row r="77" spans="1:157" s="7" customFormat="1" ht="21.75" customHeight="1" x14ac:dyDescent="0.2">
      <c r="A77" s="28" t="s">
        <v>69</v>
      </c>
      <c r="B77" s="25"/>
      <c r="C77" s="25"/>
      <c r="D77" s="25"/>
      <c r="E77" s="25"/>
      <c r="F77" s="36" t="s">
        <v>135</v>
      </c>
      <c r="G77" s="26">
        <f>+G78+G83+G100</f>
        <v>8000000000</v>
      </c>
      <c r="H77" s="26">
        <f>+H78+H83+H100</f>
        <v>60392877000</v>
      </c>
      <c r="I77" s="26">
        <f>+I78+I83+I100</f>
        <v>68392877000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</row>
    <row r="78" spans="1:157" s="7" customFormat="1" ht="11.25" customHeight="1" x14ac:dyDescent="0.2">
      <c r="A78" s="29" t="s">
        <v>101</v>
      </c>
      <c r="B78" s="8"/>
      <c r="C78" s="8"/>
      <c r="D78" s="8"/>
      <c r="E78" s="8"/>
      <c r="F78" s="34" t="s">
        <v>3</v>
      </c>
      <c r="G78" s="21">
        <f>+G79</f>
        <v>0</v>
      </c>
      <c r="H78" s="21">
        <f t="shared" ref="H78:I78" si="38">+H79</f>
        <v>1661633986</v>
      </c>
      <c r="I78" s="21">
        <f t="shared" si="38"/>
        <v>1661633986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</row>
    <row r="79" spans="1:157" s="6" customFormat="1" x14ac:dyDescent="0.2">
      <c r="A79" s="30" t="s">
        <v>101</v>
      </c>
      <c r="B79" s="16" t="s">
        <v>102</v>
      </c>
      <c r="C79" s="16"/>
      <c r="D79" s="17"/>
      <c r="E79" s="17"/>
      <c r="F79" s="40" t="s">
        <v>0</v>
      </c>
      <c r="G79" s="22">
        <f>+G80</f>
        <v>0</v>
      </c>
      <c r="H79" s="22">
        <f t="shared" ref="H79:I79" si="39">+H80</f>
        <v>1661633986</v>
      </c>
      <c r="I79" s="22">
        <f t="shared" si="39"/>
        <v>1661633986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</row>
    <row r="80" spans="1:157" s="5" customFormat="1" ht="36" customHeight="1" x14ac:dyDescent="0.2">
      <c r="A80" s="31" t="s">
        <v>101</v>
      </c>
      <c r="B80" s="18" t="s">
        <v>102</v>
      </c>
      <c r="C80" s="18" t="s">
        <v>103</v>
      </c>
      <c r="D80" s="19"/>
      <c r="E80" s="19"/>
      <c r="F80" s="41" t="s">
        <v>59</v>
      </c>
      <c r="G80" s="23">
        <f>SUM(G81:G82)</f>
        <v>0</v>
      </c>
      <c r="H80" s="23">
        <f t="shared" ref="H80:I80" si="40">SUM(H81:H82)</f>
        <v>1661633986</v>
      </c>
      <c r="I80" s="23">
        <f t="shared" si="40"/>
        <v>1661633986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</row>
    <row r="81" spans="1:157" s="4" customFormat="1" ht="22.5" x14ac:dyDescent="0.2">
      <c r="A81" s="32" t="s">
        <v>101</v>
      </c>
      <c r="B81" s="20" t="s">
        <v>102</v>
      </c>
      <c r="C81" s="20" t="s">
        <v>103</v>
      </c>
      <c r="D81" s="20" t="s">
        <v>104</v>
      </c>
      <c r="E81" s="20" t="s">
        <v>105</v>
      </c>
      <c r="F81" s="42" t="s">
        <v>157</v>
      </c>
      <c r="G81" s="24"/>
      <c r="H81" s="24">
        <v>536903985</v>
      </c>
      <c r="I81" s="24">
        <f t="shared" ref="I81:I82" si="41">+G81+H81</f>
        <v>536903985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</row>
    <row r="82" spans="1:157" s="4" customFormat="1" x14ac:dyDescent="0.2">
      <c r="A82" s="32" t="s">
        <v>101</v>
      </c>
      <c r="B82" s="20" t="s">
        <v>102</v>
      </c>
      <c r="C82" s="20" t="s">
        <v>103</v>
      </c>
      <c r="D82" s="20" t="s">
        <v>104</v>
      </c>
      <c r="E82" s="20" t="s">
        <v>106</v>
      </c>
      <c r="F82" s="42" t="s">
        <v>158</v>
      </c>
      <c r="G82" s="24"/>
      <c r="H82" s="24">
        <v>1124730001</v>
      </c>
      <c r="I82" s="24">
        <f t="shared" si="41"/>
        <v>1124730001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</row>
    <row r="83" spans="1:157" s="4" customFormat="1" x14ac:dyDescent="0.2">
      <c r="A83" s="29" t="s">
        <v>107</v>
      </c>
      <c r="B83" s="8"/>
      <c r="C83" s="8"/>
      <c r="D83" s="8"/>
      <c r="E83" s="8"/>
      <c r="F83" s="34" t="s">
        <v>2</v>
      </c>
      <c r="G83" s="21">
        <f>+G84</f>
        <v>8000000000</v>
      </c>
      <c r="H83" s="21">
        <f t="shared" ref="H83:I83" si="42">+H84</f>
        <v>41481009689</v>
      </c>
      <c r="I83" s="21">
        <f t="shared" si="42"/>
        <v>49481009689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</row>
    <row r="84" spans="1:157" s="4" customFormat="1" x14ac:dyDescent="0.2">
      <c r="A84" s="30" t="s">
        <v>107</v>
      </c>
      <c r="B84" s="16" t="s">
        <v>102</v>
      </c>
      <c r="C84" s="16"/>
      <c r="D84" s="17"/>
      <c r="E84" s="17"/>
      <c r="F84" s="40" t="s">
        <v>0</v>
      </c>
      <c r="G84" s="22">
        <f>+G85+G94+G97</f>
        <v>8000000000</v>
      </c>
      <c r="H84" s="22">
        <f t="shared" ref="H84:I84" si="43">+H85+H94+H97</f>
        <v>41481009689</v>
      </c>
      <c r="I84" s="22">
        <f t="shared" si="43"/>
        <v>49481009689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</row>
    <row r="85" spans="1:157" s="4" customFormat="1" ht="45" x14ac:dyDescent="0.2">
      <c r="A85" s="31" t="s">
        <v>107</v>
      </c>
      <c r="B85" s="18" t="s">
        <v>102</v>
      </c>
      <c r="C85" s="18" t="s">
        <v>103</v>
      </c>
      <c r="D85" s="19"/>
      <c r="E85" s="19"/>
      <c r="F85" s="41" t="s">
        <v>60</v>
      </c>
      <c r="G85" s="23">
        <f>SUM(G86:G93)</f>
        <v>3566191856</v>
      </c>
      <c r="H85" s="23">
        <f t="shared" ref="H85:I85" si="44">SUM(H86:H93)</f>
        <v>18481009689</v>
      </c>
      <c r="I85" s="23">
        <f t="shared" si="44"/>
        <v>22047201545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</row>
    <row r="86" spans="1:157" s="4" customFormat="1" ht="22.5" x14ac:dyDescent="0.2">
      <c r="A86" s="32" t="s">
        <v>107</v>
      </c>
      <c r="B86" s="20" t="s">
        <v>102</v>
      </c>
      <c r="C86" s="20" t="s">
        <v>103</v>
      </c>
      <c r="D86" s="20" t="s">
        <v>104</v>
      </c>
      <c r="E86" s="20" t="s">
        <v>108</v>
      </c>
      <c r="F86" s="42" t="s">
        <v>159</v>
      </c>
      <c r="G86" s="24"/>
      <c r="H86" s="24">
        <v>1373675712</v>
      </c>
      <c r="I86" s="24">
        <f t="shared" ref="I86:I99" si="45">+G86+H86</f>
        <v>1373675712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</row>
    <row r="87" spans="1:157" s="4" customFormat="1" ht="22.5" x14ac:dyDescent="0.2">
      <c r="A87" s="32" t="s">
        <v>107</v>
      </c>
      <c r="B87" s="20" t="s">
        <v>102</v>
      </c>
      <c r="C87" s="20" t="s">
        <v>103</v>
      </c>
      <c r="D87" s="20" t="s">
        <v>104</v>
      </c>
      <c r="E87" s="20" t="s">
        <v>109</v>
      </c>
      <c r="F87" s="42" t="s">
        <v>160</v>
      </c>
      <c r="G87" s="24">
        <v>916191856</v>
      </c>
      <c r="H87" s="24">
        <v>2133743700</v>
      </c>
      <c r="I87" s="24">
        <f t="shared" si="45"/>
        <v>3049935556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</row>
    <row r="88" spans="1:157" s="4" customFormat="1" ht="22.5" x14ac:dyDescent="0.2">
      <c r="A88" s="32" t="s">
        <v>107</v>
      </c>
      <c r="B88" s="20" t="s">
        <v>102</v>
      </c>
      <c r="C88" s="20" t="s">
        <v>103</v>
      </c>
      <c r="D88" s="20" t="s">
        <v>104</v>
      </c>
      <c r="E88" s="20" t="s">
        <v>112</v>
      </c>
      <c r="F88" s="42" t="s">
        <v>161</v>
      </c>
      <c r="G88" s="24">
        <v>1250000000</v>
      </c>
      <c r="H88" s="24">
        <v>6572295042</v>
      </c>
      <c r="I88" s="24">
        <f t="shared" si="45"/>
        <v>7822295042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</row>
    <row r="89" spans="1:157" s="4" customFormat="1" ht="22.5" x14ac:dyDescent="0.2">
      <c r="A89" s="32" t="s">
        <v>107</v>
      </c>
      <c r="B89" s="20" t="s">
        <v>102</v>
      </c>
      <c r="C89" s="20" t="s">
        <v>103</v>
      </c>
      <c r="D89" s="20" t="s">
        <v>104</v>
      </c>
      <c r="E89" s="20" t="s">
        <v>111</v>
      </c>
      <c r="F89" s="42" t="s">
        <v>162</v>
      </c>
      <c r="G89" s="24">
        <v>634000000</v>
      </c>
      <c r="H89" s="24">
        <v>854900000</v>
      </c>
      <c r="I89" s="24">
        <f t="shared" si="45"/>
        <v>1488900000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</row>
    <row r="90" spans="1:157" s="4" customFormat="1" ht="22.5" x14ac:dyDescent="0.2">
      <c r="A90" s="32" t="s">
        <v>107</v>
      </c>
      <c r="B90" s="20" t="s">
        <v>102</v>
      </c>
      <c r="C90" s="20" t="s">
        <v>103</v>
      </c>
      <c r="D90" s="20" t="s">
        <v>104</v>
      </c>
      <c r="E90" s="20" t="s">
        <v>113</v>
      </c>
      <c r="F90" s="42" t="s">
        <v>163</v>
      </c>
      <c r="G90" s="24">
        <v>300000000</v>
      </c>
      <c r="H90" s="24">
        <v>1000000000</v>
      </c>
      <c r="I90" s="24">
        <f t="shared" si="45"/>
        <v>1300000000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</row>
    <row r="91" spans="1:157" s="4" customFormat="1" ht="22.5" x14ac:dyDescent="0.2">
      <c r="A91" s="32" t="s">
        <v>107</v>
      </c>
      <c r="B91" s="20" t="s">
        <v>102</v>
      </c>
      <c r="C91" s="20" t="s">
        <v>103</v>
      </c>
      <c r="D91" s="20" t="s">
        <v>104</v>
      </c>
      <c r="E91" s="20" t="s">
        <v>110</v>
      </c>
      <c r="F91" s="42" t="s">
        <v>164</v>
      </c>
      <c r="G91" s="24"/>
      <c r="H91" s="24">
        <v>3978395235</v>
      </c>
      <c r="I91" s="24">
        <f t="shared" si="45"/>
        <v>3978395235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</row>
    <row r="92" spans="1:157" s="4" customFormat="1" ht="22.5" x14ac:dyDescent="0.2">
      <c r="A92" s="32" t="s">
        <v>107</v>
      </c>
      <c r="B92" s="20" t="s">
        <v>102</v>
      </c>
      <c r="C92" s="20" t="s">
        <v>103</v>
      </c>
      <c r="D92" s="20" t="s">
        <v>104</v>
      </c>
      <c r="E92" s="20" t="s">
        <v>114</v>
      </c>
      <c r="F92" s="42" t="s">
        <v>165</v>
      </c>
      <c r="G92" s="24">
        <v>466000000</v>
      </c>
      <c r="H92" s="24">
        <v>2506000000</v>
      </c>
      <c r="I92" s="24">
        <f t="shared" si="45"/>
        <v>2972000000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</row>
    <row r="93" spans="1:157" s="4" customFormat="1" ht="22.5" x14ac:dyDescent="0.2">
      <c r="A93" s="32" t="s">
        <v>107</v>
      </c>
      <c r="B93" s="20" t="s">
        <v>102</v>
      </c>
      <c r="C93" s="20" t="s">
        <v>103</v>
      </c>
      <c r="D93" s="20" t="s">
        <v>104</v>
      </c>
      <c r="E93" s="20" t="s">
        <v>115</v>
      </c>
      <c r="F93" s="42" t="s">
        <v>166</v>
      </c>
      <c r="G93" s="24"/>
      <c r="H93" s="24">
        <v>62000000</v>
      </c>
      <c r="I93" s="24">
        <f t="shared" si="45"/>
        <v>62000000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</row>
    <row r="94" spans="1:157" s="4" customFormat="1" ht="31.5" customHeight="1" x14ac:dyDescent="0.2">
      <c r="A94" s="31" t="s">
        <v>107</v>
      </c>
      <c r="B94" s="18" t="s">
        <v>102</v>
      </c>
      <c r="C94" s="18" t="s">
        <v>116</v>
      </c>
      <c r="D94" s="19"/>
      <c r="E94" s="19"/>
      <c r="F94" s="41" t="s">
        <v>61</v>
      </c>
      <c r="G94" s="23">
        <f>SUM(G95:G96)</f>
        <v>765000000</v>
      </c>
      <c r="H94" s="23">
        <f t="shared" ref="H94:I94" si="46">SUM(H95:H96)</f>
        <v>4000000000</v>
      </c>
      <c r="I94" s="23">
        <f t="shared" si="46"/>
        <v>4765000000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</row>
    <row r="95" spans="1:157" s="4" customFormat="1" ht="22.5" x14ac:dyDescent="0.2">
      <c r="A95" s="32" t="s">
        <v>107</v>
      </c>
      <c r="B95" s="20" t="s">
        <v>102</v>
      </c>
      <c r="C95" s="20" t="s">
        <v>116</v>
      </c>
      <c r="D95" s="20" t="s">
        <v>104</v>
      </c>
      <c r="E95" s="20" t="s">
        <v>117</v>
      </c>
      <c r="F95" s="42" t="s">
        <v>168</v>
      </c>
      <c r="G95" s="24"/>
      <c r="H95" s="24">
        <v>81900070</v>
      </c>
      <c r="I95" s="24">
        <f t="shared" si="45"/>
        <v>81900070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</row>
    <row r="96" spans="1:157" s="4" customFormat="1" ht="22.5" x14ac:dyDescent="0.2">
      <c r="A96" s="32" t="s">
        <v>107</v>
      </c>
      <c r="B96" s="20" t="s">
        <v>102</v>
      </c>
      <c r="C96" s="20" t="s">
        <v>116</v>
      </c>
      <c r="D96" s="20" t="s">
        <v>104</v>
      </c>
      <c r="E96" s="20" t="s">
        <v>118</v>
      </c>
      <c r="F96" s="42" t="s">
        <v>167</v>
      </c>
      <c r="G96" s="24">
        <v>765000000</v>
      </c>
      <c r="H96" s="24">
        <v>3918099930</v>
      </c>
      <c r="I96" s="24">
        <f t="shared" si="45"/>
        <v>4683099930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</row>
    <row r="97" spans="1:157" s="4" customFormat="1" ht="45" x14ac:dyDescent="0.2">
      <c r="A97" s="31" t="s">
        <v>107</v>
      </c>
      <c r="B97" s="18" t="s">
        <v>102</v>
      </c>
      <c r="C97" s="18" t="s">
        <v>119</v>
      </c>
      <c r="D97" s="19"/>
      <c r="E97" s="19"/>
      <c r="F97" s="41" t="s">
        <v>62</v>
      </c>
      <c r="G97" s="23">
        <f>SUM(G98:G99)</f>
        <v>3668808144</v>
      </c>
      <c r="H97" s="23">
        <f>SUM(H98:H99)</f>
        <v>19000000000</v>
      </c>
      <c r="I97" s="23">
        <f>SUM(I98:I99)</f>
        <v>22668808144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</row>
    <row r="98" spans="1:157" s="4" customFormat="1" ht="22.5" x14ac:dyDescent="0.2">
      <c r="A98" s="32" t="s">
        <v>107</v>
      </c>
      <c r="B98" s="20" t="s">
        <v>102</v>
      </c>
      <c r="C98" s="20" t="s">
        <v>119</v>
      </c>
      <c r="D98" s="20" t="s">
        <v>104</v>
      </c>
      <c r="E98" s="20" t="s">
        <v>120</v>
      </c>
      <c r="F98" s="42" t="s">
        <v>169</v>
      </c>
      <c r="G98" s="24"/>
      <c r="H98" s="24">
        <v>1203564199</v>
      </c>
      <c r="I98" s="24">
        <f t="shared" si="45"/>
        <v>1203564199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</row>
    <row r="99" spans="1:157" s="4" customFormat="1" ht="22.5" x14ac:dyDescent="0.2">
      <c r="A99" s="32" t="s">
        <v>107</v>
      </c>
      <c r="B99" s="20" t="s">
        <v>102</v>
      </c>
      <c r="C99" s="20" t="s">
        <v>119</v>
      </c>
      <c r="D99" s="20" t="s">
        <v>104</v>
      </c>
      <c r="E99" s="20" t="s">
        <v>114</v>
      </c>
      <c r="F99" s="42" t="s">
        <v>165</v>
      </c>
      <c r="G99" s="24">
        <v>3668808144</v>
      </c>
      <c r="H99" s="24">
        <v>17796435801</v>
      </c>
      <c r="I99" s="24">
        <f t="shared" si="45"/>
        <v>21465243945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</row>
    <row r="100" spans="1:157" s="4" customFormat="1" ht="22.5" x14ac:dyDescent="0.2">
      <c r="A100" s="33">
        <v>1999</v>
      </c>
      <c r="B100" s="8"/>
      <c r="C100" s="8"/>
      <c r="D100" s="8"/>
      <c r="E100" s="8"/>
      <c r="F100" s="34" t="s">
        <v>1</v>
      </c>
      <c r="G100" s="21">
        <f>+G101</f>
        <v>0</v>
      </c>
      <c r="H100" s="21">
        <f t="shared" ref="H100:I100" si="47">+H101</f>
        <v>17250233325</v>
      </c>
      <c r="I100" s="21">
        <f t="shared" si="47"/>
        <v>17250233325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</row>
    <row r="101" spans="1:157" s="4" customFormat="1" x14ac:dyDescent="0.2">
      <c r="A101" s="30" t="s">
        <v>122</v>
      </c>
      <c r="B101" s="16" t="s">
        <v>102</v>
      </c>
      <c r="C101" s="16"/>
      <c r="D101" s="17"/>
      <c r="E101" s="17"/>
      <c r="F101" s="40" t="s">
        <v>0</v>
      </c>
      <c r="G101" s="22">
        <f>+G102+G105+G108+G112+G115+G118</f>
        <v>0</v>
      </c>
      <c r="H101" s="22">
        <f t="shared" ref="H101:I101" si="48">+H102+H105+H108+H112+H115+H118</f>
        <v>17250233325</v>
      </c>
      <c r="I101" s="22">
        <f t="shared" si="48"/>
        <v>17250233325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</row>
    <row r="102" spans="1:157" s="4" customFormat="1" ht="33.75" hidden="1" x14ac:dyDescent="0.2">
      <c r="A102" s="31" t="s">
        <v>122</v>
      </c>
      <c r="B102" s="18" t="s">
        <v>102</v>
      </c>
      <c r="C102" s="18" t="s">
        <v>121</v>
      </c>
      <c r="D102" s="19"/>
      <c r="E102" s="19"/>
      <c r="F102" s="41" t="s">
        <v>63</v>
      </c>
      <c r="G102" s="23">
        <f>SUM(G103:G104)</f>
        <v>0</v>
      </c>
      <c r="H102" s="23">
        <f t="shared" ref="H102:I102" si="49">SUM(H103:H104)</f>
        <v>0</v>
      </c>
      <c r="I102" s="23">
        <f t="shared" si="49"/>
        <v>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</row>
    <row r="103" spans="1:157" s="4" customFormat="1" hidden="1" x14ac:dyDescent="0.2">
      <c r="A103" s="32" t="s">
        <v>122</v>
      </c>
      <c r="B103" s="20" t="s">
        <v>102</v>
      </c>
      <c r="C103" s="20" t="s">
        <v>121</v>
      </c>
      <c r="D103" s="20" t="s">
        <v>104</v>
      </c>
      <c r="E103" s="20" t="s">
        <v>123</v>
      </c>
      <c r="F103" s="42" t="s">
        <v>45</v>
      </c>
      <c r="G103" s="24"/>
      <c r="H103" s="24"/>
      <c r="I103" s="24">
        <f t="shared" ref="I103:I117" si="50">+G103+H103</f>
        <v>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</row>
    <row r="104" spans="1:157" s="4" customFormat="1" hidden="1" x14ac:dyDescent="0.2">
      <c r="A104" s="32" t="s">
        <v>122</v>
      </c>
      <c r="B104" s="20" t="s">
        <v>102</v>
      </c>
      <c r="C104" s="20" t="s">
        <v>121</v>
      </c>
      <c r="D104" s="20" t="s">
        <v>104</v>
      </c>
      <c r="E104" s="20" t="s">
        <v>124</v>
      </c>
      <c r="F104" s="42" t="s">
        <v>4</v>
      </c>
      <c r="G104" s="24"/>
      <c r="H104" s="24"/>
      <c r="I104" s="24">
        <f t="shared" si="50"/>
        <v>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</row>
    <row r="105" spans="1:157" s="4" customFormat="1" ht="29.25" customHeight="1" x14ac:dyDescent="0.2">
      <c r="A105" s="31" t="s">
        <v>122</v>
      </c>
      <c r="B105" s="18" t="s">
        <v>102</v>
      </c>
      <c r="C105" s="18" t="s">
        <v>125</v>
      </c>
      <c r="D105" s="19"/>
      <c r="E105" s="19"/>
      <c r="F105" s="41" t="s">
        <v>64</v>
      </c>
      <c r="G105" s="23">
        <f>SUM(G106:G107)</f>
        <v>0</v>
      </c>
      <c r="H105" s="23">
        <f t="shared" ref="H105:I105" si="51">SUM(H106:H107)</f>
        <v>2500000000</v>
      </c>
      <c r="I105" s="23">
        <f t="shared" si="51"/>
        <v>2500000000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</row>
    <row r="106" spans="1:157" s="4" customFormat="1" x14ac:dyDescent="0.2">
      <c r="A106" s="32" t="s">
        <v>122</v>
      </c>
      <c r="B106" s="20" t="s">
        <v>102</v>
      </c>
      <c r="C106" s="20" t="s">
        <v>125</v>
      </c>
      <c r="D106" s="20" t="s">
        <v>104</v>
      </c>
      <c r="E106" s="20" t="s">
        <v>127</v>
      </c>
      <c r="F106" s="42" t="s">
        <v>170</v>
      </c>
      <c r="G106" s="24"/>
      <c r="H106" s="24">
        <v>2417500000</v>
      </c>
      <c r="I106" s="24">
        <f t="shared" si="50"/>
        <v>2417500000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</row>
    <row r="107" spans="1:157" s="4" customFormat="1" x14ac:dyDescent="0.2">
      <c r="A107" s="32" t="s">
        <v>122</v>
      </c>
      <c r="B107" s="20" t="s">
        <v>102</v>
      </c>
      <c r="C107" s="20" t="s">
        <v>125</v>
      </c>
      <c r="D107" s="20" t="s">
        <v>104</v>
      </c>
      <c r="E107" s="20" t="s">
        <v>126</v>
      </c>
      <c r="F107" s="42" t="s">
        <v>171</v>
      </c>
      <c r="G107" s="24"/>
      <c r="H107" s="24">
        <v>82500000</v>
      </c>
      <c r="I107" s="24">
        <f t="shared" si="50"/>
        <v>82500000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</row>
    <row r="108" spans="1:157" s="4" customFormat="1" ht="36.75" customHeight="1" x14ac:dyDescent="0.2">
      <c r="A108" s="31" t="s">
        <v>122</v>
      </c>
      <c r="B108" s="18" t="s">
        <v>102</v>
      </c>
      <c r="C108" s="18" t="s">
        <v>128</v>
      </c>
      <c r="D108" s="19"/>
      <c r="E108" s="19"/>
      <c r="F108" s="41" t="s">
        <v>65</v>
      </c>
      <c r="G108" s="23">
        <f>SUM(G109:G111)</f>
        <v>0</v>
      </c>
      <c r="H108" s="23">
        <f t="shared" ref="H108:I108" si="52">SUM(H109:H111)</f>
        <v>9483000000</v>
      </c>
      <c r="I108" s="23">
        <f t="shared" si="52"/>
        <v>9483000000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</row>
    <row r="109" spans="1:157" s="4" customFormat="1" ht="22.5" x14ac:dyDescent="0.2">
      <c r="A109" s="32" t="s">
        <v>122</v>
      </c>
      <c r="B109" s="20" t="s">
        <v>102</v>
      </c>
      <c r="C109" s="20" t="s">
        <v>128</v>
      </c>
      <c r="D109" s="20" t="s">
        <v>104</v>
      </c>
      <c r="E109" s="20" t="s">
        <v>130</v>
      </c>
      <c r="F109" s="42" t="s">
        <v>172</v>
      </c>
      <c r="G109" s="24"/>
      <c r="H109" s="24">
        <v>1266031428</v>
      </c>
      <c r="I109" s="24">
        <f t="shared" si="50"/>
        <v>1266031428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</row>
    <row r="110" spans="1:157" s="4" customFormat="1" x14ac:dyDescent="0.2">
      <c r="A110" s="32" t="s">
        <v>122</v>
      </c>
      <c r="B110" s="20" t="s">
        <v>102</v>
      </c>
      <c r="C110" s="20" t="s">
        <v>128</v>
      </c>
      <c r="D110" s="20" t="s">
        <v>104</v>
      </c>
      <c r="E110" s="20" t="s">
        <v>131</v>
      </c>
      <c r="F110" s="42" t="s">
        <v>173</v>
      </c>
      <c r="G110" s="24"/>
      <c r="H110" s="24">
        <v>1938974944</v>
      </c>
      <c r="I110" s="24">
        <f t="shared" si="50"/>
        <v>1938974944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</row>
    <row r="111" spans="1:157" s="4" customFormat="1" x14ac:dyDescent="0.2">
      <c r="A111" s="32" t="s">
        <v>122</v>
      </c>
      <c r="B111" s="20" t="s">
        <v>102</v>
      </c>
      <c r="C111" s="20" t="s">
        <v>128</v>
      </c>
      <c r="D111" s="20" t="s">
        <v>104</v>
      </c>
      <c r="E111" s="20" t="s">
        <v>129</v>
      </c>
      <c r="F111" s="42" t="s">
        <v>174</v>
      </c>
      <c r="G111" s="24"/>
      <c r="H111" s="24">
        <v>6277993628</v>
      </c>
      <c r="I111" s="24">
        <f t="shared" si="50"/>
        <v>6277993628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</row>
    <row r="112" spans="1:157" s="4" customFormat="1" ht="33.75" x14ac:dyDescent="0.2">
      <c r="A112" s="31" t="s">
        <v>122</v>
      </c>
      <c r="B112" s="18" t="s">
        <v>102</v>
      </c>
      <c r="C112" s="18" t="s">
        <v>11</v>
      </c>
      <c r="D112" s="19"/>
      <c r="E112" s="19"/>
      <c r="F112" s="41" t="s">
        <v>66</v>
      </c>
      <c r="G112" s="23">
        <f>SUM(G113:G114)</f>
        <v>0</v>
      </c>
      <c r="H112" s="23">
        <f t="shared" ref="H112:I112" si="53">SUM(H113:H114)</f>
        <v>2000000000</v>
      </c>
      <c r="I112" s="23">
        <f t="shared" si="53"/>
        <v>2000000000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</row>
    <row r="113" spans="1:157" s="4" customFormat="1" x14ac:dyDescent="0.2">
      <c r="A113" s="32" t="s">
        <v>122</v>
      </c>
      <c r="B113" s="20" t="s">
        <v>102</v>
      </c>
      <c r="C113" s="20" t="s">
        <v>11</v>
      </c>
      <c r="D113" s="20" t="s">
        <v>104</v>
      </c>
      <c r="E113" s="20" t="s">
        <v>126</v>
      </c>
      <c r="F113" s="42" t="s">
        <v>171</v>
      </c>
      <c r="G113" s="24"/>
      <c r="H113" s="24">
        <v>1534068136</v>
      </c>
      <c r="I113" s="24">
        <f t="shared" si="50"/>
        <v>1534068136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</row>
    <row r="114" spans="1:157" s="4" customFormat="1" x14ac:dyDescent="0.2">
      <c r="A114" s="32" t="s">
        <v>122</v>
      </c>
      <c r="B114" s="20" t="s">
        <v>102</v>
      </c>
      <c r="C114" s="20" t="s">
        <v>11</v>
      </c>
      <c r="D114" s="20" t="s">
        <v>104</v>
      </c>
      <c r="E114" s="20" t="s">
        <v>132</v>
      </c>
      <c r="F114" s="42" t="s">
        <v>175</v>
      </c>
      <c r="G114" s="24"/>
      <c r="H114" s="24">
        <v>465931864</v>
      </c>
      <c r="I114" s="24">
        <f t="shared" si="50"/>
        <v>465931864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</row>
    <row r="115" spans="1:157" s="4" customFormat="1" ht="29.25" customHeight="1" x14ac:dyDescent="0.2">
      <c r="A115" s="31" t="s">
        <v>122</v>
      </c>
      <c r="B115" s="18" t="s">
        <v>102</v>
      </c>
      <c r="C115" s="18" t="s">
        <v>133</v>
      </c>
      <c r="D115" s="19"/>
      <c r="E115" s="19"/>
      <c r="F115" s="41" t="s">
        <v>67</v>
      </c>
      <c r="G115" s="23">
        <f>SUM(G116:G117)</f>
        <v>0</v>
      </c>
      <c r="H115" s="23">
        <f t="shared" ref="H115" si="54">SUM(H116:H117)</f>
        <v>767233325</v>
      </c>
      <c r="I115" s="23">
        <f t="shared" ref="I115" si="55">SUM(I116:I117)</f>
        <v>767233325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</row>
    <row r="116" spans="1:157" s="4" customFormat="1" x14ac:dyDescent="0.2">
      <c r="A116" s="32" t="s">
        <v>122</v>
      </c>
      <c r="B116" s="20" t="s">
        <v>102</v>
      </c>
      <c r="C116" s="20" t="s">
        <v>133</v>
      </c>
      <c r="D116" s="20" t="s">
        <v>104</v>
      </c>
      <c r="E116" s="20" t="s">
        <v>130</v>
      </c>
      <c r="F116" s="42" t="s">
        <v>177</v>
      </c>
      <c r="G116" s="24"/>
      <c r="H116" s="24">
        <v>71978455</v>
      </c>
      <c r="I116" s="24">
        <f t="shared" si="50"/>
        <v>71978455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</row>
    <row r="117" spans="1:157" s="4" customFormat="1" x14ac:dyDescent="0.2">
      <c r="A117" s="32" t="s">
        <v>122</v>
      </c>
      <c r="B117" s="20" t="s">
        <v>102</v>
      </c>
      <c r="C117" s="20" t="s">
        <v>133</v>
      </c>
      <c r="D117" s="20" t="s">
        <v>104</v>
      </c>
      <c r="E117" s="20" t="s">
        <v>134</v>
      </c>
      <c r="F117" s="42" t="s">
        <v>178</v>
      </c>
      <c r="G117" s="24"/>
      <c r="H117" s="24">
        <v>695254870</v>
      </c>
      <c r="I117" s="24">
        <f t="shared" si="50"/>
        <v>695254870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</row>
    <row r="118" spans="1:157" s="4" customFormat="1" ht="33.75" x14ac:dyDescent="0.2">
      <c r="A118" s="31" t="s">
        <v>122</v>
      </c>
      <c r="B118" s="18" t="s">
        <v>102</v>
      </c>
      <c r="C118" s="18" t="s">
        <v>176</v>
      </c>
      <c r="D118" s="19"/>
      <c r="E118" s="19"/>
      <c r="F118" s="41" t="s">
        <v>179</v>
      </c>
      <c r="G118" s="23">
        <f>SUM(G119:G120)</f>
        <v>0</v>
      </c>
      <c r="H118" s="23">
        <f t="shared" ref="H118" si="56">SUM(H119:H120)</f>
        <v>2500000000</v>
      </c>
      <c r="I118" s="23">
        <f t="shared" ref="I118" si="57">SUM(I119:I120)</f>
        <v>2500000000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</row>
    <row r="119" spans="1:157" s="4" customFormat="1" ht="22.5" x14ac:dyDescent="0.2">
      <c r="A119" s="32" t="s">
        <v>122</v>
      </c>
      <c r="B119" s="20" t="s">
        <v>102</v>
      </c>
      <c r="C119" s="20" t="s">
        <v>176</v>
      </c>
      <c r="D119" s="20" t="s">
        <v>104</v>
      </c>
      <c r="E119" s="20" t="s">
        <v>124</v>
      </c>
      <c r="F119" s="42" t="s">
        <v>180</v>
      </c>
      <c r="G119" s="24"/>
      <c r="H119" s="24">
        <v>250000000</v>
      </c>
      <c r="I119" s="24">
        <f t="shared" ref="I119:I120" si="58">+G119+H119</f>
        <v>250000000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</row>
    <row r="120" spans="1:157" s="4" customFormat="1" ht="22.5" x14ac:dyDescent="0.2">
      <c r="A120" s="32" t="s">
        <v>122</v>
      </c>
      <c r="B120" s="20" t="s">
        <v>102</v>
      </c>
      <c r="C120" s="20" t="s">
        <v>176</v>
      </c>
      <c r="D120" s="20" t="s">
        <v>104</v>
      </c>
      <c r="E120" s="20" t="s">
        <v>123</v>
      </c>
      <c r="F120" s="42" t="s">
        <v>181</v>
      </c>
      <c r="G120" s="24"/>
      <c r="H120" s="24">
        <v>2250000000</v>
      </c>
      <c r="I120" s="24">
        <f t="shared" si="58"/>
        <v>2250000000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</row>
    <row r="121" spans="1:157" s="4" customFormat="1" ht="40.5" customHeight="1" x14ac:dyDescent="0.2">
      <c r="A121" s="54" t="s">
        <v>68</v>
      </c>
      <c r="B121" s="55"/>
      <c r="C121" s="55"/>
      <c r="D121" s="55"/>
      <c r="E121" s="55"/>
      <c r="F121" s="56"/>
      <c r="G121" s="53">
        <f>+G77+G7</f>
        <v>10633400000</v>
      </c>
      <c r="H121" s="53">
        <f t="shared" ref="H121:I121" si="59">+H77+H7</f>
        <v>142837116000.00195</v>
      </c>
      <c r="I121" s="53">
        <f t="shared" si="59"/>
        <v>153470516000.00195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</row>
    <row r="123" spans="1:157" x14ac:dyDescent="0.2">
      <c r="I123" s="27"/>
    </row>
    <row r="124" spans="1:157" x14ac:dyDescent="0.2">
      <c r="G124" s="52"/>
    </row>
    <row r="125" spans="1:157" ht="15.75" customHeight="1" x14ac:dyDescent="0.2">
      <c r="F125" s="57"/>
      <c r="G125" s="57"/>
    </row>
    <row r="126" spans="1:157" ht="28.5" customHeight="1" x14ac:dyDescent="0.2">
      <c r="F126" s="58"/>
      <c r="G126" s="58"/>
    </row>
  </sheetData>
  <sortState xmlns:xlrd2="http://schemas.microsoft.com/office/spreadsheetml/2017/richdata2" ref="E106:E107">
    <sortCondition ref="E106"/>
  </sortState>
  <mergeCells count="13">
    <mergeCell ref="A121:F121"/>
    <mergeCell ref="F125:G125"/>
    <mergeCell ref="F126:G126"/>
    <mergeCell ref="A3:I3"/>
    <mergeCell ref="A1:D2"/>
    <mergeCell ref="A4:D4"/>
    <mergeCell ref="F4:F6"/>
    <mergeCell ref="G4:I4"/>
    <mergeCell ref="A5:A6"/>
    <mergeCell ref="B5:B6"/>
    <mergeCell ref="C5:C6"/>
    <mergeCell ref="D5:D6"/>
    <mergeCell ref="E5:E6"/>
  </mergeCells>
  <printOptions horizontalCentered="1"/>
  <pageMargins left="0.70866141732283472" right="0.70866141732283472" top="1.3385826771653544" bottom="0.74803149606299213" header="0.31496062992125984" footer="0.31496062992125984"/>
  <pageSetup scale="54" fitToHeight="0" orientation="portrait" r:id="rId1"/>
  <rowBreaks count="1" manualBreakCount="1">
    <brk id="99" max="16383" man="1"/>
  </rowBreaks>
  <ignoredErrors>
    <ignoredError sqref="A8:E10 A106:D107 A108:E117 A98:E105 A66:E66 A64:E64 A58:E58 A54:E54 A48:E48 A45:E46 A42:E42 A39:E39 A11:E37 A68:E97 A38:E38 E106:E107 A40:E41 A43:E44 A47:E47 A49:E53 A55:E57 A59:E63 A65:E65 A67:E67 A118:E12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XQAF2AT3N76N-1496826063-4</_dlc_DocId>
    <_dlc_DocIdUrl xmlns="b6565643-c00f-44ce-b5d1-532a85e4382c">
      <Url>http://docs.supersalud.gov.co/PortalWeb/InformacionFinanciera/_layouts/15/DocIdRedir.aspx?ID=XQAF2AT3N76N-1496826063-4</Url>
      <Description>XQAF2AT3N76N-1496826063-4</Description>
    </_dlc_DocIdUrl>
    <_Format xmlns="http://schemas.microsoft.com/sharepoint/v3/fields">Hoja de calculo</_Format>
    <Informacion_publicada_o_disponible xmlns="b6565643-c00f-44ce-b5d1-532a85e4382c">https://www.supersalud.gov.co/es-co/nuestra-entidad/presupuesto/presupuesto-general</Informacion_publicada_o_disponible>
    <Estado_Plantilla xmlns="b6565643-c00f-44ce-b5d1-532a85e4382c">En ejecución</Estado_Plantilla>
    <Mes_Plantilla xmlns="b6565643-c00f-44ce-b5d1-532a85e4382c">enero</Mes_Plantilla>
    <Medio_de_conservacion_y_x002f_o_soporte xmlns="b6565643-c00f-44ce-b5d1-532a85e4382c">Documento electrónico</Medio_de_conservacion_y_x002f_o_soporte>
    <Tipo_de_Norma xmlns="b6565643-c00f-44ce-b5d1-532a85e4382c">No aplica</Tipo_de_Norma>
    <Ano_Plantilla xmlns="b6565643-c00f-44ce-b5d1-532a85e4382c">2020</Ano_Plantilla>
    <Numero xmlns="b6565643-c00f-44ce-b5d1-532a85e4382c">PGRAL2020</Numero>
    <Descripcion xmlns="b6565643-c00f-44ce-b5d1-532a85e4382c">Desagregación gastos de funcionamiento e inversión vigencia 2020.</Descripcion>
    <Frecuencia_de_actualizacion xmlns="b6565643-c00f-44ce-b5d1-532a85e4382c">Anual</Frecuencia_de_actualizacion>
    <Language xmlns="http://schemas.microsoft.com/sharepoint/v3">Español (España)</Language>
    <Fecha_x0020_de_x0020_generación_x0020_de_x0020_la_x0020_información xmlns="b6565643-c00f-44ce-b5d1-532a85e4382c">2020-01-02T05:00:00+00:00</Fecha_x0020_de_x0020_generación_x0020_de_x0020_la_x0020_información>
    <Fecha_x0020_final_x0020_de_x0020_publicación xmlns="b6565643-c00f-44ce-b5d1-532a85e4382c" xsi:nil="true"/>
    <Fecha_x0020_de_x0020_inicio_x0020_de_x0020_publicación xmlns="b6565643-c00f-44ce-b5d1-532a85e4382c">2020-01-02T05:00:00+00:00</Fecha_x0020_de_x0020_inicio_x0020_de_x0020_publicación>
    <Serie xmlns="70b78a15-4d84-4db6-ae81-c0b710edd055" xsi:nil="true"/>
    <Tipo_x0020_Documental xmlns="70b78a15-4d84-4db6-ae81-c0b710edd055">1686</Tipo_x0020_Documental>
    <Responsable_x0020_de_x0020_la_x0020_información xmlns="70b78a15-4d84-4db6-ae81-c0b710edd055" xsi:nil="true"/>
    <Código_x0020_nombre_x0020_del_x0020_reponsable_x0020_producción xmlns="70b78a15-4d84-4db6-ae81-c0b710edd055" xsi:nil="true"/>
    <Nombre_x0020_del_x0020_responsable_x0020_Producción xmlns="f5c1e425-db7e-46ae-ba1a-66fcc492a78a" xsi:nil="true"/>
    <Código_x0020_responsable_x0020_de_x0020_la_x0020_información xmlns="70b78a15-4d84-4db6-ae81-c0b710edd05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E78FF8CDEBBC6E47BBD5C26BA66C3286" ma:contentTypeVersion="41" ma:contentTypeDescription="Campos definidos por la oficina de planeación" ma:contentTypeScope="" ma:versionID="967bbd47ff6759e41978900ce51e517f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xmlns:ns6="f5c1e425-db7e-46ae-ba1a-66fcc492a78a" targetNamespace="http://schemas.microsoft.com/office/2006/metadata/properties" ma:root="true" ma:fieldsID="502c130ab29f2597b0a7087849aef01d" ns1:_="" ns2:_="" ns3:_="" ns4:_="" ns6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import namespace="f5c1e425-db7e-46ae-ba1a-66fcc492a78a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Responsable_x0020_de_x0020_la_x0020_información" minOccurs="0"/>
                <xsd:element ref="ns4:Serie" minOccurs="0"/>
                <xsd:element ref="ns4:Tipo_x0020_Documental" minOccurs="0"/>
                <xsd:element ref="ns6:Nombre_x0020_del_x0020_responsable_x0020_Producció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 ma:readOnly="false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 ma:readOnly="false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Responsable_x0020_de_x0020_la_x0020_información" ma:index="28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29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Tipo_x0020_Documental" ma:index="30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1e425-db7e-46ae-ba1a-66fcc492a78a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Producción" ma:index="32" nillable="true" ma:displayName="Nombre del responsable Produccion" ma:internalName="Nombre_x0020_del_x0020_responsable_x0020_Producci_x00f3_n">
      <xsd:simpleType>
        <xsd:restriction base="dms:Text">
          <xsd:maxLength value="25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8C36B-7130-4636-975B-38C383FD00D0}"/>
</file>

<file path=customXml/itemProps2.xml><?xml version="1.0" encoding="utf-8"?>
<ds:datastoreItem xmlns:ds="http://schemas.openxmlformats.org/officeDocument/2006/customXml" ds:itemID="{6DFAB05D-8EC7-4601-860D-1EF2CE259766}"/>
</file>

<file path=customXml/itemProps3.xml><?xml version="1.0" encoding="utf-8"?>
<ds:datastoreItem xmlns:ds="http://schemas.openxmlformats.org/officeDocument/2006/customXml" ds:itemID="{BB962F15-A7A3-4D0D-AC0E-B4E43A9C4067}"/>
</file>

<file path=customXml/itemProps4.xml><?xml version="1.0" encoding="utf-8"?>
<ds:datastoreItem xmlns:ds="http://schemas.openxmlformats.org/officeDocument/2006/customXml" ds:itemID="{90A47A6C-F86B-4814-95DB-06D89F70E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V2</vt:lpstr>
      <vt:lpstr>'FORMATO V2'!Área_de_impresión</vt:lpstr>
      <vt:lpstr>'FORMATO V2'!Títulos_a_imprimir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Desagregación gastos de funcionamiento e inversión vigencia 2020.</dc:title>
  <dc:creator>Flor Marina Jimenez Pinto</dc:creator>
  <cp:keywords>Desagregación, funcionamiento, inversión</cp:keywords>
  <cp:lastModifiedBy>Jose Vicente Muñoz Estepa</cp:lastModifiedBy>
  <cp:lastPrinted>2019-02-06T16:44:36Z</cp:lastPrinted>
  <dcterms:created xsi:type="dcterms:W3CDTF">2016-11-21T14:11:35Z</dcterms:created>
  <dcterms:modified xsi:type="dcterms:W3CDTF">2020-01-30T21:53:44Z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0x0101006C70C9CFFF10F647A97BB5C9232AAEE500E78FF8CDEBBC6E47BBD5C26BA66C3286</vt:lpwstr>
  </property>
  <property fmtid="{D5CDD505-2E9C-101B-9397-08002B2CF9AE}" pid="3" name="_dlc_DocIdItemGuid">
    <vt:lpwstr>e787dd80-4ae2-4bc6-a319-4b3366102db4</vt:lpwstr>
  </property>
  <property fmtid="{D5CDD505-2E9C-101B-9397-08002B2CF9AE}" pid="4" name="Tematica">
    <vt:lpwstr>GPFT07</vt:lpwstr>
  </property>
  <property fmtid="{D5CDD505-2E9C-101B-9397-08002B2CF9AE}" pid="5" name="Grupo_Objetivo">
    <vt:lpwstr>Usuarios</vt:lpwstr>
  </property>
  <property fmtid="{D5CDD505-2E9C-101B-9397-08002B2CF9AE}" pid="6" name="Publicado">
    <vt:bool>true</vt:bool>
  </property>
</Properties>
</file>