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isabe\Desktop\"/>
    </mc:Choice>
  </mc:AlternateContent>
  <xr:revisionPtr revIDLastSave="0" documentId="13_ncr:1_{5B10125B-19F5-4AF9-AC73-8330D706D42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ORMATO V2" sheetId="5" r:id="rId1"/>
  </sheets>
  <definedNames>
    <definedName name="_xlnm.Print_Area" localSheetId="0">'FORMATO V2'!$A$1:$I$138</definedName>
    <definedName name="_xlnm.Print_Titles" localSheetId="0">'FORMATO V2'!$1:$6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0" i="5" l="1"/>
  <c r="H70" i="5"/>
  <c r="I36" i="5"/>
  <c r="I34" i="5"/>
  <c r="I48" i="5" l="1"/>
  <c r="H48" i="5"/>
  <c r="I38" i="5"/>
  <c r="H37" i="5"/>
  <c r="H38" i="5"/>
  <c r="I35" i="5"/>
  <c r="H35" i="5"/>
  <c r="I29" i="5"/>
  <c r="I82" i="5"/>
  <c r="I89" i="5"/>
  <c r="H82" i="5"/>
  <c r="I83" i="5"/>
  <c r="I88" i="5"/>
  <c r="I87" i="5"/>
  <c r="I86" i="5"/>
  <c r="I85" i="5"/>
  <c r="I84" i="5"/>
  <c r="I81" i="5"/>
  <c r="H87" i="5"/>
  <c r="H85" i="5"/>
  <c r="H83" i="5"/>
  <c r="G82" i="5"/>
  <c r="G87" i="5"/>
  <c r="G85" i="5"/>
  <c r="G83" i="5"/>
  <c r="I12" i="5"/>
  <c r="I13" i="5"/>
  <c r="I14" i="5"/>
  <c r="I15" i="5"/>
  <c r="I16" i="5"/>
  <c r="I17" i="5"/>
  <c r="I18" i="5"/>
  <c r="I19" i="5"/>
  <c r="I20" i="5"/>
  <c r="I11" i="5"/>
  <c r="H72" i="5"/>
  <c r="H71" i="5" s="1"/>
  <c r="G72" i="5"/>
  <c r="G71" i="5" s="1"/>
  <c r="I73" i="5"/>
  <c r="I69" i="5"/>
  <c r="H10" i="5"/>
  <c r="G35" i="5"/>
  <c r="G75" i="5"/>
  <c r="G79" i="5"/>
  <c r="G78" i="5" s="1"/>
  <c r="I80" i="5"/>
  <c r="I77" i="5"/>
  <c r="I76" i="5"/>
  <c r="H79" i="5"/>
  <c r="H78" i="5" s="1"/>
  <c r="H75" i="5"/>
  <c r="I79" i="5" l="1"/>
  <c r="I78" i="5" s="1"/>
  <c r="H61" i="5" l="1"/>
  <c r="I132" i="5" l="1"/>
  <c r="I131" i="5"/>
  <c r="H130" i="5"/>
  <c r="G130" i="5"/>
  <c r="H127" i="5"/>
  <c r="G127" i="5"/>
  <c r="H124" i="5"/>
  <c r="G124" i="5"/>
  <c r="H120" i="5"/>
  <c r="G120" i="5"/>
  <c r="H117" i="5"/>
  <c r="G117" i="5"/>
  <c r="I129" i="5"/>
  <c r="I128" i="5"/>
  <c r="I126" i="5"/>
  <c r="I125" i="5"/>
  <c r="I123" i="5"/>
  <c r="I122" i="5"/>
  <c r="I121" i="5"/>
  <c r="I119" i="5"/>
  <c r="I118" i="5"/>
  <c r="I116" i="5"/>
  <c r="I115" i="5"/>
  <c r="H114" i="5"/>
  <c r="G114" i="5"/>
  <c r="I111" i="5"/>
  <c r="I110" i="5"/>
  <c r="I108" i="5"/>
  <c r="I107" i="5"/>
  <c r="H109" i="5"/>
  <c r="G109" i="5"/>
  <c r="H106" i="5"/>
  <c r="G106" i="5"/>
  <c r="I105" i="5"/>
  <c r="I104" i="5"/>
  <c r="I103" i="5"/>
  <c r="I102" i="5"/>
  <c r="I101" i="5"/>
  <c r="I100" i="5"/>
  <c r="I99" i="5"/>
  <c r="I98" i="5"/>
  <c r="H97" i="5"/>
  <c r="G97" i="5"/>
  <c r="I94" i="5"/>
  <c r="I93" i="5"/>
  <c r="H92" i="5"/>
  <c r="H91" i="5" s="1"/>
  <c r="H90" i="5" s="1"/>
  <c r="G92" i="5"/>
  <c r="G91" i="5" s="1"/>
  <c r="G90" i="5" s="1"/>
  <c r="I92" i="5" l="1"/>
  <c r="I91" i="5" s="1"/>
  <c r="I90" i="5" s="1"/>
  <c r="I114" i="5"/>
  <c r="I117" i="5"/>
  <c r="G113" i="5"/>
  <c r="G112" i="5" s="1"/>
  <c r="I109" i="5"/>
  <c r="H113" i="5"/>
  <c r="H112" i="5" s="1"/>
  <c r="I124" i="5"/>
  <c r="I106" i="5"/>
  <c r="I130" i="5"/>
  <c r="I127" i="5"/>
  <c r="I120" i="5"/>
  <c r="I97" i="5"/>
  <c r="H96" i="5"/>
  <c r="H95" i="5" s="1"/>
  <c r="G96" i="5"/>
  <c r="G95" i="5" s="1"/>
  <c r="G89" i="5" l="1"/>
  <c r="I113" i="5"/>
  <c r="I112" i="5" s="1"/>
  <c r="H89" i="5"/>
  <c r="I96" i="5"/>
  <c r="I95" i="5" s="1"/>
  <c r="H74" i="5" l="1"/>
  <c r="G74" i="5"/>
  <c r="G70" i="5" s="1"/>
  <c r="I68" i="5"/>
  <c r="I67" i="5"/>
  <c r="I66" i="5"/>
  <c r="I65" i="5"/>
  <c r="I64" i="5"/>
  <c r="I62" i="5"/>
  <c r="I60" i="5"/>
  <c r="I59" i="5"/>
  <c r="I58" i="5"/>
  <c r="I56" i="5"/>
  <c r="I55" i="5"/>
  <c r="I54" i="5"/>
  <c r="I53" i="5"/>
  <c r="I52" i="5"/>
  <c r="I50" i="5"/>
  <c r="I49" i="5" s="1"/>
  <c r="H68" i="5"/>
  <c r="G68" i="5"/>
  <c r="G61" i="5"/>
  <c r="H57" i="5"/>
  <c r="G57" i="5"/>
  <c r="H51" i="5"/>
  <c r="G51" i="5"/>
  <c r="H49" i="5"/>
  <c r="G49" i="5"/>
  <c r="H45" i="5"/>
  <c r="G45" i="5"/>
  <c r="H42" i="5"/>
  <c r="G42" i="5"/>
  <c r="I47" i="5"/>
  <c r="I46" i="5"/>
  <c r="I44" i="5"/>
  <c r="I43" i="5"/>
  <c r="I41" i="5"/>
  <c r="I40" i="5" s="1"/>
  <c r="H40" i="5"/>
  <c r="G40" i="5"/>
  <c r="G48" i="5" l="1"/>
  <c r="I75" i="5"/>
  <c r="I74" i="5" s="1"/>
  <c r="G39" i="5"/>
  <c r="I42" i="5"/>
  <c r="I57" i="5"/>
  <c r="H39" i="5"/>
  <c r="I45" i="5"/>
  <c r="I61" i="5"/>
  <c r="I51" i="5"/>
  <c r="I39" i="5" l="1"/>
  <c r="I72" i="5"/>
  <c r="I71" i="5" s="1"/>
  <c r="G38" i="5"/>
  <c r="G37" i="5" s="1"/>
  <c r="I37" i="5"/>
  <c r="I33" i="5"/>
  <c r="I32" i="5"/>
  <c r="I31" i="5"/>
  <c r="I30" i="5"/>
  <c r="I28" i="5"/>
  <c r="I27" i="5"/>
  <c r="I26" i="5"/>
  <c r="I25" i="5"/>
  <c r="I24" i="5"/>
  <c r="I23" i="5"/>
  <c r="I22" i="5"/>
  <c r="H29" i="5"/>
  <c r="G29" i="5"/>
  <c r="H21" i="5"/>
  <c r="H9" i="5" s="1"/>
  <c r="G21" i="5"/>
  <c r="G10" i="5"/>
  <c r="I10" i="5" s="1"/>
  <c r="I21" i="5" l="1"/>
  <c r="G9" i="5"/>
  <c r="H8" i="5"/>
  <c r="G8" i="5" l="1"/>
  <c r="I8" i="5" s="1"/>
  <c r="I9" i="5"/>
  <c r="H7" i="5"/>
  <c r="H133" i="5" s="1"/>
  <c r="G7" i="5" l="1"/>
  <c r="G133" i="5" s="1"/>
  <c r="I133" i="5" s="1"/>
  <c r="I7" i="5" l="1"/>
</calcChain>
</file>

<file path=xl/sharedStrings.xml><?xml version="1.0" encoding="utf-8"?>
<sst xmlns="http://schemas.openxmlformats.org/spreadsheetml/2006/main" count="639" uniqueCount="194">
  <si>
    <t>INTERSUBSECTORIAL SALUD</t>
  </si>
  <si>
    <t>FORTALECIMIENTO DE LA GESTIÓN Y DIRECCIÓN DEL SECTOR SALUD Y PROTECCIÓN SOCIAL</t>
  </si>
  <si>
    <t>INSPECCIÓN, VIGILANCIA Y CONTROL</t>
  </si>
  <si>
    <t>ASEGURAMIENTO Y ADMINISTRACIÓN DEL SISTEMA GENERAL DE LA SEGURIDAD SOCIAL EN SALUD - SGSSS</t>
  </si>
  <si>
    <t>TRANSFERENCIAS CORRIENTES</t>
  </si>
  <si>
    <t>GASTOS DE PERSONAL</t>
  </si>
  <si>
    <t>PROCESO</t>
  </si>
  <si>
    <t>CÓDIGO</t>
  </si>
  <si>
    <t>FORMATO</t>
  </si>
  <si>
    <t>VERSIÓN</t>
  </si>
  <si>
    <t>GPFT07</t>
  </si>
  <si>
    <t>10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</si>
  <si>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</si>
  <si>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</si>
  <si>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</si>
  <si>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</si>
  <si>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</si>
  <si>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</si>
  <si>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</si>
  <si>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</si>
  <si>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</si>
  <si>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PENSIONES</t>
  </si>
  <si>
    <t>SALUD</t>
  </si>
  <si>
    <t>APORTES DE CESANTÍAS</t>
  </si>
  <si>
    <t>CAJAS DE COMPENSACIÓN FAMILIAR</t>
  </si>
  <si>
    <t>APORTES GENERALES AL SISTEMA DE RIESGOS LABORALES</t>
  </si>
  <si>
    <t>APORTES AL ICBF</t>
  </si>
  <si>
    <t>APORTES AL SENA</t>
  </si>
  <si>
    <t>SUELDO DE VACACIONES</t>
  </si>
  <si>
    <t>INDEMNIZACIÓN POR VACACIONES</t>
  </si>
  <si>
    <t>BONIFICACIÓN ESPECIAL DE RECREACIÓN</t>
  </si>
  <si>
    <t>PRIMA TÉCNICA NO SALARIAL</t>
  </si>
  <si>
    <t>PRIMA DE COORDINACIÓN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</si>
  <si>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</si>
  <si>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</si>
  <si>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</si>
  <si>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</si>
  <si>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</si>
  <si>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</si>
  <si>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</si>
  <si>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</si>
  <si>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INCAPACIDADES (NO DE PENSIONES)</t>
  </si>
  <si>
    <t>LICENCIAS DE MATERNIDAD Y PATERNIDAD (NO DE PENSIONES)</t>
  </si>
  <si>
    <t>IMPUESTO SOBRE VEHÍCULOS AUTOMOTORES</t>
  </si>
  <si>
    <t>ADQUISICIÓN DE BIENES Y SERVICIOS</t>
  </si>
  <si>
    <t>PLANTA DE PERSONAL PERMANENTE</t>
  </si>
  <si>
    <t>SALARIO</t>
  </si>
  <si>
    <t>CONTRIBUCIONES INHERENTES A LA NÓMINA</t>
  </si>
  <si>
    <t>REMUNERACIONES NO CONSTITUTIVAS DE FACTOR SALARIAL</t>
  </si>
  <si>
    <t>ADQUISICIÓN DE BIENES  Y SERVICIOS</t>
  </si>
  <si>
    <t>ADQUISICIONES DIFERENTES DE ACTIVOS</t>
  </si>
  <si>
    <t>MATERIALES Y SUMINISTROS</t>
  </si>
  <si>
    <t>ADQUISICIÓN DE SERVICIOS</t>
  </si>
  <si>
    <t>PRESTACIONES SOCIALES</t>
  </si>
  <si>
    <t>PRESTACIONES SOCIALES RELACIONADAS CON EL EMPLEO</t>
  </si>
  <si>
    <t>GASTOS POR TRIBUTOS, MULTAS, SANCIONES E INTERESES DE MORA</t>
  </si>
  <si>
    <t>IMPUESTOS</t>
  </si>
  <si>
    <t>OPTIMIZACIÓN DEL USO DE LOS MECANISMOS  DE CONCILIACIÓN Y FACULTAD JURISDICCIONAL EN EL SISTEMA GENERAL DE SEGURIDAD SOCIAL EN SALUD DISPUESTOS POR LA SUPERINTENDENCIA NACIONAL DE SALUD  NACIONAL</t>
  </si>
  <si>
    <t>FORTALECIMIENTO DE LA INSPECCIÓN, VIGILANCIA Y CONTROL REALIZADA POR LA SUPERINTENDENCIA NACIONAL DE SALUD AL SISTEMA GENERAL DE SEGURIDAD SOCIAL EN SALUD, A NIVEL  NACIONAL</t>
  </si>
  <si>
    <t>MEJORAMIENTO DEL CONOCIMIENTO  DE LOS GRUPOS DE INTERÉS DE LAS ACCIONES DE IVC DE LA SUPERSALUD Y LA NORMATIVIDAD Y DISPOSICIONES DEL SGSSS   NACIONAL</t>
  </si>
  <si>
    <t>FORTALECIMIENTO DE LA ATENCIÓN, PROTECCIÓN Y PROMOCIÓN DE LA PARTICIPACIÓN DE LOS CIUDADANOS EN EL SISTEMA GENERAL DE SEGURIDAD SOCIAL EN SALUD  NACIONAL  NACIONAL</t>
  </si>
  <si>
    <t>FORTALECIMIENTO DE LAS COMPETENCIAS FUNCIONALES Y COMPORTAMENTALES DEL TALENTO HUMANO DE LA SUPERSALUD  NACIONAL</t>
  </si>
  <si>
    <t>FORTALECIMIENTO DEL SISTEMA DE GESTIÓN DOCUMENTAL DE LA SUPERINTENDENCIA NACIONAL DE  SALUD  NACIONAL</t>
  </si>
  <si>
    <t>OPTIMIZACIÓN DE LA PRESTACIÓN DE SERVICIOS Y PROVISIÓN DE SOLUCIONES DE TECNOLOGÍAS DE LA INFORMACIÓN Y LA COMUNICACIONES -TIC DE LA SUPERINTENDENCIA NACIONAL DE SALUD  NACIONAL</t>
  </si>
  <si>
    <t>FORTALECIMIENTO EN LA IMPLEMENTACIÓN DE POLÍTICAS, CRITERIOS, Y DIRECTRICES JURÍDICAS DE LA SUPERINTENDENCIA NACIONAL DE SALUD  NACIONAL</t>
  </si>
  <si>
    <t>CONSOLIDACIÓN DEL SISTEMA INTEGRADO DE PLANEACIÓN Y GESTIÓN DE LA SUPERSALUD A NIVEL  NACIONAL</t>
  </si>
  <si>
    <t>TOTAL DESAGREGADO</t>
  </si>
  <si>
    <t>C</t>
  </si>
  <si>
    <t>001</t>
  </si>
  <si>
    <t>02</t>
  </si>
  <si>
    <t>01</t>
  </si>
  <si>
    <t>GASTOS DE FUNCIONAMIENTO</t>
  </si>
  <si>
    <t>A</t>
  </si>
  <si>
    <t>6= 4+5</t>
  </si>
  <si>
    <t>002</t>
  </si>
  <si>
    <t>003</t>
  </si>
  <si>
    <t>004</t>
  </si>
  <si>
    <t>005</t>
  </si>
  <si>
    <t>006</t>
  </si>
  <si>
    <t>007</t>
  </si>
  <si>
    <t>03</t>
  </si>
  <si>
    <t>016</t>
  </si>
  <si>
    <t>008</t>
  </si>
  <si>
    <t>009</t>
  </si>
  <si>
    <t>010</t>
  </si>
  <si>
    <t>04</t>
  </si>
  <si>
    <t>012</t>
  </si>
  <si>
    <t>08</t>
  </si>
  <si>
    <t>1902</t>
  </si>
  <si>
    <t>0300</t>
  </si>
  <si>
    <t>4</t>
  </si>
  <si>
    <t>0</t>
  </si>
  <si>
    <t>1902012</t>
  </si>
  <si>
    <t>1902005</t>
  </si>
  <si>
    <t>1903</t>
  </si>
  <si>
    <t>1903001</t>
  </si>
  <si>
    <t>1903015</t>
  </si>
  <si>
    <t>1903023</t>
  </si>
  <si>
    <t>1903019</t>
  </si>
  <si>
    <t>1903016</t>
  </si>
  <si>
    <t>1903020</t>
  </si>
  <si>
    <t>1903028</t>
  </si>
  <si>
    <t>1903030</t>
  </si>
  <si>
    <t>5</t>
  </si>
  <si>
    <t>1903046</t>
  </si>
  <si>
    <t>1903047</t>
  </si>
  <si>
    <t>6</t>
  </si>
  <si>
    <t>1903025</t>
  </si>
  <si>
    <t>7</t>
  </si>
  <si>
    <t>1999</t>
  </si>
  <si>
    <t>1999059</t>
  </si>
  <si>
    <t>1999058</t>
  </si>
  <si>
    <t>8</t>
  </si>
  <si>
    <t>1999054</t>
  </si>
  <si>
    <t>1999053</t>
  </si>
  <si>
    <t>9</t>
  </si>
  <si>
    <t>1999064</t>
  </si>
  <si>
    <t>1999055</t>
  </si>
  <si>
    <t>1999063</t>
  </si>
  <si>
    <t>1999057</t>
  </si>
  <si>
    <t>11</t>
  </si>
  <si>
    <t>1999061</t>
  </si>
  <si>
    <t>GASTOS DE INVERSION</t>
  </si>
  <si>
    <t>DOTACIÓN (PRENDAS DE VESTIR Y CALZADO)</t>
  </si>
  <si>
    <t>PASTA O PULPA, PAPEL Y PRODUCTOS DE PAPEL; IMPRESOS Y ARTÍCULOS RELACIONADOS</t>
  </si>
  <si>
    <t>PRODUCTOS DE HORNOS DE COQUE; PRODUCTOS DE REFINACIÓN DE PETRÓLEO Y COMBUSTIBLE NUCLEAR</t>
  </si>
  <si>
    <t>MAQUINARIA DE OFICINA, CONTABILIDAD E INFORMÁTICA</t>
  </si>
  <si>
    <t>EQUIPO DE TRANSPORTE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</si>
  <si>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</si>
  <si>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</si>
  <si>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</si>
  <si>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</si>
  <si>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</si>
  <si>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</si>
  <si>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</si>
  <si>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</si>
  <si>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</si>
  <si>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</si>
  <si>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</si>
  <si>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</si>
  <si>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</si>
  <si>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</si>
  <si>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ALCANTARILLADO, RECOLECCIÓN, TRATAMIENTO Y DISPOSICIÓN DE DESECHOS Y OTROS SERVICIOS DE SANEAMIENTO AMBIENTAL</t>
  </si>
  <si>
    <t>SERVICIO DE PRE JORNADAS Y JORNADAS DE LA FUNCIÓN DE CONCILIACIÓN</t>
  </si>
  <si>
    <t xml:space="preserve">DOCUMENTO METODOLÓGICO </t>
  </si>
  <si>
    <t>DOCUMENTOS DE LINEAMIENTOS TÉCNICOS - FORTALECIMIENTO DE LA INSPECCIÓN, VIGILANCIA Y CONTROL</t>
  </si>
  <si>
    <t>SERVICIO DE ADOPCIÓN Y SEGUIMIENTO DE ACCIONES Y MEDIDAS ESPECIALES</t>
  </si>
  <si>
    <t xml:space="preserve"> SERVICIO DE AUDITORÍA Y VISITAS INSPECTIVAS - FORTALECIMIENTO DE LA INSPECCIÓN, VIGILANCIA Y CONTROL</t>
  </si>
  <si>
    <t>SERVICIO DEL EJERCICIO DEL PROCEDIMIENTO ADMINISTRATIVO SANCIONATORIO</t>
  </si>
  <si>
    <t>ERVICIO DE DISEÑO DE METODOLOGÍAS, INSTRUMENTOS Y ESTRATEGIAS DE INSPECCIÓN, VIGILANCIA Y CONTROL</t>
  </si>
  <si>
    <t>SERVICIO DE ASISTENCIA TÉCNICA EN INSPECCIÓN, VIGILANCIA Y CONTROL</t>
  </si>
  <si>
    <t>SERVICIO DE GESTIÓN DE PETICIONES, QUEJAS, RECLAMOS Y DENUNCIAS</t>
  </si>
  <si>
    <t>SERVICIO DE REGISTRO DE INTERVENTORES, LIQUIDADORES Y CONTRALORES</t>
  </si>
  <si>
    <t xml:space="preserve">SERVICIOS DE COMUNICACIÓN Y DIVULGACIÓN EN INSPECCIÓN, VIGILANCIA Y CONTROL </t>
  </si>
  <si>
    <t>DOCUMENTOS METODOLÓGICOS - MEJORAMIENTO DEL CONOCIMIENTO  DE LOS GRUPOS DE INTERÉS</t>
  </si>
  <si>
    <t>SERVICIO DE IMPLEMENTACIÓN DE ESTRATEGIAS PARA EL FORTALECIMIENTO DEL CONTROL SOCIAL EN SALUD</t>
  </si>
  <si>
    <t xml:space="preserve">SERVICIO DE GESTIÓN DOCUMENTAL </t>
  </si>
  <si>
    <t>DOCUMENTOS DE LINEAMIENTOS TÉCNICOS</t>
  </si>
  <si>
    <t>DOCUMENTOS DE PLANEACIÓN - OPTIMIZACIÓN DE LA PRESTACIÓN DE SERVICIOS Y PROVISIÓN DE SOLUCIONES</t>
  </si>
  <si>
    <t>SERVICIOS DE INFORMACIÓN ACTUALIZADOS</t>
  </si>
  <si>
    <t xml:space="preserve">SERVICIOS DE INFORMACIÓN IMPLEMENTADOS </t>
  </si>
  <si>
    <t>DOCUMENTOS NORMATIVOS</t>
  </si>
  <si>
    <t>12</t>
  </si>
  <si>
    <t>DOCUMENTOS DE PLANEACIÓN</t>
  </si>
  <si>
    <t>SERVICIO DE IMPLEMENTACIÓN SISTEMAS DE GESTIÓN</t>
  </si>
  <si>
    <t>ADQUISICIÓN DE BIENES Y SERVICIOS - SERVICIO DE EDUCACIÓN INFORMAL PARA LA GESTIÓN ADMINISTRATIVA - DESARROLLO DE LA GESTIÓN ESTRATÉGICA DEL TALENTO HUMANO</t>
  </si>
  <si>
    <t>SERVICIO DE APOYO FINANCIERO PARA EL FORTALECIMIENTO DEL TALENTO HUMANO</t>
  </si>
  <si>
    <t>SERVICIO DE EDUCACIÓN INFORMAL PARA LA GESTIÓN ADMINISTRATIVA</t>
  </si>
  <si>
    <t xml:space="preserve">AUXILIO DE CONECTIVIDAD DIGITAL </t>
  </si>
  <si>
    <t>OTROS SERVICIOS PROFESIONALES, CIENTÍFICOS Y TÉCNICOS</t>
  </si>
  <si>
    <t>TASAS Y DERECHOS ADMINISTRATIVOS</t>
  </si>
  <si>
    <t>CUOTA DE FISCALIZACIÓN Y AUDITAJE</t>
  </si>
  <si>
    <t>SENTENCIAS</t>
  </si>
  <si>
    <t>CONCILIACIONES</t>
  </si>
  <si>
    <t>OTROS GASTOS DE PERSONAL - DISTRIBUCIÓN PREVIO CONCEPTO DGPPN</t>
  </si>
  <si>
    <t>999</t>
  </si>
  <si>
    <t>OTRAS TRANSFERENCIAS - DISTRIBUCIÓN PREVIO CONCEPTO DGPPN</t>
  </si>
  <si>
    <t>VIGENCIA 2021</t>
  </si>
  <si>
    <t>ENTIDADES DE GOBIERNO</t>
  </si>
  <si>
    <t>A ORGANOS DEL PGN</t>
  </si>
  <si>
    <t>SENTENCIAS Y CONCILIACIONES</t>
  </si>
  <si>
    <t>FALLOS NACIONALES</t>
  </si>
  <si>
    <t>CONTRIBUCIONES</t>
  </si>
  <si>
    <t>CTA</t>
  </si>
  <si>
    <t>OBJ</t>
  </si>
  <si>
    <t>ORD</t>
  </si>
  <si>
    <t>SUBCTA</t>
  </si>
  <si>
    <t>SOR ORD</t>
  </si>
  <si>
    <t>CLASIFICACIÓN</t>
  </si>
  <si>
    <t>CONCEPTO</t>
  </si>
  <si>
    <t>APORTES DE LA NACIÓN</t>
  </si>
  <si>
    <t>RECURSOS PROPIOS</t>
  </si>
  <si>
    <t>TOTAL</t>
  </si>
  <si>
    <t>GASTOS PROGRAMADOS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</si>
</sst>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_-;\-* #,##0_-;_-* &quot;-&quot;??_-;_-@_-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b/>
      <u/>
      <sz val="9"/>
      <name val="Calibri"/>
      <family val="2"/>
      <scheme val="minor"/>
    </font>
    <font>
      <sz val="9"/>
      <color rgb="FF9CA7AB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1">
    <xf numFmtId="0" fontId="0" fillId="0" borderId="0" xfId="0"/>
    <xf numFmtId="49" fontId="1" fillId="0" borderId="2" xfId="3" applyNumberFormat="1" applyFont="1" applyBorder="1" applyAlignment="1" applyProtection="1">
      <alignment horizontal="center" vertical="center" wrapText="1"/>
    </xf>
    <xf numFmtId="49" fontId="5" fillId="0" borderId="2" xfId="3" applyNumberFormat="1" applyFont="1" applyBorder="1" applyAlignment="1" applyProtection="1">
      <alignment horizontal="center" vertical="center" wrapText="1"/>
    </xf>
    <xf numFmtId="0" fontId="1" fillId="0" borderId="2" xfId="3" applyNumberFormat="1" applyFont="1" applyBorder="1" applyAlignment="1" applyProtection="1">
      <alignment horizontal="center" vertical="center" wrapText="1"/>
    </xf>
    <xf numFmtId="49" fontId="6" fillId="0" borderId="2" xfId="3" applyNumberFormat="1" applyFont="1" applyBorder="1" applyAlignment="1" applyProtection="1">
      <alignment horizontal="center" vertical="center" wrapText="1"/>
    </xf>
    <xf numFmtId="0" fontId="8" fillId="5" borderId="2" xfId="3" applyFont="1" applyFill="1" applyBorder="1" applyAlignment="1" applyProtection="1">
      <alignment horizontal="center" vertical="center" wrapText="1"/>
      <protection locked="0"/>
    </xf>
    <xf numFmtId="0" fontId="8" fillId="5" borderId="2" xfId="3" applyFont="1" applyFill="1" applyBorder="1" applyAlignment="1" applyProtection="1">
      <alignment horizontal="center" vertical="center"/>
      <protection locked="0"/>
    </xf>
    <xf numFmtId="166" fontId="8" fillId="6" borderId="2" xfId="5" applyNumberFormat="1" applyFont="1" applyFill="1" applyBorder="1" applyAlignment="1" applyProtection="1">
      <alignment horizontal="center" vertical="center" wrapText="1"/>
      <protection locked="0"/>
    </xf>
    <xf numFmtId="0" fontId="9" fillId="6" borderId="2" xfId="3" applyFont="1" applyFill="1" applyBorder="1" applyAlignment="1">
      <alignment horizontal="left" vertical="center" wrapText="1"/>
    </xf>
    <xf numFmtId="0" fontId="6" fillId="7" borderId="2" xfId="3" applyFont="1" applyFill="1" applyBorder="1" applyAlignment="1">
      <alignment horizontal="left" vertical="center" wrapText="1"/>
    </xf>
    <xf numFmtId="49" fontId="6" fillId="4" borderId="2" xfId="3" applyNumberFormat="1" applyFont="1" applyFill="1" applyBorder="1" applyAlignment="1">
      <alignment horizontal="left" vertical="center" wrapText="1"/>
    </xf>
    <xf numFmtId="49" fontId="6" fillId="4" borderId="3" xfId="3" applyNumberFormat="1" applyFont="1" applyFill="1" applyBorder="1" applyAlignment="1">
      <alignment horizontal="left" vertical="center" wrapText="1"/>
    </xf>
    <xf numFmtId="0" fontId="9" fillId="6" borderId="3" xfId="3" applyFont="1" applyFill="1" applyBorder="1" applyAlignment="1">
      <alignment horizontal="left" vertical="center" wrapText="1"/>
    </xf>
    <xf numFmtId="49" fontId="6" fillId="8" borderId="3" xfId="3" applyNumberFormat="1" applyFont="1" applyFill="1" applyBorder="1" applyAlignment="1">
      <alignment horizontal="left" vertical="center" wrapText="1"/>
    </xf>
    <xf numFmtId="166" fontId="10" fillId="4" borderId="2" xfId="5" applyNumberFormat="1" applyFont="1" applyFill="1" applyBorder="1" applyAlignment="1" applyProtection="1">
      <alignment horizontal="center" vertical="center" wrapText="1"/>
      <protection locked="0"/>
    </xf>
    <xf numFmtId="166" fontId="8" fillId="4" borderId="2" xfId="5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3" applyFont="1" applyFill="1" applyBorder="1" applyAlignment="1">
      <alignment horizontal="left" vertical="center" wrapText="1"/>
    </xf>
    <xf numFmtId="0" fontId="6" fillId="3" borderId="2" xfId="3" applyFont="1" applyFill="1" applyBorder="1" applyAlignment="1">
      <alignment horizontal="left" vertical="center" wrapText="1"/>
    </xf>
    <xf numFmtId="165" fontId="9" fillId="6" borderId="2" xfId="1" applyFont="1" applyFill="1" applyBorder="1" applyAlignment="1">
      <alignment vertical="center" wrapText="1"/>
    </xf>
    <xf numFmtId="49" fontId="8" fillId="6" borderId="2" xfId="5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3" applyFont="1" applyFill="1" applyAlignment="1">
      <alignment vertical="center"/>
    </xf>
    <xf numFmtId="0" fontId="6" fillId="0" borderId="0" xfId="3" applyFont="1" applyAlignment="1">
      <alignment vertical="center"/>
    </xf>
    <xf numFmtId="0" fontId="6" fillId="6" borderId="0" xfId="3" applyFont="1" applyFill="1" applyAlignment="1">
      <alignment vertical="center"/>
    </xf>
    <xf numFmtId="49" fontId="9" fillId="5" borderId="2" xfId="3" applyNumberFormat="1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left" vertical="center" wrapText="1"/>
    </xf>
    <xf numFmtId="165" fontId="9" fillId="5" borderId="2" xfId="1" applyFont="1" applyFill="1" applyBorder="1" applyAlignment="1">
      <alignment vertical="center" wrapText="1"/>
    </xf>
    <xf numFmtId="0" fontId="6" fillId="5" borderId="0" xfId="3" applyFont="1" applyFill="1" applyAlignment="1">
      <alignment vertical="center"/>
    </xf>
    <xf numFmtId="49" fontId="7" fillId="7" borderId="2" xfId="3" applyNumberFormat="1" applyFont="1" applyFill="1" applyBorder="1" applyAlignment="1">
      <alignment horizontal="center" vertical="center" wrapText="1"/>
    </xf>
    <xf numFmtId="0" fontId="6" fillId="7" borderId="2" xfId="3" applyFont="1" applyFill="1" applyBorder="1" applyAlignment="1">
      <alignment horizontal="center" vertical="center" wrapText="1"/>
    </xf>
    <xf numFmtId="165" fontId="6" fillId="7" borderId="2" xfId="1" applyFont="1" applyFill="1" applyBorder="1" applyAlignment="1">
      <alignment vertical="center" wrapText="1"/>
    </xf>
    <xf numFmtId="0" fontId="6" fillId="3" borderId="0" xfId="3" applyFont="1" applyFill="1" applyAlignment="1">
      <alignment vertical="center"/>
    </xf>
    <xf numFmtId="49" fontId="6" fillId="4" borderId="2" xfId="3" applyNumberFormat="1" applyFont="1" applyFill="1" applyBorder="1" applyAlignment="1">
      <alignment horizontal="center" vertical="center" wrapText="1"/>
    </xf>
    <xf numFmtId="165" fontId="6" fillId="4" borderId="2" xfId="1" applyFont="1" applyFill="1" applyBorder="1" applyAlignment="1">
      <alignment vertical="center" wrapText="1"/>
    </xf>
    <xf numFmtId="0" fontId="6" fillId="4" borderId="0" xfId="3" applyFont="1" applyFill="1" applyAlignment="1">
      <alignment vertical="center"/>
    </xf>
    <xf numFmtId="49" fontId="6" fillId="8" borderId="2" xfId="3" applyNumberFormat="1" applyFont="1" applyFill="1" applyBorder="1" applyAlignment="1">
      <alignment horizontal="center" vertical="center" wrapText="1"/>
    </xf>
    <xf numFmtId="165" fontId="6" fillId="8" borderId="2" xfId="1" applyFont="1" applyFill="1" applyBorder="1" applyAlignment="1">
      <alignment vertical="center" wrapText="1"/>
    </xf>
    <xf numFmtId="0" fontId="6" fillId="0" borderId="0" xfId="3" applyFont="1" applyFill="1" applyAlignment="1">
      <alignment vertical="center"/>
    </xf>
    <xf numFmtId="49" fontId="7" fillId="3" borderId="2" xfId="3" applyNumberFormat="1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165" fontId="6" fillId="3" borderId="2" xfId="1" applyFont="1" applyFill="1" applyBorder="1" applyAlignment="1">
      <alignment vertical="center" wrapText="1"/>
    </xf>
    <xf numFmtId="165" fontId="11" fillId="4" borderId="2" xfId="1" applyFont="1" applyFill="1" applyBorder="1" applyAlignment="1">
      <alignment vertical="center" wrapText="1"/>
    </xf>
    <xf numFmtId="43" fontId="6" fillId="2" borderId="0" xfId="3" applyNumberFormat="1" applyFont="1" applyFill="1" applyAlignment="1">
      <alignment vertical="center"/>
    </xf>
    <xf numFmtId="0" fontId="6" fillId="3" borderId="3" xfId="3" applyFont="1" applyFill="1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165" fontId="6" fillId="0" borderId="0" xfId="1" applyFont="1" applyAlignment="1">
      <alignment vertical="center"/>
    </xf>
    <xf numFmtId="164" fontId="6" fillId="0" borderId="0" xfId="3" applyNumberFormat="1" applyFont="1" applyAlignment="1">
      <alignment vertical="center"/>
    </xf>
    <xf numFmtId="43" fontId="6" fillId="0" borderId="0" xfId="3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10" fontId="6" fillId="0" borderId="0" xfId="6" applyNumberFormat="1" applyFont="1" applyAlignment="1">
      <alignment vertical="center"/>
    </xf>
    <xf numFmtId="165" fontId="4" fillId="5" borderId="1" xfId="1" applyFont="1" applyFill="1" applyBorder="1" applyAlignment="1" applyProtection="1">
      <alignment vertical="center" wrapText="1"/>
      <protection locked="0"/>
    </xf>
    <xf numFmtId="0" fontId="9" fillId="5" borderId="2" xfId="3" applyFont="1" applyFill="1" applyBorder="1" applyAlignment="1">
      <alignment horizontal="left" vertical="center" wrapText="1"/>
    </xf>
    <xf numFmtId="166" fontId="9" fillId="9" borderId="2" xfId="5" applyNumberFormat="1" applyFont="1" applyFill="1" applyBorder="1" applyAlignment="1" applyProtection="1">
      <alignment horizontal="center" vertical="center" wrapText="1"/>
      <protection locked="0"/>
    </xf>
    <xf numFmtId="166" fontId="8" fillId="9" borderId="2" xfId="5" applyNumberFormat="1" applyFont="1" applyFill="1" applyBorder="1" applyAlignment="1" applyProtection="1">
      <alignment horizontal="center" vertical="center" wrapText="1"/>
      <protection locked="0"/>
    </xf>
    <xf numFmtId="0" fontId="8" fillId="9" borderId="2" xfId="3" applyFont="1" applyFill="1" applyBorder="1" applyAlignment="1">
      <alignment horizontal="left" vertical="center" wrapText="1"/>
    </xf>
    <xf numFmtId="165" fontId="9" fillId="9" borderId="2" xfId="1" applyFont="1" applyFill="1" applyBorder="1" applyAlignment="1">
      <alignment vertical="center" wrapText="1"/>
    </xf>
    <xf numFmtId="0" fontId="4" fillId="5" borderId="4" xfId="3" applyFont="1" applyFill="1" applyBorder="1" applyAlignment="1" applyProtection="1">
      <alignment horizontal="center" vertical="center" wrapText="1"/>
      <protection locked="0"/>
    </xf>
    <xf numFmtId="0" fontId="4" fillId="5" borderId="5" xfId="3" applyFont="1" applyFill="1" applyBorder="1" applyAlignment="1" applyProtection="1">
      <alignment horizontal="center" vertical="center" wrapText="1"/>
      <protection locked="0"/>
    </xf>
    <xf numFmtId="0" fontId="4" fillId="5" borderId="6" xfId="3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49" fontId="1" fillId="5" borderId="2" xfId="3" applyNumberFormat="1" applyFont="1" applyFill="1" applyBorder="1" applyAlignment="1" applyProtection="1">
      <alignment horizontal="center" vertical="center" wrapText="1"/>
    </xf>
    <xf numFmtId="49" fontId="6" fillId="0" borderId="2" xfId="3" applyNumberFormat="1" applyFont="1" applyBorder="1" applyAlignment="1" applyProtection="1">
      <alignment horizontal="center" vertical="center" wrapText="1"/>
    </xf>
    <xf numFmtId="0" fontId="8" fillId="5" borderId="2" xfId="3" applyFont="1" applyFill="1" applyBorder="1" applyAlignment="1" applyProtection="1">
      <alignment horizontal="center" vertical="center" wrapText="1"/>
      <protection locked="0"/>
    </xf>
    <xf numFmtId="0" fontId="8" fillId="5" borderId="2" xfId="3" applyFont="1" applyFill="1" applyBorder="1" applyAlignment="1" applyProtection="1">
      <alignment horizontal="center" vertical="center"/>
      <protection locked="0"/>
    </xf>
    <xf numFmtId="49" fontId="8" fillId="5" borderId="1" xfId="3" applyNumberFormat="1" applyFont="1" applyFill="1" applyBorder="1" applyAlignment="1" applyProtection="1">
      <alignment horizontal="center" vertical="center" wrapText="1"/>
      <protection locked="0"/>
    </xf>
    <xf numFmtId="49" fontId="8" fillId="5" borderId="7" xfId="3" applyNumberFormat="1" applyFont="1" applyFill="1" applyBorder="1" applyAlignment="1" applyProtection="1">
      <alignment horizontal="center" vertical="center" wrapText="1"/>
      <protection locked="0"/>
    </xf>
    <xf numFmtId="49" fontId="8" fillId="5" borderId="2" xfId="3" applyNumberFormat="1" applyFont="1" applyFill="1" applyBorder="1" applyAlignment="1" applyProtection="1">
      <alignment horizontal="center" vertical="center" wrapText="1"/>
      <protection locked="0"/>
    </xf>
    <xf numFmtId="49" fontId="8" fillId="5" borderId="3" xfId="3" applyNumberFormat="1" applyFont="1" applyFill="1" applyBorder="1" applyAlignment="1" applyProtection="1">
      <alignment horizontal="center" vertical="center"/>
      <protection locked="0"/>
    </xf>
    <xf numFmtId="49" fontId="8" fillId="5" borderId="8" xfId="3" applyNumberFormat="1" applyFont="1" applyFill="1" applyBorder="1" applyAlignment="1" applyProtection="1">
      <alignment horizontal="center" vertical="center"/>
      <protection locked="0"/>
    </xf>
    <xf numFmtId="49" fontId="8" fillId="5" borderId="9" xfId="3" applyNumberFormat="1" applyFont="1" applyFill="1" applyBorder="1" applyAlignment="1" applyProtection="1">
      <alignment horizontal="center" vertical="center"/>
      <protection locked="0"/>
    </xf>
  </cellXfs>
  <cellStyles count="7">
    <cellStyle name="Millares" xfId="1" builtinId="3"/>
    <cellStyle name="Millares 2" xfId="4" xr:uid="{FDDEE5A0-81C9-47E0-9B63-E164D15813B7}"/>
    <cellStyle name="Millares 2 2" xfId="5" xr:uid="{9CCE47DD-D5AE-4399-8965-D48FCEDAC443}"/>
    <cellStyle name="Normal" xfId="0" builtinId="0"/>
    <cellStyle name="Normal 2" xfId="3" xr:uid="{273D4B80-6A0D-43C3-86FC-79DB1A01AE1D}"/>
    <cellStyle name="Normal 4" xfId="2" xr:uid="{00000000-0005-0000-0000-000002000000}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35487</xdr:colOff>
      <xdr:row>0</xdr:row>
      <xdr:rowOff>8985</xdr:rowOff>
    </xdr:from>
    <xdr:ext cx="1345638" cy="658603"/>
    <xdr:pic>
      <xdr:nvPicPr>
        <xdr:cNvPr id="2" name="13 Imagen">
          <a:extLst>
            <a:ext uri="{FF2B5EF4-FFF2-40B4-BE49-F238E27FC236}">
              <a16:creationId xmlns:a16="http://schemas.microsoft.com/office/drawing/2014/main" id="{867B5A29-8EAE-4603-AF1D-E883FBB33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" t="6252" r="78903" b="11607"/>
        <a:stretch>
          <a:fillRect/>
        </a:stretch>
      </xdr:blipFill>
      <xdr:spPr bwMode="auto">
        <a:xfrm>
          <a:off x="35487" y="8985"/>
          <a:ext cx="1345638" cy="658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23CE5-61B3-44D9-B517-2C485627625D}">
  <sheetPr>
    <pageSetUpPr fitToPage="1"/>
  </sheetPr>
  <dimension ref="A1:FA152"/>
  <sheetViews>
    <sheetView showGridLines="0" tabSelected="1" topLeftCell="A132" workbookViewId="0">
      <selection activeCell="H69" sqref="H69"/>
    </sheetView>
  </sheetViews>
  <sheetFormatPr baseColWidth="10" defaultRowHeight="12" x14ac:dyDescent="0.25"/>
  <cols>
    <col min="1" max="1" width="4.85546875" style="44" bestFit="1" customWidth="1"/>
    <col min="2" max="2" width="6.7109375" style="44" bestFit="1" customWidth="1"/>
    <col min="3" max="3" width="3.7109375" style="44" bestFit="1" customWidth="1"/>
    <col min="4" max="4" width="4.28515625" style="44" bestFit="1" customWidth="1"/>
    <col min="5" max="5" width="7.7109375" style="44" bestFit="1" customWidth="1"/>
    <col min="6" max="6" width="49.42578125" style="21" customWidth="1"/>
    <col min="7" max="7" width="24.42578125" style="21" customWidth="1"/>
    <col min="8" max="9" width="25.5703125" style="21" bestFit="1" customWidth="1"/>
    <col min="10" max="10" width="14.7109375" style="20" bestFit="1" customWidth="1"/>
    <col min="11" max="157" width="11.42578125" style="20"/>
    <col min="158" max="16384" width="11.42578125" style="21"/>
  </cols>
  <sheetData>
    <row r="1" spans="1:157" ht="21.75" customHeight="1" x14ac:dyDescent="0.25">
      <c r="A1" s="62"/>
      <c r="B1" s="62"/>
      <c r="C1" s="62"/>
      <c r="D1" s="62"/>
      <c r="E1" s="4"/>
      <c r="F1" s="2" t="s">
        <v>6</v>
      </c>
      <c r="G1" s="1"/>
      <c r="H1" s="2" t="s">
        <v>7</v>
      </c>
      <c r="I1" s="1" t="s">
        <v>10</v>
      </c>
    </row>
    <row r="2" spans="1:157" ht="32.25" customHeight="1" x14ac:dyDescent="0.25">
      <c r="A2" s="62"/>
      <c r="B2" s="62"/>
      <c r="C2" s="62"/>
      <c r="D2" s="62"/>
      <c r="E2" s="4"/>
      <c r="F2" s="2" t="s">
        <v>8</v>
      </c>
      <c r="G2" s="1"/>
      <c r="H2" s="2" t="s">
        <v>9</v>
      </c>
      <c r="I2" s="3">
        <v>2</v>
      </c>
    </row>
    <row r="3" spans="1:157" ht="23.25" customHeight="1" x14ac:dyDescent="0.25">
      <c r="A3" s="61" t="s">
        <v>177</v>
      </c>
      <c r="B3" s="61"/>
      <c r="C3" s="61"/>
      <c r="D3" s="61"/>
      <c r="E3" s="61"/>
      <c r="F3" s="61"/>
      <c r="G3" s="61"/>
      <c r="H3" s="61"/>
      <c r="I3" s="61"/>
    </row>
    <row r="4" spans="1:157" ht="12.75" customHeight="1" x14ac:dyDescent="0.25">
      <c r="A4" s="68" t="s">
        <v>188</v>
      </c>
      <c r="B4" s="69"/>
      <c r="C4" s="69"/>
      <c r="D4" s="69"/>
      <c r="E4" s="70"/>
      <c r="F4" s="63" t="s">
        <v>189</v>
      </c>
      <c r="G4" s="64" t="s">
        <v>193</v>
      </c>
      <c r="H4" s="64"/>
      <c r="I4" s="64"/>
    </row>
    <row r="5" spans="1:157" ht="12" customHeight="1" x14ac:dyDescent="0.25">
      <c r="A5" s="65" t="s">
        <v>183</v>
      </c>
      <c r="B5" s="65" t="s">
        <v>186</v>
      </c>
      <c r="C5" s="65" t="s">
        <v>184</v>
      </c>
      <c r="D5" s="65" t="s">
        <v>185</v>
      </c>
      <c r="E5" s="67" t="s">
        <v>187</v>
      </c>
      <c r="F5" s="63"/>
      <c r="G5" s="5" t="s">
        <v>190</v>
      </c>
      <c r="H5" s="5" t="s">
        <v>191</v>
      </c>
      <c r="I5" s="5" t="s">
        <v>192</v>
      </c>
    </row>
    <row r="6" spans="1:157" x14ac:dyDescent="0.25">
      <c r="A6" s="66"/>
      <c r="B6" s="66"/>
      <c r="C6" s="66"/>
      <c r="D6" s="66"/>
      <c r="E6" s="67"/>
      <c r="F6" s="63"/>
      <c r="G6" s="6">
        <v>4</v>
      </c>
      <c r="H6" s="6">
        <v>5</v>
      </c>
      <c r="I6" s="6" t="s">
        <v>73</v>
      </c>
    </row>
    <row r="7" spans="1:157" s="22" customFormat="1" ht="21.75" customHeight="1" x14ac:dyDescent="0.25">
      <c r="A7" s="52" t="s">
        <v>72</v>
      </c>
      <c r="B7" s="53"/>
      <c r="C7" s="53"/>
      <c r="D7" s="53"/>
      <c r="E7" s="53"/>
      <c r="F7" s="54" t="s">
        <v>71</v>
      </c>
      <c r="G7" s="55">
        <f>+G8+G37+G70+G82</f>
        <v>3775156000</v>
      </c>
      <c r="H7" s="55">
        <f>+H8+H37+H70+H82</f>
        <v>127757188000</v>
      </c>
      <c r="I7" s="55">
        <f>+G7+H7</f>
        <v>131532344000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</row>
    <row r="8" spans="1:157" s="22" customFormat="1" x14ac:dyDescent="0.25">
      <c r="A8" s="7" t="s">
        <v>70</v>
      </c>
      <c r="B8" s="7"/>
      <c r="C8" s="7"/>
      <c r="D8" s="7"/>
      <c r="E8" s="7"/>
      <c r="F8" s="8" t="s">
        <v>5</v>
      </c>
      <c r="G8" s="18">
        <f>+G9</f>
        <v>0</v>
      </c>
      <c r="H8" s="18">
        <f t="shared" ref="H8" si="0">+H9</f>
        <v>77037461000</v>
      </c>
      <c r="I8" s="18">
        <f>+G8+H8</f>
        <v>77037461000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</row>
    <row r="9" spans="1:157" s="27" customFormat="1" x14ac:dyDescent="0.25">
      <c r="A9" s="23" t="s">
        <v>70</v>
      </c>
      <c r="B9" s="23" t="s">
        <v>70</v>
      </c>
      <c r="C9" s="23"/>
      <c r="D9" s="24"/>
      <c r="E9" s="24"/>
      <c r="F9" s="25" t="s">
        <v>45</v>
      </c>
      <c r="G9" s="26">
        <f>+G10+G21+G29</f>
        <v>0</v>
      </c>
      <c r="H9" s="26">
        <f>+H10+H21+H29+H35</f>
        <v>77037461000</v>
      </c>
      <c r="I9" s="26">
        <f>+G9+H9</f>
        <v>77037461000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</row>
    <row r="10" spans="1:157" s="31" customFormat="1" x14ac:dyDescent="0.25">
      <c r="A10" s="28" t="s">
        <v>70</v>
      </c>
      <c r="B10" s="28" t="s">
        <v>70</v>
      </c>
      <c r="C10" s="28" t="s">
        <v>70</v>
      </c>
      <c r="D10" s="29"/>
      <c r="E10" s="29"/>
      <c r="F10" s="9" t="s">
        <v>46</v>
      </c>
      <c r="G10" s="30">
        <f>SUM(G11:G19)</f>
        <v>0</v>
      </c>
      <c r="H10" s="30">
        <f>SUM(H11:H20)</f>
        <v>51346525000</v>
      </c>
      <c r="I10" s="30">
        <f>+G10+H10</f>
        <v>51346525000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</row>
    <row r="11" spans="1:157" s="34" customFormat="1" x14ac:dyDescent="0.25">
      <c r="A11" s="32" t="s">
        <v>70</v>
      </c>
      <c r="B11" s="32" t="s">
        <v>70</v>
      </c>
      <c r="C11" s="32" t="s">
        <v>70</v>
      </c>
      <c r="D11" s="32" t="s">
        <v>68</v>
      </c>
      <c r="E11" s="32" t="s">
        <v>68</v>
      </c>
      <c r="F11" s="10" t="s">
        <v>12</v>
      </c>
      <c r="G11" s="33">
        <v>0</v>
      </c>
      <c r="H11" s="33">
        <v>40780261301</v>
      </c>
      <c r="I11" s="33">
        <f>+G11+H11</f>
        <v>40780261301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</row>
    <row r="12" spans="1:157" s="34" customFormat="1" x14ac:dyDescent="0.25">
      <c r="A12" s="32" t="s">
        <v>70</v>
      </c>
      <c r="B12" s="32" t="s">
        <v>70</v>
      </c>
      <c r="C12" s="32" t="s">
        <v>70</v>
      </c>
      <c r="D12" s="32" t="s">
        <v>68</v>
      </c>
      <c r="E12" s="32" t="s">
        <v>75</v>
      </c>
      <c r="F12" s="10" t="s">
        <v>13</v>
      </c>
      <c r="G12" s="33">
        <v>0</v>
      </c>
      <c r="H12" s="33">
        <v>1323221646</v>
      </c>
      <c r="I12" s="33">
        <f t="shared" ref="I12:I20" si="1">+G12+H12</f>
        <v>1323221646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</row>
    <row r="13" spans="1:157" s="34" customFormat="1" x14ac:dyDescent="0.25">
      <c r="A13" s="32" t="s">
        <v>70</v>
      </c>
      <c r="B13" s="32" t="s">
        <v>70</v>
      </c>
      <c r="C13" s="32" t="s">
        <v>70</v>
      </c>
      <c r="D13" s="32" t="s">
        <v>68</v>
      </c>
      <c r="E13" s="32" t="s">
        <v>76</v>
      </c>
      <c r="F13" s="10" t="s">
        <v>14</v>
      </c>
      <c r="G13" s="33">
        <v>0</v>
      </c>
      <c r="H13" s="33">
        <v>66591479</v>
      </c>
      <c r="I13" s="33">
        <f t="shared" si="1"/>
        <v>66591479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</row>
    <row r="14" spans="1:157" s="34" customFormat="1" x14ac:dyDescent="0.25">
      <c r="A14" s="32" t="s">
        <v>70</v>
      </c>
      <c r="B14" s="32" t="s">
        <v>70</v>
      </c>
      <c r="C14" s="32" t="s">
        <v>70</v>
      </c>
      <c r="D14" s="32" t="s">
        <v>68</v>
      </c>
      <c r="E14" s="32" t="s">
        <v>77</v>
      </c>
      <c r="F14" s="10" t="s">
        <v>15</v>
      </c>
      <c r="G14" s="33">
        <v>0</v>
      </c>
      <c r="H14" s="33">
        <v>50016510</v>
      </c>
      <c r="I14" s="33">
        <f t="shared" si="1"/>
        <v>50016510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</row>
    <row r="15" spans="1:157" s="34" customFormat="1" x14ac:dyDescent="0.25">
      <c r="A15" s="32" t="s">
        <v>70</v>
      </c>
      <c r="B15" s="32" t="s">
        <v>70</v>
      </c>
      <c r="C15" s="32" t="s">
        <v>70</v>
      </c>
      <c r="D15" s="32" t="s">
        <v>68</v>
      </c>
      <c r="E15" s="32" t="s">
        <v>78</v>
      </c>
      <c r="F15" s="10" t="s">
        <v>16</v>
      </c>
      <c r="G15" s="33">
        <v>0</v>
      </c>
      <c r="H15" s="33">
        <v>1866184165</v>
      </c>
      <c r="I15" s="33">
        <f t="shared" si="1"/>
        <v>1866184165</v>
      </c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</row>
    <row r="16" spans="1:157" s="34" customFormat="1" x14ac:dyDescent="0.25">
      <c r="A16" s="32" t="s">
        <v>70</v>
      </c>
      <c r="B16" s="32" t="s">
        <v>70</v>
      </c>
      <c r="C16" s="32" t="s">
        <v>70</v>
      </c>
      <c r="D16" s="32" t="s">
        <v>68</v>
      </c>
      <c r="E16" s="32" t="s">
        <v>79</v>
      </c>
      <c r="F16" s="10" t="s">
        <v>17</v>
      </c>
      <c r="G16" s="33">
        <v>0</v>
      </c>
      <c r="H16" s="33">
        <v>1273945760</v>
      </c>
      <c r="I16" s="33">
        <f t="shared" si="1"/>
        <v>1273945760</v>
      </c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</row>
    <row r="17" spans="1:157" s="34" customFormat="1" x14ac:dyDescent="0.25">
      <c r="A17" s="32" t="s">
        <v>70</v>
      </c>
      <c r="B17" s="32" t="s">
        <v>70</v>
      </c>
      <c r="C17" s="32" t="s">
        <v>70</v>
      </c>
      <c r="D17" s="32" t="s">
        <v>68</v>
      </c>
      <c r="E17" s="32" t="s">
        <v>82</v>
      </c>
      <c r="F17" s="10" t="s">
        <v>18</v>
      </c>
      <c r="G17" s="33">
        <v>0</v>
      </c>
      <c r="H17" s="33">
        <v>75856532</v>
      </c>
      <c r="I17" s="33">
        <f t="shared" si="1"/>
        <v>75856532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</row>
    <row r="18" spans="1:157" s="34" customFormat="1" x14ac:dyDescent="0.25">
      <c r="A18" s="32" t="s">
        <v>70</v>
      </c>
      <c r="B18" s="32" t="s">
        <v>70</v>
      </c>
      <c r="C18" s="32" t="s">
        <v>70</v>
      </c>
      <c r="D18" s="32" t="s">
        <v>68</v>
      </c>
      <c r="E18" s="32" t="s">
        <v>83</v>
      </c>
      <c r="F18" s="10" t="s">
        <v>19</v>
      </c>
      <c r="G18" s="33"/>
      <c r="H18" s="33">
        <v>4138418260</v>
      </c>
      <c r="I18" s="33">
        <f t="shared" si="1"/>
        <v>4138418260</v>
      </c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</row>
    <row r="19" spans="1:157" s="34" customFormat="1" x14ac:dyDescent="0.25">
      <c r="A19" s="32" t="s">
        <v>70</v>
      </c>
      <c r="B19" s="32" t="s">
        <v>70</v>
      </c>
      <c r="C19" s="32" t="s">
        <v>70</v>
      </c>
      <c r="D19" s="32" t="s">
        <v>68</v>
      </c>
      <c r="E19" s="32" t="s">
        <v>84</v>
      </c>
      <c r="F19" s="10" t="s">
        <v>20</v>
      </c>
      <c r="G19" s="33">
        <v>0</v>
      </c>
      <c r="H19" s="33">
        <v>1729908437</v>
      </c>
      <c r="I19" s="33">
        <f t="shared" si="1"/>
        <v>1729908437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</row>
    <row r="20" spans="1:157" s="34" customFormat="1" x14ac:dyDescent="0.25">
      <c r="A20" s="32" t="s">
        <v>70</v>
      </c>
      <c r="B20" s="32" t="s">
        <v>70</v>
      </c>
      <c r="C20" s="32" t="s">
        <v>70</v>
      </c>
      <c r="D20" s="32" t="s">
        <v>68</v>
      </c>
      <c r="E20" s="32" t="s">
        <v>86</v>
      </c>
      <c r="F20" s="10" t="s">
        <v>168</v>
      </c>
      <c r="G20" s="33"/>
      <c r="H20" s="33">
        <v>42120910</v>
      </c>
      <c r="I20" s="33">
        <f t="shared" si="1"/>
        <v>42120910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</row>
    <row r="21" spans="1:157" s="34" customFormat="1" x14ac:dyDescent="0.25">
      <c r="A21" s="28" t="s">
        <v>70</v>
      </c>
      <c r="B21" s="28" t="s">
        <v>70</v>
      </c>
      <c r="C21" s="28" t="s">
        <v>69</v>
      </c>
      <c r="D21" s="29"/>
      <c r="E21" s="29"/>
      <c r="F21" s="9" t="s">
        <v>47</v>
      </c>
      <c r="G21" s="30">
        <f>SUM(G22:G28)</f>
        <v>0</v>
      </c>
      <c r="H21" s="30">
        <f t="shared" ref="H21" si="2">SUM(H22:H28)</f>
        <v>18779503000</v>
      </c>
      <c r="I21" s="30">
        <f>SUM(I22:I28)</f>
        <v>18779503000</v>
      </c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</row>
    <row r="22" spans="1:157" s="34" customFormat="1" x14ac:dyDescent="0.25">
      <c r="A22" s="32" t="s">
        <v>70</v>
      </c>
      <c r="B22" s="32" t="s">
        <v>70</v>
      </c>
      <c r="C22" s="32" t="s">
        <v>69</v>
      </c>
      <c r="D22" s="32" t="s">
        <v>68</v>
      </c>
      <c r="E22" s="32"/>
      <c r="F22" s="10" t="s">
        <v>21</v>
      </c>
      <c r="G22" s="33">
        <v>0</v>
      </c>
      <c r="H22" s="33">
        <v>5579427045</v>
      </c>
      <c r="I22" s="33">
        <f t="shared" ref="I22:I28" si="3">+G22+H22</f>
        <v>5579427045</v>
      </c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</row>
    <row r="23" spans="1:157" s="34" customFormat="1" x14ac:dyDescent="0.25">
      <c r="A23" s="32" t="s">
        <v>70</v>
      </c>
      <c r="B23" s="32" t="s">
        <v>70</v>
      </c>
      <c r="C23" s="32" t="s">
        <v>69</v>
      </c>
      <c r="D23" s="32" t="s">
        <v>74</v>
      </c>
      <c r="E23" s="32"/>
      <c r="F23" s="10" t="s">
        <v>22</v>
      </c>
      <c r="G23" s="33">
        <v>0</v>
      </c>
      <c r="H23" s="33">
        <v>3970185572</v>
      </c>
      <c r="I23" s="33">
        <f t="shared" si="3"/>
        <v>3970185572</v>
      </c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</row>
    <row r="24" spans="1:157" s="34" customFormat="1" x14ac:dyDescent="0.25">
      <c r="A24" s="32" t="s">
        <v>70</v>
      </c>
      <c r="B24" s="32" t="s">
        <v>70</v>
      </c>
      <c r="C24" s="32" t="s">
        <v>69</v>
      </c>
      <c r="D24" s="32" t="s">
        <v>75</v>
      </c>
      <c r="E24" s="32"/>
      <c r="F24" s="10" t="s">
        <v>23</v>
      </c>
      <c r="G24" s="33"/>
      <c r="H24" s="33">
        <v>4564798724</v>
      </c>
      <c r="I24" s="33">
        <f t="shared" si="3"/>
        <v>4564798724</v>
      </c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</row>
    <row r="25" spans="1:157" s="34" customFormat="1" x14ac:dyDescent="0.25">
      <c r="A25" s="32" t="s">
        <v>70</v>
      </c>
      <c r="B25" s="32" t="s">
        <v>70</v>
      </c>
      <c r="C25" s="32" t="s">
        <v>69</v>
      </c>
      <c r="D25" s="32" t="s">
        <v>76</v>
      </c>
      <c r="E25" s="32"/>
      <c r="F25" s="10" t="s">
        <v>24</v>
      </c>
      <c r="G25" s="33"/>
      <c r="H25" s="33">
        <v>1948385570</v>
      </c>
      <c r="I25" s="33">
        <f t="shared" si="3"/>
        <v>1948385570</v>
      </c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</row>
    <row r="26" spans="1:157" s="34" customFormat="1" x14ac:dyDescent="0.25">
      <c r="A26" s="32" t="s">
        <v>70</v>
      </c>
      <c r="B26" s="32" t="s">
        <v>70</v>
      </c>
      <c r="C26" s="32" t="s">
        <v>69</v>
      </c>
      <c r="D26" s="32" t="s">
        <v>77</v>
      </c>
      <c r="E26" s="32"/>
      <c r="F26" s="11" t="s">
        <v>25</v>
      </c>
      <c r="G26" s="33"/>
      <c r="H26" s="33">
        <v>279653504</v>
      </c>
      <c r="I26" s="33">
        <f t="shared" si="3"/>
        <v>279653504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</row>
    <row r="27" spans="1:157" s="34" customFormat="1" x14ac:dyDescent="0.25">
      <c r="A27" s="32" t="s">
        <v>70</v>
      </c>
      <c r="B27" s="32" t="s">
        <v>70</v>
      </c>
      <c r="C27" s="32" t="s">
        <v>69</v>
      </c>
      <c r="D27" s="32" t="s">
        <v>78</v>
      </c>
      <c r="E27" s="32"/>
      <c r="F27" s="11" t="s">
        <v>26</v>
      </c>
      <c r="G27" s="33"/>
      <c r="H27" s="33">
        <v>1461714327</v>
      </c>
      <c r="I27" s="33">
        <f t="shared" si="3"/>
        <v>1461714327</v>
      </c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</row>
    <row r="28" spans="1:157" s="34" customFormat="1" x14ac:dyDescent="0.25">
      <c r="A28" s="32" t="s">
        <v>70</v>
      </c>
      <c r="B28" s="32" t="s">
        <v>70</v>
      </c>
      <c r="C28" s="32" t="s">
        <v>69</v>
      </c>
      <c r="D28" s="32" t="s">
        <v>79</v>
      </c>
      <c r="E28" s="32"/>
      <c r="F28" s="11" t="s">
        <v>27</v>
      </c>
      <c r="G28" s="33">
        <v>0</v>
      </c>
      <c r="H28" s="33">
        <v>975338258</v>
      </c>
      <c r="I28" s="33">
        <f t="shared" si="3"/>
        <v>975338258</v>
      </c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</row>
    <row r="29" spans="1:157" s="34" customFormat="1" x14ac:dyDescent="0.25">
      <c r="A29" s="28" t="s">
        <v>70</v>
      </c>
      <c r="B29" s="28" t="s">
        <v>70</v>
      </c>
      <c r="C29" s="28" t="s">
        <v>80</v>
      </c>
      <c r="D29" s="29"/>
      <c r="E29" s="29"/>
      <c r="F29" s="9" t="s">
        <v>48</v>
      </c>
      <c r="G29" s="30">
        <f>SUM(G30:G34)</f>
        <v>0</v>
      </c>
      <c r="H29" s="30">
        <f t="shared" ref="H29" si="4">SUM(H30:H34)</f>
        <v>5091666000</v>
      </c>
      <c r="I29" s="30">
        <f>SUM(I30:I34)</f>
        <v>5091666000</v>
      </c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</row>
    <row r="30" spans="1:157" s="34" customFormat="1" x14ac:dyDescent="0.25">
      <c r="A30" s="32" t="s">
        <v>70</v>
      </c>
      <c r="B30" s="32" t="s">
        <v>70</v>
      </c>
      <c r="C30" s="32" t="s">
        <v>80</v>
      </c>
      <c r="D30" s="32" t="s">
        <v>68</v>
      </c>
      <c r="E30" s="32" t="s">
        <v>68</v>
      </c>
      <c r="F30" s="11" t="s">
        <v>28</v>
      </c>
      <c r="G30" s="33"/>
      <c r="H30" s="33">
        <v>2474758565</v>
      </c>
      <c r="I30" s="33">
        <f t="shared" ref="I30:I34" si="5">+G30+H30</f>
        <v>2474758565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</row>
    <row r="31" spans="1:157" s="34" customFormat="1" x14ac:dyDescent="0.25">
      <c r="A31" s="32" t="s">
        <v>70</v>
      </c>
      <c r="B31" s="32" t="s">
        <v>70</v>
      </c>
      <c r="C31" s="32" t="s">
        <v>80</v>
      </c>
      <c r="D31" s="32" t="s">
        <v>68</v>
      </c>
      <c r="E31" s="32" t="s">
        <v>74</v>
      </c>
      <c r="F31" s="11" t="s">
        <v>29</v>
      </c>
      <c r="G31" s="33"/>
      <c r="H31" s="33">
        <v>191889350</v>
      </c>
      <c r="I31" s="33">
        <f t="shared" si="5"/>
        <v>191889350</v>
      </c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</row>
    <row r="32" spans="1:157" s="34" customFormat="1" x14ac:dyDescent="0.25">
      <c r="A32" s="32" t="s">
        <v>70</v>
      </c>
      <c r="B32" s="32" t="s">
        <v>70</v>
      </c>
      <c r="C32" s="32" t="s">
        <v>80</v>
      </c>
      <c r="D32" s="32" t="s">
        <v>68</v>
      </c>
      <c r="E32" s="32" t="s">
        <v>75</v>
      </c>
      <c r="F32" s="11" t="s">
        <v>30</v>
      </c>
      <c r="G32" s="33"/>
      <c r="H32" s="33">
        <v>214221102</v>
      </c>
      <c r="I32" s="33">
        <f t="shared" si="5"/>
        <v>214221102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</row>
    <row r="33" spans="1:157" s="34" customFormat="1" x14ac:dyDescent="0.25">
      <c r="A33" s="32" t="s">
        <v>70</v>
      </c>
      <c r="B33" s="32" t="s">
        <v>70</v>
      </c>
      <c r="C33" s="32" t="s">
        <v>80</v>
      </c>
      <c r="D33" s="32" t="s">
        <v>74</v>
      </c>
      <c r="E33" s="32"/>
      <c r="F33" s="11" t="s">
        <v>31</v>
      </c>
      <c r="G33" s="33"/>
      <c r="H33" s="33">
        <v>1285264127</v>
      </c>
      <c r="I33" s="33">
        <f t="shared" si="5"/>
        <v>1285264127</v>
      </c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</row>
    <row r="34" spans="1:157" s="34" customFormat="1" x14ac:dyDescent="0.25">
      <c r="A34" s="32" t="s">
        <v>70</v>
      </c>
      <c r="B34" s="32" t="s">
        <v>70</v>
      </c>
      <c r="C34" s="32" t="s">
        <v>80</v>
      </c>
      <c r="D34" s="32" t="s">
        <v>81</v>
      </c>
      <c r="E34" s="32"/>
      <c r="F34" s="11" t="s">
        <v>32</v>
      </c>
      <c r="G34" s="33"/>
      <c r="H34" s="33">
        <v>925532856</v>
      </c>
      <c r="I34" s="33">
        <f>+G34+H34</f>
        <v>925532856</v>
      </c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</row>
    <row r="35" spans="1:157" s="34" customFormat="1" ht="24" x14ac:dyDescent="0.25">
      <c r="A35" s="28" t="s">
        <v>70</v>
      </c>
      <c r="B35" s="28" t="s">
        <v>70</v>
      </c>
      <c r="C35" s="28" t="s">
        <v>85</v>
      </c>
      <c r="D35" s="29"/>
      <c r="E35" s="29"/>
      <c r="F35" s="9" t="s">
        <v>174</v>
      </c>
      <c r="G35" s="30">
        <f>+G36</f>
        <v>0</v>
      </c>
      <c r="H35" s="30">
        <f>+H36</f>
        <v>1819767000</v>
      </c>
      <c r="I35" s="30">
        <f>+I36</f>
        <v>1819767000</v>
      </c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</row>
    <row r="36" spans="1:157" s="34" customFormat="1" ht="24" x14ac:dyDescent="0.25">
      <c r="A36" s="32" t="s">
        <v>70</v>
      </c>
      <c r="B36" s="32" t="s">
        <v>70</v>
      </c>
      <c r="C36" s="32" t="s">
        <v>85</v>
      </c>
      <c r="D36" s="32"/>
      <c r="E36" s="32"/>
      <c r="F36" s="11" t="s">
        <v>174</v>
      </c>
      <c r="G36" s="33"/>
      <c r="H36" s="33">
        <v>1819767000</v>
      </c>
      <c r="I36" s="33">
        <f>+G36+H36</f>
        <v>1819767000</v>
      </c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</row>
    <row r="37" spans="1:157" s="34" customFormat="1" x14ac:dyDescent="0.25">
      <c r="A37" s="7" t="s">
        <v>69</v>
      </c>
      <c r="B37" s="7"/>
      <c r="C37" s="7"/>
      <c r="D37" s="7"/>
      <c r="E37" s="7"/>
      <c r="F37" s="12" t="s">
        <v>49</v>
      </c>
      <c r="G37" s="18">
        <f>+G38</f>
        <v>0</v>
      </c>
      <c r="H37" s="18">
        <f>+H38</f>
        <v>22456226000.000004</v>
      </c>
      <c r="I37" s="18">
        <f t="shared" ref="I37" si="6">+I38</f>
        <v>22456226000.000004</v>
      </c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</row>
    <row r="38" spans="1:157" s="34" customFormat="1" x14ac:dyDescent="0.25">
      <c r="A38" s="23" t="s">
        <v>69</v>
      </c>
      <c r="B38" s="23" t="s">
        <v>69</v>
      </c>
      <c r="C38" s="23"/>
      <c r="D38" s="24"/>
      <c r="E38" s="24"/>
      <c r="F38" s="25" t="s">
        <v>50</v>
      </c>
      <c r="G38" s="26">
        <f>+G39+G48</f>
        <v>0</v>
      </c>
      <c r="H38" s="26">
        <f>+H39+H48</f>
        <v>22456226000.000004</v>
      </c>
      <c r="I38" s="26">
        <f>+I39+I48</f>
        <v>22456226000.000004</v>
      </c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</row>
    <row r="39" spans="1:157" s="34" customFormat="1" x14ac:dyDescent="0.25">
      <c r="A39" s="28" t="s">
        <v>69</v>
      </c>
      <c r="B39" s="28" t="s">
        <v>69</v>
      </c>
      <c r="C39" s="28" t="s">
        <v>70</v>
      </c>
      <c r="D39" s="29"/>
      <c r="E39" s="29"/>
      <c r="F39" s="9" t="s">
        <v>51</v>
      </c>
      <c r="G39" s="30">
        <f>+G40+G42+G45</f>
        <v>0</v>
      </c>
      <c r="H39" s="30">
        <f t="shared" ref="H39:I39" si="7">+H40+H42+H45</f>
        <v>524462334.23999995</v>
      </c>
      <c r="I39" s="30">
        <f t="shared" si="7"/>
        <v>524462334.23999995</v>
      </c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</row>
    <row r="40" spans="1:157" s="34" customFormat="1" ht="24" x14ac:dyDescent="0.25">
      <c r="A40" s="35" t="s">
        <v>69</v>
      </c>
      <c r="B40" s="35" t="s">
        <v>69</v>
      </c>
      <c r="C40" s="35" t="s">
        <v>70</v>
      </c>
      <c r="D40" s="35" t="s">
        <v>74</v>
      </c>
      <c r="E40" s="35"/>
      <c r="F40" s="13" t="s">
        <v>33</v>
      </c>
      <c r="G40" s="36">
        <f>+G41</f>
        <v>0</v>
      </c>
      <c r="H40" s="36">
        <f t="shared" ref="H40:I40" si="8">+H41</f>
        <v>89398423.010000005</v>
      </c>
      <c r="I40" s="36">
        <f t="shared" si="8"/>
        <v>89398423.010000005</v>
      </c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</row>
    <row r="41" spans="1:157" s="34" customFormat="1" ht="23.25" customHeight="1" x14ac:dyDescent="0.25">
      <c r="A41" s="32" t="s">
        <v>69</v>
      </c>
      <c r="B41" s="32" t="s">
        <v>69</v>
      </c>
      <c r="C41" s="32" t="s">
        <v>70</v>
      </c>
      <c r="D41" s="32" t="s">
        <v>74</v>
      </c>
      <c r="E41" s="32" t="s">
        <v>82</v>
      </c>
      <c r="F41" s="11" t="s">
        <v>123</v>
      </c>
      <c r="G41" s="33"/>
      <c r="H41" s="33">
        <v>89398423.010000005</v>
      </c>
      <c r="I41" s="33">
        <f t="shared" ref="I41" si="9">+G41+H41</f>
        <v>89398423.010000005</v>
      </c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</row>
    <row r="42" spans="1:157" s="34" customFormat="1" ht="24" x14ac:dyDescent="0.25">
      <c r="A42" s="35" t="s">
        <v>69</v>
      </c>
      <c r="B42" s="35" t="s">
        <v>69</v>
      </c>
      <c r="C42" s="35" t="s">
        <v>70</v>
      </c>
      <c r="D42" s="35" t="s">
        <v>75</v>
      </c>
      <c r="E42" s="35"/>
      <c r="F42" s="13" t="s">
        <v>34</v>
      </c>
      <c r="G42" s="36">
        <f>SUM(G43:G44)</f>
        <v>0</v>
      </c>
      <c r="H42" s="36">
        <f t="shared" ref="H42:I42" si="10">SUM(H43:H44)</f>
        <v>381500527.28999996</v>
      </c>
      <c r="I42" s="36">
        <f t="shared" si="10"/>
        <v>381500527.28999996</v>
      </c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</row>
    <row r="43" spans="1:157" s="34" customFormat="1" ht="24" x14ac:dyDescent="0.25">
      <c r="A43" s="32" t="s">
        <v>69</v>
      </c>
      <c r="B43" s="32" t="s">
        <v>69</v>
      </c>
      <c r="C43" s="32" t="s">
        <v>70</v>
      </c>
      <c r="D43" s="32" t="s">
        <v>75</v>
      </c>
      <c r="E43" s="32" t="s">
        <v>74</v>
      </c>
      <c r="F43" s="11" t="s">
        <v>124</v>
      </c>
      <c r="G43" s="33"/>
      <c r="H43" s="33">
        <v>297828167.26999998</v>
      </c>
      <c r="I43" s="33">
        <f t="shared" ref="I43:I44" si="11">+G43+H43</f>
        <v>297828167.26999998</v>
      </c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</row>
    <row r="44" spans="1:157" s="34" customFormat="1" ht="24" x14ac:dyDescent="0.25">
      <c r="A44" s="32" t="s">
        <v>69</v>
      </c>
      <c r="B44" s="32" t="s">
        <v>69</v>
      </c>
      <c r="C44" s="32" t="s">
        <v>70</v>
      </c>
      <c r="D44" s="32" t="s">
        <v>75</v>
      </c>
      <c r="E44" s="32" t="s">
        <v>75</v>
      </c>
      <c r="F44" s="11" t="s">
        <v>125</v>
      </c>
      <c r="G44" s="33"/>
      <c r="H44" s="33">
        <v>83672360.019999996</v>
      </c>
      <c r="I44" s="33">
        <f t="shared" si="11"/>
        <v>83672360.019999996</v>
      </c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</row>
    <row r="45" spans="1:157" s="34" customFormat="1" ht="20.25" customHeight="1" x14ac:dyDescent="0.25">
      <c r="A45" s="35" t="s">
        <v>69</v>
      </c>
      <c r="B45" s="35" t="s">
        <v>69</v>
      </c>
      <c r="C45" s="35" t="s">
        <v>70</v>
      </c>
      <c r="D45" s="35" t="s">
        <v>76</v>
      </c>
      <c r="E45" s="35"/>
      <c r="F45" s="13" t="s">
        <v>35</v>
      </c>
      <c r="G45" s="36">
        <f>SUM(G46:G47)</f>
        <v>0</v>
      </c>
      <c r="H45" s="36">
        <f t="shared" ref="H45" si="12">SUM(H46:H47)</f>
        <v>53563383.939999998</v>
      </c>
      <c r="I45" s="36">
        <f t="shared" ref="I45" si="13">SUM(I46:I47)</f>
        <v>53563383.939999998</v>
      </c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</row>
    <row r="46" spans="1:157" s="34" customFormat="1" ht="20.25" customHeight="1" x14ac:dyDescent="0.25">
      <c r="A46" s="32" t="s">
        <v>69</v>
      </c>
      <c r="B46" s="32" t="s">
        <v>69</v>
      </c>
      <c r="C46" s="32" t="s">
        <v>70</v>
      </c>
      <c r="D46" s="32" t="s">
        <v>76</v>
      </c>
      <c r="E46" s="32" t="s">
        <v>77</v>
      </c>
      <c r="F46" s="11" t="s">
        <v>126</v>
      </c>
      <c r="G46" s="33"/>
      <c r="H46" s="33">
        <v>0</v>
      </c>
      <c r="I46" s="33">
        <f t="shared" ref="I46:I47" si="14">+G46+H46</f>
        <v>0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</row>
    <row r="47" spans="1:157" s="34" customFormat="1" ht="20.25" customHeight="1" x14ac:dyDescent="0.25">
      <c r="A47" s="32" t="s">
        <v>69</v>
      </c>
      <c r="B47" s="32" t="s">
        <v>69</v>
      </c>
      <c r="C47" s="32" t="s">
        <v>70</v>
      </c>
      <c r="D47" s="32" t="s">
        <v>76</v>
      </c>
      <c r="E47" s="32" t="s">
        <v>83</v>
      </c>
      <c r="F47" s="11" t="s">
        <v>127</v>
      </c>
      <c r="G47" s="33"/>
      <c r="H47" s="33">
        <v>53563383.939999998</v>
      </c>
      <c r="I47" s="33">
        <f t="shared" si="14"/>
        <v>53563383.939999998</v>
      </c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</row>
    <row r="48" spans="1:157" s="34" customFormat="1" x14ac:dyDescent="0.25">
      <c r="A48" s="28" t="s">
        <v>69</v>
      </c>
      <c r="B48" s="28" t="s">
        <v>69</v>
      </c>
      <c r="C48" s="28" t="s">
        <v>69</v>
      </c>
      <c r="D48" s="29"/>
      <c r="E48" s="29"/>
      <c r="F48" s="9" t="s">
        <v>52</v>
      </c>
      <c r="G48" s="30">
        <f>+G49+G51+G57+G61+G68</f>
        <v>0</v>
      </c>
      <c r="H48" s="30">
        <f>+H49+H51+H57+H61+H68</f>
        <v>21931763665.760002</v>
      </c>
      <c r="I48" s="30">
        <f>+I49+I51+I57+I61+I68</f>
        <v>21931763665.760002</v>
      </c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</row>
    <row r="49" spans="1:157" s="34" customFormat="1" x14ac:dyDescent="0.25">
      <c r="A49" s="35" t="s">
        <v>69</v>
      </c>
      <c r="B49" s="35" t="s">
        <v>69</v>
      </c>
      <c r="C49" s="35" t="s">
        <v>69</v>
      </c>
      <c r="D49" s="35" t="s">
        <v>77</v>
      </c>
      <c r="E49" s="35"/>
      <c r="F49" s="13" t="s">
        <v>36</v>
      </c>
      <c r="G49" s="36">
        <f>SUM(G50)</f>
        <v>0</v>
      </c>
      <c r="H49" s="36">
        <f t="shared" ref="H49:I49" si="15">SUM(H50)</f>
        <v>43613760</v>
      </c>
      <c r="I49" s="36">
        <f t="shared" si="15"/>
        <v>43613760</v>
      </c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</row>
    <row r="50" spans="1:157" s="34" customFormat="1" x14ac:dyDescent="0.25">
      <c r="A50" s="32" t="s">
        <v>69</v>
      </c>
      <c r="B50" s="32" t="s">
        <v>69</v>
      </c>
      <c r="C50" s="32" t="s">
        <v>69</v>
      </c>
      <c r="D50" s="32" t="s">
        <v>77</v>
      </c>
      <c r="E50" s="32" t="s">
        <v>76</v>
      </c>
      <c r="F50" s="11" t="s">
        <v>128</v>
      </c>
      <c r="G50" s="33"/>
      <c r="H50" s="33">
        <v>43613760</v>
      </c>
      <c r="I50" s="33">
        <f t="shared" ref="I50" si="16">+G50+H50</f>
        <v>43613760</v>
      </c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</row>
    <row r="51" spans="1:157" s="34" customFormat="1" ht="36" customHeight="1" x14ac:dyDescent="0.25">
      <c r="A51" s="35" t="s">
        <v>69</v>
      </c>
      <c r="B51" s="35" t="s">
        <v>69</v>
      </c>
      <c r="C51" s="35" t="s">
        <v>69</v>
      </c>
      <c r="D51" s="35" t="s">
        <v>78</v>
      </c>
      <c r="E51" s="35"/>
      <c r="F51" s="13" t="s">
        <v>37</v>
      </c>
      <c r="G51" s="36">
        <f>SUM(G52:G56)</f>
        <v>0</v>
      </c>
      <c r="H51" s="36">
        <f t="shared" ref="H51:I51" si="17">SUM(H52:H56)</f>
        <v>1917024724.55</v>
      </c>
      <c r="I51" s="36">
        <f t="shared" si="17"/>
        <v>1917024724.55</v>
      </c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</row>
    <row r="52" spans="1:157" s="34" customFormat="1" ht="29.25" customHeight="1" x14ac:dyDescent="0.25">
      <c r="A52" s="32" t="s">
        <v>69</v>
      </c>
      <c r="B52" s="32" t="s">
        <v>69</v>
      </c>
      <c r="C52" s="32" t="s">
        <v>69</v>
      </c>
      <c r="D52" s="32" t="s">
        <v>78</v>
      </c>
      <c r="E52" s="32" t="s">
        <v>75</v>
      </c>
      <c r="F52" s="11" t="s">
        <v>129</v>
      </c>
      <c r="G52" s="33"/>
      <c r="H52" s="33">
        <v>9999840</v>
      </c>
      <c r="I52" s="33">
        <f t="shared" ref="I52:I56" si="18">+G52+H52</f>
        <v>9999840</v>
      </c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</row>
    <row r="53" spans="1:157" s="34" customFormat="1" ht="29.25" customHeight="1" x14ac:dyDescent="0.25">
      <c r="A53" s="32" t="s">
        <v>69</v>
      </c>
      <c r="B53" s="32" t="s">
        <v>69</v>
      </c>
      <c r="C53" s="32" t="s">
        <v>69</v>
      </c>
      <c r="D53" s="32" t="s">
        <v>78</v>
      </c>
      <c r="E53" s="32" t="s">
        <v>76</v>
      </c>
      <c r="F53" s="11" t="s">
        <v>130</v>
      </c>
      <c r="G53" s="33"/>
      <c r="H53" s="33">
        <v>50023296</v>
      </c>
      <c r="I53" s="33">
        <f t="shared" si="18"/>
        <v>50023296</v>
      </c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</row>
    <row r="54" spans="1:157" s="34" customFormat="1" ht="29.25" customHeight="1" x14ac:dyDescent="0.25">
      <c r="A54" s="32" t="s">
        <v>69</v>
      </c>
      <c r="B54" s="32" t="s">
        <v>69</v>
      </c>
      <c r="C54" s="32" t="s">
        <v>69</v>
      </c>
      <c r="D54" s="32" t="s">
        <v>78</v>
      </c>
      <c r="E54" s="32" t="s">
        <v>77</v>
      </c>
      <c r="F54" s="11" t="s">
        <v>131</v>
      </c>
      <c r="G54" s="33"/>
      <c r="H54" s="33">
        <v>8774960</v>
      </c>
      <c r="I54" s="33">
        <f t="shared" si="18"/>
        <v>8774960</v>
      </c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</row>
    <row r="55" spans="1:157" s="34" customFormat="1" ht="29.25" customHeight="1" x14ac:dyDescent="0.25">
      <c r="A55" s="32" t="s">
        <v>69</v>
      </c>
      <c r="B55" s="32" t="s">
        <v>69</v>
      </c>
      <c r="C55" s="32" t="s">
        <v>69</v>
      </c>
      <c r="D55" s="32" t="s">
        <v>78</v>
      </c>
      <c r="E55" s="32" t="s">
        <v>82</v>
      </c>
      <c r="F55" s="11" t="s">
        <v>132</v>
      </c>
      <c r="G55" s="33"/>
      <c r="H55" s="33">
        <v>1155187334.8299999</v>
      </c>
      <c r="I55" s="33">
        <f t="shared" si="18"/>
        <v>1155187334.8299999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</row>
    <row r="56" spans="1:157" s="34" customFormat="1" ht="29.25" customHeight="1" x14ac:dyDescent="0.25">
      <c r="A56" s="32" t="s">
        <v>69</v>
      </c>
      <c r="B56" s="32" t="s">
        <v>69</v>
      </c>
      <c r="C56" s="32" t="s">
        <v>69</v>
      </c>
      <c r="D56" s="32" t="s">
        <v>78</v>
      </c>
      <c r="E56" s="32" t="s">
        <v>83</v>
      </c>
      <c r="F56" s="11" t="s">
        <v>133</v>
      </c>
      <c r="G56" s="33"/>
      <c r="H56" s="33">
        <v>693039293.72000003</v>
      </c>
      <c r="I56" s="33">
        <f t="shared" si="18"/>
        <v>693039293.72000003</v>
      </c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</row>
    <row r="57" spans="1:157" s="34" customFormat="1" ht="24.75" customHeight="1" x14ac:dyDescent="0.25">
      <c r="A57" s="35" t="s">
        <v>69</v>
      </c>
      <c r="B57" s="35" t="s">
        <v>69</v>
      </c>
      <c r="C57" s="35" t="s">
        <v>69</v>
      </c>
      <c r="D57" s="35" t="s">
        <v>79</v>
      </c>
      <c r="E57" s="35"/>
      <c r="F57" s="13" t="s">
        <v>38</v>
      </c>
      <c r="G57" s="36">
        <f>SUM(G58:G60)</f>
        <v>0</v>
      </c>
      <c r="H57" s="36">
        <f t="shared" ref="H57:I57" si="19">SUM(H58:H60)</f>
        <v>15162877295.700001</v>
      </c>
      <c r="I57" s="36">
        <f t="shared" si="19"/>
        <v>15162877295.700001</v>
      </c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</row>
    <row r="58" spans="1:157" s="34" customFormat="1" ht="24.75" customHeight="1" x14ac:dyDescent="0.25">
      <c r="A58" s="32" t="s">
        <v>69</v>
      </c>
      <c r="B58" s="32" t="s">
        <v>69</v>
      </c>
      <c r="C58" s="32" t="s">
        <v>69</v>
      </c>
      <c r="D58" s="32" t="s">
        <v>79</v>
      </c>
      <c r="E58" s="32" t="s">
        <v>68</v>
      </c>
      <c r="F58" s="11" t="s">
        <v>134</v>
      </c>
      <c r="G58" s="33"/>
      <c r="H58" s="33">
        <v>701785588.51999998</v>
      </c>
      <c r="I58" s="33">
        <f t="shared" ref="I58:I60" si="20">+G58+H58</f>
        <v>701785588.51999998</v>
      </c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</row>
    <row r="59" spans="1:157" s="34" customFormat="1" ht="24.75" customHeight="1" x14ac:dyDescent="0.25">
      <c r="A59" s="32" t="s">
        <v>69</v>
      </c>
      <c r="B59" s="32" t="s">
        <v>69</v>
      </c>
      <c r="C59" s="32" t="s">
        <v>69</v>
      </c>
      <c r="D59" s="32" t="s">
        <v>79</v>
      </c>
      <c r="E59" s="32" t="s">
        <v>74</v>
      </c>
      <c r="F59" s="11" t="s">
        <v>135</v>
      </c>
      <c r="G59" s="33"/>
      <c r="H59" s="33">
        <v>14454033185.58</v>
      </c>
      <c r="I59" s="33">
        <f t="shared" si="20"/>
        <v>14454033185.58</v>
      </c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</row>
    <row r="60" spans="1:157" s="34" customFormat="1" ht="24.75" customHeight="1" x14ac:dyDescent="0.25">
      <c r="A60" s="32" t="s">
        <v>69</v>
      </c>
      <c r="B60" s="32" t="s">
        <v>69</v>
      </c>
      <c r="C60" s="32" t="s">
        <v>69</v>
      </c>
      <c r="D60" s="32" t="s">
        <v>79</v>
      </c>
      <c r="E60" s="32" t="s">
        <v>75</v>
      </c>
      <c r="F60" s="11" t="s">
        <v>136</v>
      </c>
      <c r="G60" s="33"/>
      <c r="H60" s="33">
        <v>7058521.5999999996</v>
      </c>
      <c r="I60" s="33">
        <f t="shared" si="20"/>
        <v>7058521.5999999996</v>
      </c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</row>
    <row r="61" spans="1:157" s="34" customFormat="1" ht="24" x14ac:dyDescent="0.25">
      <c r="A61" s="35" t="s">
        <v>69</v>
      </c>
      <c r="B61" s="35" t="s">
        <v>69</v>
      </c>
      <c r="C61" s="35" t="s">
        <v>69</v>
      </c>
      <c r="D61" s="35" t="s">
        <v>82</v>
      </c>
      <c r="E61" s="35"/>
      <c r="F61" s="13" t="s">
        <v>39</v>
      </c>
      <c r="G61" s="36">
        <f>SUM(G62:G67)</f>
        <v>0</v>
      </c>
      <c r="H61" s="36">
        <f>SUM(H62:H67)</f>
        <v>4772455285.5100012</v>
      </c>
      <c r="I61" s="36">
        <f t="shared" ref="I61" si="21">SUM(I62:I67)</f>
        <v>4772455285.5100012</v>
      </c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</row>
    <row r="62" spans="1:157" s="34" customFormat="1" ht="19.5" customHeight="1" x14ac:dyDescent="0.25">
      <c r="A62" s="32" t="s">
        <v>69</v>
      </c>
      <c r="B62" s="32" t="s">
        <v>69</v>
      </c>
      <c r="C62" s="32" t="s">
        <v>69</v>
      </c>
      <c r="D62" s="32" t="s">
        <v>82</v>
      </c>
      <c r="E62" s="32" t="s">
        <v>74</v>
      </c>
      <c r="F62" s="11" t="s">
        <v>137</v>
      </c>
      <c r="G62" s="33"/>
      <c r="H62" s="33">
        <v>1470145636.9200001</v>
      </c>
      <c r="I62" s="33">
        <f t="shared" ref="I62:I67" si="22">+G62+H62</f>
        <v>1470145636.9200001</v>
      </c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</row>
    <row r="63" spans="1:157" s="34" customFormat="1" ht="19.5" customHeight="1" x14ac:dyDescent="0.25">
      <c r="A63" s="32" t="s">
        <v>69</v>
      </c>
      <c r="B63" s="32" t="s">
        <v>69</v>
      </c>
      <c r="C63" s="32" t="s">
        <v>69</v>
      </c>
      <c r="D63" s="32" t="s">
        <v>82</v>
      </c>
      <c r="E63" s="32" t="s">
        <v>75</v>
      </c>
      <c r="F63" s="11" t="s">
        <v>169</v>
      </c>
      <c r="G63" s="33"/>
      <c r="H63" s="33">
        <v>0</v>
      </c>
      <c r="I63" s="33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</row>
    <row r="64" spans="1:157" s="34" customFormat="1" ht="24" x14ac:dyDescent="0.25">
      <c r="A64" s="32" t="s">
        <v>69</v>
      </c>
      <c r="B64" s="32" t="s">
        <v>69</v>
      </c>
      <c r="C64" s="32" t="s">
        <v>69</v>
      </c>
      <c r="D64" s="32" t="s">
        <v>82</v>
      </c>
      <c r="E64" s="32" t="s">
        <v>76</v>
      </c>
      <c r="F64" s="11" t="s">
        <v>138</v>
      </c>
      <c r="G64" s="33"/>
      <c r="H64" s="33">
        <v>130520844.36</v>
      </c>
      <c r="I64" s="33">
        <f t="shared" si="22"/>
        <v>130520844.36</v>
      </c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</row>
    <row r="65" spans="1:157" s="34" customFormat="1" ht="19.5" customHeight="1" x14ac:dyDescent="0.25">
      <c r="A65" s="32" t="s">
        <v>69</v>
      </c>
      <c r="B65" s="32" t="s">
        <v>69</v>
      </c>
      <c r="C65" s="32" t="s">
        <v>69</v>
      </c>
      <c r="D65" s="32" t="s">
        <v>82</v>
      </c>
      <c r="E65" s="32" t="s">
        <v>77</v>
      </c>
      <c r="F65" s="11" t="s">
        <v>139</v>
      </c>
      <c r="G65" s="33"/>
      <c r="H65" s="33">
        <v>3017398602.8200002</v>
      </c>
      <c r="I65" s="33">
        <f t="shared" si="22"/>
        <v>3017398602.8200002</v>
      </c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</row>
    <row r="66" spans="1:157" s="34" customFormat="1" ht="24" x14ac:dyDescent="0.25">
      <c r="A66" s="32" t="s">
        <v>69</v>
      </c>
      <c r="B66" s="32" t="s">
        <v>69</v>
      </c>
      <c r="C66" s="32" t="s">
        <v>69</v>
      </c>
      <c r="D66" s="32" t="s">
        <v>82</v>
      </c>
      <c r="E66" s="32" t="s">
        <v>79</v>
      </c>
      <c r="F66" s="11" t="s">
        <v>140</v>
      </c>
      <c r="G66" s="33"/>
      <c r="H66" s="33">
        <v>80709262.849999994</v>
      </c>
      <c r="I66" s="33">
        <f t="shared" si="22"/>
        <v>80709262.849999994</v>
      </c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</row>
    <row r="67" spans="1:157" s="34" customFormat="1" ht="36" x14ac:dyDescent="0.25">
      <c r="A67" s="32" t="s">
        <v>69</v>
      </c>
      <c r="B67" s="32" t="s">
        <v>69</v>
      </c>
      <c r="C67" s="32" t="s">
        <v>69</v>
      </c>
      <c r="D67" s="32" t="s">
        <v>82</v>
      </c>
      <c r="E67" s="32" t="s">
        <v>83</v>
      </c>
      <c r="F67" s="11" t="s">
        <v>141</v>
      </c>
      <c r="G67" s="33"/>
      <c r="H67" s="33">
        <v>73680938.560000002</v>
      </c>
      <c r="I67" s="33">
        <f t="shared" si="22"/>
        <v>73680938.560000002</v>
      </c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</row>
    <row r="68" spans="1:157" s="34" customFormat="1" ht="15.75" customHeight="1" x14ac:dyDescent="0.25">
      <c r="A68" s="35" t="s">
        <v>69</v>
      </c>
      <c r="B68" s="35" t="s">
        <v>69</v>
      </c>
      <c r="C68" s="35" t="s">
        <v>69</v>
      </c>
      <c r="D68" s="35" t="s">
        <v>83</v>
      </c>
      <c r="E68" s="35"/>
      <c r="F68" s="13" t="s">
        <v>40</v>
      </c>
      <c r="G68" s="36">
        <f>SUM(G69)</f>
        <v>0</v>
      </c>
      <c r="H68" s="36">
        <f t="shared" ref="H68:I68" si="23">SUM(H69)</f>
        <v>35792600</v>
      </c>
      <c r="I68" s="36">
        <f t="shared" si="23"/>
        <v>35792600</v>
      </c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</row>
    <row r="69" spans="1:157" s="34" customFormat="1" ht="36" x14ac:dyDescent="0.25">
      <c r="A69" s="32" t="s">
        <v>69</v>
      </c>
      <c r="B69" s="32" t="s">
        <v>69</v>
      </c>
      <c r="C69" s="32" t="s">
        <v>69</v>
      </c>
      <c r="D69" s="32" t="s">
        <v>83</v>
      </c>
      <c r="E69" s="32" t="s">
        <v>76</v>
      </c>
      <c r="F69" s="11" t="s">
        <v>142</v>
      </c>
      <c r="G69" s="33"/>
      <c r="H69" s="33">
        <v>35792600</v>
      </c>
      <c r="I69" s="33">
        <f>+G69+H69</f>
        <v>35792600</v>
      </c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</row>
    <row r="70" spans="1:157" s="34" customFormat="1" x14ac:dyDescent="0.25">
      <c r="A70" s="7" t="s">
        <v>80</v>
      </c>
      <c r="B70" s="7"/>
      <c r="C70" s="7"/>
      <c r="D70" s="7"/>
      <c r="E70" s="7"/>
      <c r="F70" s="12" t="s">
        <v>4</v>
      </c>
      <c r="G70" s="18">
        <f>+G71+G74+G78</f>
        <v>3775156000</v>
      </c>
      <c r="H70" s="18">
        <f>+H71+H74+H78</f>
        <v>28036214000</v>
      </c>
      <c r="I70" s="18">
        <f>+I71+I74+I78</f>
        <v>32417321000</v>
      </c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</row>
    <row r="71" spans="1:157" s="37" customFormat="1" x14ac:dyDescent="0.25">
      <c r="A71" s="23" t="s">
        <v>80</v>
      </c>
      <c r="B71" s="23" t="s">
        <v>80</v>
      </c>
      <c r="C71" s="23"/>
      <c r="D71" s="24"/>
      <c r="E71" s="24"/>
      <c r="F71" s="51" t="s">
        <v>178</v>
      </c>
      <c r="G71" s="26">
        <f>+G72</f>
        <v>3775156000</v>
      </c>
      <c r="H71" s="26">
        <f>+H72</f>
        <v>26758236000</v>
      </c>
      <c r="I71" s="26">
        <f t="shared" ref="I71" si="24">+I72</f>
        <v>31139343000</v>
      </c>
    </row>
    <row r="72" spans="1:157" s="37" customFormat="1" x14ac:dyDescent="0.25">
      <c r="A72" s="38" t="s">
        <v>80</v>
      </c>
      <c r="B72" s="38" t="s">
        <v>80</v>
      </c>
      <c r="C72" s="38" t="s">
        <v>70</v>
      </c>
      <c r="D72" s="39"/>
      <c r="E72" s="39"/>
      <c r="F72" s="17" t="s">
        <v>179</v>
      </c>
      <c r="G72" s="40">
        <f>+G73</f>
        <v>3775156000</v>
      </c>
      <c r="H72" s="40">
        <f>+H73</f>
        <v>26758236000</v>
      </c>
      <c r="I72" s="40">
        <f t="shared" ref="I72" si="25">SUM(I73:I74)</f>
        <v>31139343000</v>
      </c>
    </row>
    <row r="73" spans="1:157" s="37" customFormat="1" ht="24" x14ac:dyDescent="0.25">
      <c r="A73" s="14" t="s">
        <v>80</v>
      </c>
      <c r="B73" s="14" t="s">
        <v>80</v>
      </c>
      <c r="C73" s="14" t="s">
        <v>70</v>
      </c>
      <c r="D73" s="14" t="s">
        <v>175</v>
      </c>
      <c r="E73" s="15"/>
      <c r="F73" s="16" t="s">
        <v>176</v>
      </c>
      <c r="G73" s="41">
        <v>3775156000</v>
      </c>
      <c r="H73" s="41">
        <v>26758236000</v>
      </c>
      <c r="I73" s="33">
        <f t="shared" ref="I73" si="26">+G73+H73</f>
        <v>30533392000</v>
      </c>
    </row>
    <row r="74" spans="1:157" s="34" customFormat="1" x14ac:dyDescent="0.25">
      <c r="A74" s="23" t="s">
        <v>80</v>
      </c>
      <c r="B74" s="23" t="s">
        <v>85</v>
      </c>
      <c r="C74" s="23"/>
      <c r="D74" s="24"/>
      <c r="E74" s="24"/>
      <c r="F74" s="25" t="s">
        <v>53</v>
      </c>
      <c r="G74" s="26">
        <f>+G75</f>
        <v>0</v>
      </c>
      <c r="H74" s="26">
        <f t="shared" ref="H74:I74" si="27">+H75</f>
        <v>605951000</v>
      </c>
      <c r="I74" s="26">
        <f t="shared" si="27"/>
        <v>605951000</v>
      </c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</row>
    <row r="75" spans="1:157" s="34" customFormat="1" x14ac:dyDescent="0.25">
      <c r="A75" s="38" t="s">
        <v>80</v>
      </c>
      <c r="B75" s="38" t="s">
        <v>85</v>
      </c>
      <c r="C75" s="38" t="s">
        <v>69</v>
      </c>
      <c r="D75" s="39"/>
      <c r="E75" s="39"/>
      <c r="F75" s="17" t="s">
        <v>54</v>
      </c>
      <c r="G75" s="40">
        <f>SUM(G76:G77)</f>
        <v>0</v>
      </c>
      <c r="H75" s="40">
        <f>SUM(H76:H77)</f>
        <v>605951000</v>
      </c>
      <c r="I75" s="40">
        <f t="shared" ref="I75" si="28">SUM(I76:I77)</f>
        <v>605951000</v>
      </c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</row>
    <row r="76" spans="1:157" s="34" customFormat="1" x14ac:dyDescent="0.25">
      <c r="A76" s="32" t="s">
        <v>80</v>
      </c>
      <c r="B76" s="32" t="s">
        <v>85</v>
      </c>
      <c r="C76" s="32" t="s">
        <v>69</v>
      </c>
      <c r="D76" s="32" t="s">
        <v>86</v>
      </c>
      <c r="E76" s="32" t="s">
        <v>68</v>
      </c>
      <c r="F76" s="11" t="s">
        <v>41</v>
      </c>
      <c r="G76" s="33"/>
      <c r="H76" s="33">
        <v>305455720</v>
      </c>
      <c r="I76" s="33">
        <f>+G76+H76</f>
        <v>305455720</v>
      </c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</row>
    <row r="77" spans="1:157" s="34" customFormat="1" x14ac:dyDescent="0.25">
      <c r="A77" s="32" t="s">
        <v>80</v>
      </c>
      <c r="B77" s="32" t="s">
        <v>85</v>
      </c>
      <c r="C77" s="32" t="s">
        <v>69</v>
      </c>
      <c r="D77" s="32" t="s">
        <v>86</v>
      </c>
      <c r="E77" s="32" t="s">
        <v>74</v>
      </c>
      <c r="F77" s="11" t="s">
        <v>42</v>
      </c>
      <c r="G77" s="33"/>
      <c r="H77" s="33">
        <v>300495280</v>
      </c>
      <c r="I77" s="33">
        <f>+G77+H77</f>
        <v>300495280</v>
      </c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</row>
    <row r="78" spans="1:157" s="34" customFormat="1" x14ac:dyDescent="0.25">
      <c r="A78" s="23" t="s">
        <v>80</v>
      </c>
      <c r="B78" s="23" t="s">
        <v>11</v>
      </c>
      <c r="C78" s="23"/>
      <c r="D78" s="24"/>
      <c r="E78" s="24"/>
      <c r="F78" s="51" t="s">
        <v>180</v>
      </c>
      <c r="G78" s="26">
        <f>+G79</f>
        <v>0</v>
      </c>
      <c r="H78" s="26">
        <f>+H79</f>
        <v>672027000</v>
      </c>
      <c r="I78" s="26">
        <f t="shared" ref="I78" si="29">+I79</f>
        <v>672027000</v>
      </c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</row>
    <row r="79" spans="1:157" s="34" customFormat="1" x14ac:dyDescent="0.25">
      <c r="A79" s="38" t="s">
        <v>80</v>
      </c>
      <c r="B79" s="38" t="s">
        <v>11</v>
      </c>
      <c r="C79" s="38" t="s">
        <v>70</v>
      </c>
      <c r="D79" s="39"/>
      <c r="E79" s="39"/>
      <c r="F79" s="17" t="s">
        <v>181</v>
      </c>
      <c r="G79" s="40">
        <f>+G80+G81</f>
        <v>0</v>
      </c>
      <c r="H79" s="40">
        <f>+H80+H81</f>
        <v>672027000</v>
      </c>
      <c r="I79" s="40">
        <f t="shared" ref="I79" si="30">SUM(I80:I81)</f>
        <v>672027000</v>
      </c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</row>
    <row r="80" spans="1:157" s="34" customFormat="1" x14ac:dyDescent="0.25">
      <c r="A80" s="32" t="s">
        <v>80</v>
      </c>
      <c r="B80" s="32" t="s">
        <v>11</v>
      </c>
      <c r="C80" s="32" t="s">
        <v>70</v>
      </c>
      <c r="D80" s="32" t="s">
        <v>68</v>
      </c>
      <c r="E80" s="32"/>
      <c r="F80" s="11" t="s">
        <v>172</v>
      </c>
      <c r="G80" s="33"/>
      <c r="H80" s="33">
        <v>600947000</v>
      </c>
      <c r="I80" s="33">
        <f t="shared" ref="I80" si="31">+G80+H80</f>
        <v>600947000</v>
      </c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</row>
    <row r="81" spans="1:157" s="34" customFormat="1" x14ac:dyDescent="0.25">
      <c r="A81" s="32" t="s">
        <v>80</v>
      </c>
      <c r="B81" s="32" t="s">
        <v>11</v>
      </c>
      <c r="C81" s="32" t="s">
        <v>70</v>
      </c>
      <c r="D81" s="32" t="s">
        <v>74</v>
      </c>
      <c r="E81" s="32"/>
      <c r="F81" s="11" t="s">
        <v>173</v>
      </c>
      <c r="G81" s="33"/>
      <c r="H81" s="33">
        <v>71080000</v>
      </c>
      <c r="I81" s="33">
        <f>+G81+H81</f>
        <v>71080000</v>
      </c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</row>
    <row r="82" spans="1:157" s="34" customFormat="1" ht="24" x14ac:dyDescent="0.25">
      <c r="A82" s="7" t="s">
        <v>87</v>
      </c>
      <c r="B82" s="7"/>
      <c r="C82" s="7"/>
      <c r="D82" s="7"/>
      <c r="E82" s="7"/>
      <c r="F82" s="12" t="s">
        <v>55</v>
      </c>
      <c r="G82" s="18">
        <f>+G83+G85+G87</f>
        <v>0</v>
      </c>
      <c r="H82" s="18">
        <f>+H83+H85+H87</f>
        <v>227287000</v>
      </c>
      <c r="I82" s="18">
        <f>+I83+I85+I87</f>
        <v>227287000</v>
      </c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</row>
    <row r="83" spans="1:157" s="34" customFormat="1" x14ac:dyDescent="0.25">
      <c r="A83" s="38" t="s">
        <v>87</v>
      </c>
      <c r="B83" s="38" t="s">
        <v>70</v>
      </c>
      <c r="C83" s="38"/>
      <c r="D83" s="39"/>
      <c r="E83" s="39"/>
      <c r="F83" s="17" t="s">
        <v>56</v>
      </c>
      <c r="G83" s="40">
        <f>+G84</f>
        <v>0</v>
      </c>
      <c r="H83" s="40">
        <f>+H84</f>
        <v>3278000</v>
      </c>
      <c r="I83" s="40">
        <f>+G83+H83</f>
        <v>3278000</v>
      </c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</row>
    <row r="84" spans="1:157" s="34" customFormat="1" x14ac:dyDescent="0.25">
      <c r="A84" s="32" t="s">
        <v>87</v>
      </c>
      <c r="B84" s="32" t="s">
        <v>70</v>
      </c>
      <c r="C84" s="32" t="s">
        <v>69</v>
      </c>
      <c r="D84" s="32" t="s">
        <v>78</v>
      </c>
      <c r="E84" s="32"/>
      <c r="F84" s="11" t="s">
        <v>43</v>
      </c>
      <c r="G84" s="33"/>
      <c r="H84" s="33">
        <v>3278000</v>
      </c>
      <c r="I84" s="33">
        <f t="shared" ref="I84:I88" si="32">+G84+H84</f>
        <v>3278000</v>
      </c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</row>
    <row r="85" spans="1:157" s="34" customFormat="1" x14ac:dyDescent="0.25">
      <c r="A85" s="38" t="s">
        <v>87</v>
      </c>
      <c r="B85" s="38" t="s">
        <v>80</v>
      </c>
      <c r="C85" s="38"/>
      <c r="D85" s="39"/>
      <c r="E85" s="39"/>
      <c r="F85" s="17" t="s">
        <v>170</v>
      </c>
      <c r="G85" s="40">
        <f>+G86</f>
        <v>0</v>
      </c>
      <c r="H85" s="40">
        <f>+H86</f>
        <v>3278000</v>
      </c>
      <c r="I85" s="40">
        <f t="shared" si="32"/>
        <v>3278000</v>
      </c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</row>
    <row r="86" spans="1:157" s="34" customFormat="1" x14ac:dyDescent="0.25">
      <c r="A86" s="32" t="s">
        <v>87</v>
      </c>
      <c r="B86" s="32" t="s">
        <v>80</v>
      </c>
      <c r="C86" s="32"/>
      <c r="D86" s="32"/>
      <c r="E86" s="32"/>
      <c r="F86" s="11" t="s">
        <v>170</v>
      </c>
      <c r="G86" s="33"/>
      <c r="H86" s="33">
        <v>3278000</v>
      </c>
      <c r="I86" s="33">
        <f t="shared" si="32"/>
        <v>3278000</v>
      </c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</row>
    <row r="87" spans="1:157" s="34" customFormat="1" x14ac:dyDescent="0.25">
      <c r="A87" s="38" t="s">
        <v>87</v>
      </c>
      <c r="B87" s="38" t="s">
        <v>85</v>
      </c>
      <c r="C87" s="38"/>
      <c r="D87" s="39"/>
      <c r="E87" s="39"/>
      <c r="F87" s="17" t="s">
        <v>182</v>
      </c>
      <c r="G87" s="40">
        <f>+G88</f>
        <v>0</v>
      </c>
      <c r="H87" s="40">
        <f>+H88</f>
        <v>220731000</v>
      </c>
      <c r="I87" s="40">
        <f t="shared" si="32"/>
        <v>220731000</v>
      </c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</row>
    <row r="88" spans="1:157" s="34" customFormat="1" x14ac:dyDescent="0.25">
      <c r="A88" s="32" t="s">
        <v>87</v>
      </c>
      <c r="B88" s="32" t="s">
        <v>85</v>
      </c>
      <c r="C88" s="32" t="s">
        <v>70</v>
      </c>
      <c r="D88" s="32"/>
      <c r="E88" s="32"/>
      <c r="F88" s="11" t="s">
        <v>171</v>
      </c>
      <c r="G88" s="33"/>
      <c r="H88" s="33">
        <v>220731000</v>
      </c>
      <c r="I88" s="33">
        <f t="shared" si="32"/>
        <v>220731000</v>
      </c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</row>
    <row r="89" spans="1:157" s="22" customFormat="1" ht="21.75" customHeight="1" x14ac:dyDescent="0.25">
      <c r="A89" s="52" t="s">
        <v>67</v>
      </c>
      <c r="B89" s="53"/>
      <c r="C89" s="53"/>
      <c r="D89" s="53"/>
      <c r="E89" s="53"/>
      <c r="F89" s="54" t="s">
        <v>122</v>
      </c>
      <c r="G89" s="55">
        <f>+G90+G95+G112</f>
        <v>8240182248</v>
      </c>
      <c r="H89" s="55">
        <f>+H90+H95+H112</f>
        <v>54750586000</v>
      </c>
      <c r="I89" s="55">
        <f>+I90+I95+I112</f>
        <v>62990768248</v>
      </c>
      <c r="J89" s="42"/>
      <c r="K89" s="20"/>
      <c r="L89" s="42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</row>
    <row r="90" spans="1:157" s="22" customFormat="1" ht="11.25" customHeight="1" x14ac:dyDescent="0.25">
      <c r="A90" s="7" t="s">
        <v>88</v>
      </c>
      <c r="B90" s="7"/>
      <c r="C90" s="7"/>
      <c r="D90" s="7"/>
      <c r="E90" s="7"/>
      <c r="F90" s="12" t="s">
        <v>3</v>
      </c>
      <c r="G90" s="18">
        <f>+G91</f>
        <v>0</v>
      </c>
      <c r="H90" s="18">
        <f t="shared" ref="H90:I90" si="33">+H91</f>
        <v>1483144640</v>
      </c>
      <c r="I90" s="18">
        <f t="shared" si="33"/>
        <v>1483144640</v>
      </c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</row>
    <row r="91" spans="1:157" s="27" customFormat="1" x14ac:dyDescent="0.25">
      <c r="A91" s="23" t="s">
        <v>88</v>
      </c>
      <c r="B91" s="23" t="s">
        <v>89</v>
      </c>
      <c r="C91" s="23"/>
      <c r="D91" s="24"/>
      <c r="E91" s="24"/>
      <c r="F91" s="25" t="s">
        <v>0</v>
      </c>
      <c r="G91" s="26">
        <f>+G92</f>
        <v>0</v>
      </c>
      <c r="H91" s="26">
        <f t="shared" ref="H91:I91" si="34">+H92</f>
        <v>1483144640</v>
      </c>
      <c r="I91" s="26">
        <f t="shared" si="34"/>
        <v>1483144640</v>
      </c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</row>
    <row r="92" spans="1:157" s="31" customFormat="1" ht="36" customHeight="1" x14ac:dyDescent="0.25">
      <c r="A92" s="38" t="s">
        <v>88</v>
      </c>
      <c r="B92" s="38" t="s">
        <v>89</v>
      </c>
      <c r="C92" s="38" t="s">
        <v>90</v>
      </c>
      <c r="D92" s="39"/>
      <c r="E92" s="39"/>
      <c r="F92" s="43" t="s">
        <v>57</v>
      </c>
      <c r="G92" s="40">
        <f>SUM(G93:G94)</f>
        <v>0</v>
      </c>
      <c r="H92" s="40">
        <f t="shared" ref="H92:I92" si="35">SUM(H93:H94)</f>
        <v>1483144640</v>
      </c>
      <c r="I92" s="40">
        <f t="shared" si="35"/>
        <v>1483144640</v>
      </c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</row>
    <row r="93" spans="1:157" s="34" customFormat="1" ht="24" x14ac:dyDescent="0.25">
      <c r="A93" s="32" t="s">
        <v>88</v>
      </c>
      <c r="B93" s="32" t="s">
        <v>89</v>
      </c>
      <c r="C93" s="32" t="s">
        <v>90</v>
      </c>
      <c r="D93" s="32" t="s">
        <v>91</v>
      </c>
      <c r="E93" s="32" t="s">
        <v>92</v>
      </c>
      <c r="F93" s="11" t="s">
        <v>143</v>
      </c>
      <c r="G93" s="33"/>
      <c r="H93" s="33">
        <v>646144640</v>
      </c>
      <c r="I93" s="33">
        <f t="shared" ref="I93:I94" si="36">+G93+H93</f>
        <v>646144640</v>
      </c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</row>
    <row r="94" spans="1:157" s="34" customFormat="1" x14ac:dyDescent="0.25">
      <c r="A94" s="32" t="s">
        <v>88</v>
      </c>
      <c r="B94" s="32" t="s">
        <v>89</v>
      </c>
      <c r="C94" s="32" t="s">
        <v>90</v>
      </c>
      <c r="D94" s="32" t="s">
        <v>91</v>
      </c>
      <c r="E94" s="32" t="s">
        <v>93</v>
      </c>
      <c r="F94" s="11" t="s">
        <v>144</v>
      </c>
      <c r="G94" s="33"/>
      <c r="H94" s="33">
        <v>837000000</v>
      </c>
      <c r="I94" s="33">
        <f t="shared" si="36"/>
        <v>837000000</v>
      </c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</row>
    <row r="95" spans="1:157" s="34" customFormat="1" x14ac:dyDescent="0.25">
      <c r="A95" s="7" t="s">
        <v>94</v>
      </c>
      <c r="B95" s="7"/>
      <c r="C95" s="7"/>
      <c r="D95" s="7"/>
      <c r="E95" s="7"/>
      <c r="F95" s="12" t="s">
        <v>2</v>
      </c>
      <c r="G95" s="18">
        <f>+G96</f>
        <v>6592436917</v>
      </c>
      <c r="H95" s="18">
        <f t="shared" ref="H95:I95" si="37">+H96</f>
        <v>35990534090</v>
      </c>
      <c r="I95" s="18">
        <f t="shared" si="37"/>
        <v>42582971007</v>
      </c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</row>
    <row r="96" spans="1:157" s="34" customFormat="1" x14ac:dyDescent="0.25">
      <c r="A96" s="23" t="s">
        <v>94</v>
      </c>
      <c r="B96" s="23" t="s">
        <v>89</v>
      </c>
      <c r="C96" s="23"/>
      <c r="D96" s="24"/>
      <c r="E96" s="24"/>
      <c r="F96" s="25" t="s">
        <v>0</v>
      </c>
      <c r="G96" s="26">
        <f>+G97+G106+G109</f>
        <v>6592436917</v>
      </c>
      <c r="H96" s="26">
        <f t="shared" ref="H96:I96" si="38">+H97+H106+H109</f>
        <v>35990534090</v>
      </c>
      <c r="I96" s="26">
        <f t="shared" si="38"/>
        <v>42582971007</v>
      </c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</row>
    <row r="97" spans="1:157" s="34" customFormat="1" ht="48" x14ac:dyDescent="0.25">
      <c r="A97" s="38" t="s">
        <v>94</v>
      </c>
      <c r="B97" s="38" t="s">
        <v>89</v>
      </c>
      <c r="C97" s="38" t="s">
        <v>90</v>
      </c>
      <c r="D97" s="39"/>
      <c r="E97" s="39"/>
      <c r="F97" s="43" t="s">
        <v>58</v>
      </c>
      <c r="G97" s="40">
        <f>SUM(G98:G105)</f>
        <v>5092436917</v>
      </c>
      <c r="H97" s="40">
        <f t="shared" ref="H97:I97" si="39">SUM(H98:H105)</f>
        <v>10496312387</v>
      </c>
      <c r="I97" s="40">
        <f t="shared" si="39"/>
        <v>15588749304</v>
      </c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</row>
    <row r="98" spans="1:157" s="37" customFormat="1" ht="24" x14ac:dyDescent="0.25">
      <c r="A98" s="32" t="s">
        <v>94</v>
      </c>
      <c r="B98" s="32" t="s">
        <v>89</v>
      </c>
      <c r="C98" s="32" t="s">
        <v>90</v>
      </c>
      <c r="D98" s="32" t="s">
        <v>91</v>
      </c>
      <c r="E98" s="32" t="s">
        <v>95</v>
      </c>
      <c r="F98" s="11" t="s">
        <v>145</v>
      </c>
      <c r="G98" s="33">
        <v>525883682</v>
      </c>
      <c r="H98" s="33">
        <v>395705720</v>
      </c>
      <c r="I98" s="33">
        <f t="shared" ref="I98:I111" si="40">+G98+H98</f>
        <v>921589402</v>
      </c>
    </row>
    <row r="99" spans="1:157" s="37" customFormat="1" ht="24" x14ac:dyDescent="0.25">
      <c r="A99" s="32" t="s">
        <v>94</v>
      </c>
      <c r="B99" s="32" t="s">
        <v>89</v>
      </c>
      <c r="C99" s="32" t="s">
        <v>90</v>
      </c>
      <c r="D99" s="32" t="s">
        <v>91</v>
      </c>
      <c r="E99" s="32" t="s">
        <v>96</v>
      </c>
      <c r="F99" s="11" t="s">
        <v>146</v>
      </c>
      <c r="G99" s="33">
        <v>500000000</v>
      </c>
      <c r="H99" s="33">
        <v>1285307208</v>
      </c>
      <c r="I99" s="33">
        <f t="shared" si="40"/>
        <v>1785307208</v>
      </c>
    </row>
    <row r="100" spans="1:157" s="37" customFormat="1" ht="24" x14ac:dyDescent="0.25">
      <c r="A100" s="32" t="s">
        <v>94</v>
      </c>
      <c r="B100" s="32" t="s">
        <v>89</v>
      </c>
      <c r="C100" s="32" t="s">
        <v>90</v>
      </c>
      <c r="D100" s="32" t="s">
        <v>91</v>
      </c>
      <c r="E100" s="32" t="s">
        <v>99</v>
      </c>
      <c r="F100" s="11" t="s">
        <v>147</v>
      </c>
      <c r="G100" s="33">
        <v>1500000000</v>
      </c>
      <c r="H100" s="33">
        <v>4831234897</v>
      </c>
      <c r="I100" s="33">
        <f t="shared" si="40"/>
        <v>6331234897</v>
      </c>
    </row>
    <row r="101" spans="1:157" s="34" customFormat="1" ht="24" x14ac:dyDescent="0.25">
      <c r="A101" s="32" t="s">
        <v>94</v>
      </c>
      <c r="B101" s="32" t="s">
        <v>89</v>
      </c>
      <c r="C101" s="32" t="s">
        <v>90</v>
      </c>
      <c r="D101" s="32" t="s">
        <v>91</v>
      </c>
      <c r="E101" s="32" t="s">
        <v>98</v>
      </c>
      <c r="F101" s="11" t="s">
        <v>148</v>
      </c>
      <c r="G101" s="33">
        <v>1019071235</v>
      </c>
      <c r="H101" s="33"/>
      <c r="I101" s="33">
        <f t="shared" si="40"/>
        <v>1019071235</v>
      </c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</row>
    <row r="102" spans="1:157" s="34" customFormat="1" ht="24" x14ac:dyDescent="0.25">
      <c r="A102" s="32" t="s">
        <v>94</v>
      </c>
      <c r="B102" s="32" t="s">
        <v>89</v>
      </c>
      <c r="C102" s="32" t="s">
        <v>90</v>
      </c>
      <c r="D102" s="32" t="s">
        <v>91</v>
      </c>
      <c r="E102" s="32" t="s">
        <v>100</v>
      </c>
      <c r="F102" s="11" t="s">
        <v>149</v>
      </c>
      <c r="G102" s="33">
        <v>700000000</v>
      </c>
      <c r="H102" s="33">
        <v>610177167</v>
      </c>
      <c r="I102" s="33">
        <f t="shared" si="40"/>
        <v>1310177167</v>
      </c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</row>
    <row r="103" spans="1:157" s="34" customFormat="1" ht="24" x14ac:dyDescent="0.25">
      <c r="A103" s="32" t="s">
        <v>94</v>
      </c>
      <c r="B103" s="32" t="s">
        <v>89</v>
      </c>
      <c r="C103" s="32" t="s">
        <v>90</v>
      </c>
      <c r="D103" s="32" t="s">
        <v>91</v>
      </c>
      <c r="E103" s="32" t="s">
        <v>97</v>
      </c>
      <c r="F103" s="11" t="s">
        <v>150</v>
      </c>
      <c r="G103" s="33"/>
      <c r="H103" s="33">
        <v>1946369152</v>
      </c>
      <c r="I103" s="33">
        <f t="shared" si="40"/>
        <v>1946369152</v>
      </c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</row>
    <row r="104" spans="1:157" s="34" customFormat="1" ht="24" x14ac:dyDescent="0.25">
      <c r="A104" s="32" t="s">
        <v>94</v>
      </c>
      <c r="B104" s="32" t="s">
        <v>89</v>
      </c>
      <c r="C104" s="32" t="s">
        <v>90</v>
      </c>
      <c r="D104" s="32" t="s">
        <v>91</v>
      </c>
      <c r="E104" s="32" t="s">
        <v>101</v>
      </c>
      <c r="F104" s="11" t="s">
        <v>151</v>
      </c>
      <c r="G104" s="33">
        <v>847482000</v>
      </c>
      <c r="H104" s="33">
        <v>1427518243</v>
      </c>
      <c r="I104" s="33">
        <f t="shared" si="40"/>
        <v>2275000243</v>
      </c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</row>
    <row r="105" spans="1:157" s="34" customFormat="1" ht="24" x14ac:dyDescent="0.25">
      <c r="A105" s="32" t="s">
        <v>94</v>
      </c>
      <c r="B105" s="32" t="s">
        <v>89</v>
      </c>
      <c r="C105" s="32" t="s">
        <v>90</v>
      </c>
      <c r="D105" s="32" t="s">
        <v>91</v>
      </c>
      <c r="E105" s="32" t="s">
        <v>102</v>
      </c>
      <c r="F105" s="11" t="s">
        <v>152</v>
      </c>
      <c r="G105" s="33"/>
      <c r="H105" s="33"/>
      <c r="I105" s="33">
        <f t="shared" si="40"/>
        <v>0</v>
      </c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</row>
    <row r="106" spans="1:157" s="34" customFormat="1" ht="38.25" customHeight="1" x14ac:dyDescent="0.25">
      <c r="A106" s="38" t="s">
        <v>94</v>
      </c>
      <c r="B106" s="38" t="s">
        <v>89</v>
      </c>
      <c r="C106" s="38" t="s">
        <v>103</v>
      </c>
      <c r="D106" s="39"/>
      <c r="E106" s="39"/>
      <c r="F106" s="43" t="s">
        <v>59</v>
      </c>
      <c r="G106" s="40">
        <f>SUM(G107:G108)</f>
        <v>0</v>
      </c>
      <c r="H106" s="40">
        <f t="shared" ref="H106:I106" si="41">SUM(H107:H108)</f>
        <v>3622680507</v>
      </c>
      <c r="I106" s="40">
        <f t="shared" si="41"/>
        <v>3622680507</v>
      </c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</row>
    <row r="107" spans="1:157" s="34" customFormat="1" ht="24" x14ac:dyDescent="0.25">
      <c r="A107" s="32" t="s">
        <v>94</v>
      </c>
      <c r="B107" s="32" t="s">
        <v>89</v>
      </c>
      <c r="C107" s="32" t="s">
        <v>103</v>
      </c>
      <c r="D107" s="32" t="s">
        <v>91</v>
      </c>
      <c r="E107" s="32" t="s">
        <v>104</v>
      </c>
      <c r="F107" s="11" t="s">
        <v>154</v>
      </c>
      <c r="G107" s="33"/>
      <c r="H107" s="33">
        <v>84357072</v>
      </c>
      <c r="I107" s="33">
        <f t="shared" si="40"/>
        <v>84357072</v>
      </c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</row>
    <row r="108" spans="1:157" s="34" customFormat="1" ht="24" x14ac:dyDescent="0.25">
      <c r="A108" s="32" t="s">
        <v>94</v>
      </c>
      <c r="B108" s="32" t="s">
        <v>89</v>
      </c>
      <c r="C108" s="32" t="s">
        <v>103</v>
      </c>
      <c r="D108" s="32" t="s">
        <v>91</v>
      </c>
      <c r="E108" s="32" t="s">
        <v>105</v>
      </c>
      <c r="F108" s="11" t="s">
        <v>153</v>
      </c>
      <c r="G108" s="33"/>
      <c r="H108" s="33">
        <v>3538323435</v>
      </c>
      <c r="I108" s="33">
        <f t="shared" si="40"/>
        <v>3538323435</v>
      </c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</row>
    <row r="109" spans="1:157" s="34" customFormat="1" ht="48" x14ac:dyDescent="0.25">
      <c r="A109" s="38" t="s">
        <v>94</v>
      </c>
      <c r="B109" s="38" t="s">
        <v>89</v>
      </c>
      <c r="C109" s="38" t="s">
        <v>106</v>
      </c>
      <c r="D109" s="39"/>
      <c r="E109" s="39"/>
      <c r="F109" s="43" t="s">
        <v>60</v>
      </c>
      <c r="G109" s="40">
        <f>SUM(G110:G111)</f>
        <v>1500000000</v>
      </c>
      <c r="H109" s="40">
        <f>SUM(H110:H111)</f>
        <v>21871541196</v>
      </c>
      <c r="I109" s="40">
        <f>SUM(I110:I111)</f>
        <v>23371541196</v>
      </c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</row>
    <row r="110" spans="1:157" s="34" customFormat="1" ht="24" x14ac:dyDescent="0.25">
      <c r="A110" s="32" t="s">
        <v>94</v>
      </c>
      <c r="B110" s="32" t="s">
        <v>89</v>
      </c>
      <c r="C110" s="32" t="s">
        <v>106</v>
      </c>
      <c r="D110" s="32" t="s">
        <v>91</v>
      </c>
      <c r="E110" s="32" t="s">
        <v>107</v>
      </c>
      <c r="F110" s="11" t="s">
        <v>155</v>
      </c>
      <c r="G110" s="33"/>
      <c r="H110" s="33">
        <v>738439500</v>
      </c>
      <c r="I110" s="33">
        <f t="shared" si="40"/>
        <v>738439500</v>
      </c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</row>
    <row r="111" spans="1:157" s="34" customFormat="1" ht="24" x14ac:dyDescent="0.25">
      <c r="A111" s="32" t="s">
        <v>94</v>
      </c>
      <c r="B111" s="32" t="s">
        <v>89</v>
      </c>
      <c r="C111" s="32" t="s">
        <v>106</v>
      </c>
      <c r="D111" s="32" t="s">
        <v>91</v>
      </c>
      <c r="E111" s="32" t="s">
        <v>101</v>
      </c>
      <c r="F111" s="11" t="s">
        <v>151</v>
      </c>
      <c r="G111" s="33">
        <v>1500000000</v>
      </c>
      <c r="H111" s="33">
        <v>21133101696</v>
      </c>
      <c r="I111" s="33">
        <f t="shared" si="40"/>
        <v>22633101696</v>
      </c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</row>
    <row r="112" spans="1:157" s="34" customFormat="1" ht="24" x14ac:dyDescent="0.25">
      <c r="A112" s="19">
        <v>1999</v>
      </c>
      <c r="B112" s="7"/>
      <c r="C112" s="7"/>
      <c r="D112" s="7"/>
      <c r="E112" s="7"/>
      <c r="F112" s="12" t="s">
        <v>1</v>
      </c>
      <c r="G112" s="18">
        <f>+G113</f>
        <v>1647745331</v>
      </c>
      <c r="H112" s="18">
        <f t="shared" ref="H112:I112" si="42">+H113</f>
        <v>17276907270</v>
      </c>
      <c r="I112" s="18">
        <f t="shared" si="42"/>
        <v>18924652601</v>
      </c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</row>
    <row r="113" spans="1:157" s="34" customFormat="1" x14ac:dyDescent="0.25">
      <c r="A113" s="23" t="s">
        <v>109</v>
      </c>
      <c r="B113" s="23" t="s">
        <v>89</v>
      </c>
      <c r="C113" s="23"/>
      <c r="D113" s="24"/>
      <c r="E113" s="24"/>
      <c r="F113" s="25" t="s">
        <v>0</v>
      </c>
      <c r="G113" s="26">
        <f>+G114+G117+G120+G124+G127+G130</f>
        <v>1647745331</v>
      </c>
      <c r="H113" s="26">
        <f t="shared" ref="H113:I113" si="43">+H114+H117+H120+H124+H127+H130</f>
        <v>17276907270</v>
      </c>
      <c r="I113" s="26">
        <f t="shared" si="43"/>
        <v>18924652601</v>
      </c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</row>
    <row r="114" spans="1:157" s="34" customFormat="1" ht="36" hidden="1" x14ac:dyDescent="0.25">
      <c r="A114" s="38" t="s">
        <v>109</v>
      </c>
      <c r="B114" s="38" t="s">
        <v>89</v>
      </c>
      <c r="C114" s="38" t="s">
        <v>108</v>
      </c>
      <c r="D114" s="39"/>
      <c r="E114" s="39"/>
      <c r="F114" s="43" t="s">
        <v>61</v>
      </c>
      <c r="G114" s="40">
        <f>SUM(G115:G116)</f>
        <v>0</v>
      </c>
      <c r="H114" s="40">
        <f t="shared" ref="H114:I114" si="44">SUM(H115:H116)</f>
        <v>0</v>
      </c>
      <c r="I114" s="40">
        <f t="shared" si="44"/>
        <v>0</v>
      </c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</row>
    <row r="115" spans="1:157" s="34" customFormat="1" hidden="1" x14ac:dyDescent="0.25">
      <c r="A115" s="32" t="s">
        <v>109</v>
      </c>
      <c r="B115" s="32" t="s">
        <v>89</v>
      </c>
      <c r="C115" s="32" t="s">
        <v>108</v>
      </c>
      <c r="D115" s="32" t="s">
        <v>91</v>
      </c>
      <c r="E115" s="32" t="s">
        <v>110</v>
      </c>
      <c r="F115" s="11" t="s">
        <v>44</v>
      </c>
      <c r="G115" s="33"/>
      <c r="H115" s="33"/>
      <c r="I115" s="33">
        <f t="shared" ref="I115:I129" si="45">+G115+H115</f>
        <v>0</v>
      </c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</row>
    <row r="116" spans="1:157" s="34" customFormat="1" hidden="1" x14ac:dyDescent="0.25">
      <c r="A116" s="32" t="s">
        <v>109</v>
      </c>
      <c r="B116" s="32" t="s">
        <v>89</v>
      </c>
      <c r="C116" s="32" t="s">
        <v>108</v>
      </c>
      <c r="D116" s="32" t="s">
        <v>91</v>
      </c>
      <c r="E116" s="32" t="s">
        <v>111</v>
      </c>
      <c r="F116" s="11" t="s">
        <v>4</v>
      </c>
      <c r="G116" s="33"/>
      <c r="H116" s="33"/>
      <c r="I116" s="33">
        <f t="shared" si="45"/>
        <v>0</v>
      </c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</row>
    <row r="117" spans="1:157" s="34" customFormat="1" ht="29.25" customHeight="1" x14ac:dyDescent="0.25">
      <c r="A117" s="38" t="s">
        <v>109</v>
      </c>
      <c r="B117" s="38" t="s">
        <v>89</v>
      </c>
      <c r="C117" s="38" t="s">
        <v>112</v>
      </c>
      <c r="D117" s="39"/>
      <c r="E117" s="39"/>
      <c r="F117" s="43" t="s">
        <v>62</v>
      </c>
      <c r="G117" s="40">
        <f>SUM(G118:G119)</f>
        <v>0</v>
      </c>
      <c r="H117" s="40">
        <f t="shared" ref="H117:I117" si="46">SUM(H118:H119)</f>
        <v>2900000000</v>
      </c>
      <c r="I117" s="40">
        <f t="shared" si="46"/>
        <v>2900000000</v>
      </c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</row>
    <row r="118" spans="1:157" s="34" customFormat="1" x14ac:dyDescent="0.25">
      <c r="A118" s="32" t="s">
        <v>109</v>
      </c>
      <c r="B118" s="32" t="s">
        <v>89</v>
      </c>
      <c r="C118" s="32" t="s">
        <v>112</v>
      </c>
      <c r="D118" s="32" t="s">
        <v>91</v>
      </c>
      <c r="E118" s="32" t="s">
        <v>114</v>
      </c>
      <c r="F118" s="11" t="s">
        <v>156</v>
      </c>
      <c r="G118" s="33"/>
      <c r="H118" s="33">
        <v>2739140000</v>
      </c>
      <c r="I118" s="33">
        <f t="shared" si="45"/>
        <v>2739140000</v>
      </c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</row>
    <row r="119" spans="1:157" s="34" customFormat="1" x14ac:dyDescent="0.25">
      <c r="A119" s="32" t="s">
        <v>109</v>
      </c>
      <c r="B119" s="32" t="s">
        <v>89</v>
      </c>
      <c r="C119" s="32" t="s">
        <v>112</v>
      </c>
      <c r="D119" s="32" t="s">
        <v>91</v>
      </c>
      <c r="E119" s="32" t="s">
        <v>113</v>
      </c>
      <c r="F119" s="11" t="s">
        <v>157</v>
      </c>
      <c r="G119" s="33"/>
      <c r="H119" s="33">
        <v>160860000</v>
      </c>
      <c r="I119" s="33">
        <f t="shared" si="45"/>
        <v>160860000</v>
      </c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</row>
    <row r="120" spans="1:157" s="34" customFormat="1" ht="48" x14ac:dyDescent="0.25">
      <c r="A120" s="38" t="s">
        <v>109</v>
      </c>
      <c r="B120" s="38" t="s">
        <v>89</v>
      </c>
      <c r="C120" s="38" t="s">
        <v>115</v>
      </c>
      <c r="D120" s="39"/>
      <c r="E120" s="39"/>
      <c r="F120" s="43" t="s">
        <v>63</v>
      </c>
      <c r="G120" s="40">
        <f>SUM(G121:G123)</f>
        <v>1647745331</v>
      </c>
      <c r="H120" s="40">
        <f t="shared" ref="H120:I120" si="47">SUM(H121:H123)</f>
        <v>9143610930</v>
      </c>
      <c r="I120" s="40">
        <f t="shared" si="47"/>
        <v>10791356261</v>
      </c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</row>
    <row r="121" spans="1:157" s="34" customFormat="1" ht="24" x14ac:dyDescent="0.25">
      <c r="A121" s="32" t="s">
        <v>109</v>
      </c>
      <c r="B121" s="32" t="s">
        <v>89</v>
      </c>
      <c r="C121" s="32" t="s">
        <v>115</v>
      </c>
      <c r="D121" s="32" t="s">
        <v>91</v>
      </c>
      <c r="E121" s="32" t="s">
        <v>117</v>
      </c>
      <c r="F121" s="11" t="s">
        <v>158</v>
      </c>
      <c r="G121" s="33"/>
      <c r="H121" s="33">
        <v>490887557</v>
      </c>
      <c r="I121" s="33">
        <f t="shared" si="45"/>
        <v>490887557</v>
      </c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</row>
    <row r="122" spans="1:157" s="34" customFormat="1" x14ac:dyDescent="0.25">
      <c r="A122" s="32" t="s">
        <v>109</v>
      </c>
      <c r="B122" s="32" t="s">
        <v>89</v>
      </c>
      <c r="C122" s="32" t="s">
        <v>115</v>
      </c>
      <c r="D122" s="32" t="s">
        <v>91</v>
      </c>
      <c r="E122" s="32" t="s">
        <v>118</v>
      </c>
      <c r="F122" s="11" t="s">
        <v>159</v>
      </c>
      <c r="G122" s="33"/>
      <c r="H122" s="33">
        <v>2591029245</v>
      </c>
      <c r="I122" s="33">
        <f t="shared" si="45"/>
        <v>2591029245</v>
      </c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</row>
    <row r="123" spans="1:157" s="34" customFormat="1" x14ac:dyDescent="0.25">
      <c r="A123" s="32" t="s">
        <v>109</v>
      </c>
      <c r="B123" s="32" t="s">
        <v>89</v>
      </c>
      <c r="C123" s="32" t="s">
        <v>115</v>
      </c>
      <c r="D123" s="32" t="s">
        <v>91</v>
      </c>
      <c r="E123" s="32" t="s">
        <v>116</v>
      </c>
      <c r="F123" s="11" t="s">
        <v>160</v>
      </c>
      <c r="G123" s="33">
        <v>1647745331</v>
      </c>
      <c r="H123" s="33">
        <v>6061694128</v>
      </c>
      <c r="I123" s="33">
        <f t="shared" si="45"/>
        <v>7709439459</v>
      </c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</row>
    <row r="124" spans="1:157" s="34" customFormat="1" ht="36" x14ac:dyDescent="0.25">
      <c r="A124" s="38" t="s">
        <v>109</v>
      </c>
      <c r="B124" s="38" t="s">
        <v>89</v>
      </c>
      <c r="C124" s="38" t="s">
        <v>11</v>
      </c>
      <c r="D124" s="39"/>
      <c r="E124" s="39"/>
      <c r="F124" s="43" t="s">
        <v>64</v>
      </c>
      <c r="G124" s="40">
        <f>SUM(G125:G126)</f>
        <v>0</v>
      </c>
      <c r="H124" s="40">
        <f t="shared" ref="H124:I124" si="48">SUM(H125:H126)</f>
        <v>1943278994</v>
      </c>
      <c r="I124" s="40">
        <f t="shared" si="48"/>
        <v>1943278994</v>
      </c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</row>
    <row r="125" spans="1:157" s="34" customFormat="1" x14ac:dyDescent="0.25">
      <c r="A125" s="32" t="s">
        <v>109</v>
      </c>
      <c r="B125" s="32" t="s">
        <v>89</v>
      </c>
      <c r="C125" s="32" t="s">
        <v>11</v>
      </c>
      <c r="D125" s="32" t="s">
        <v>91</v>
      </c>
      <c r="E125" s="32" t="s">
        <v>113</v>
      </c>
      <c r="F125" s="11" t="s">
        <v>157</v>
      </c>
      <c r="G125" s="33"/>
      <c r="H125" s="33">
        <v>1406838926</v>
      </c>
      <c r="I125" s="33">
        <f t="shared" si="45"/>
        <v>1406838926</v>
      </c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</row>
    <row r="126" spans="1:157" s="34" customFormat="1" x14ac:dyDescent="0.25">
      <c r="A126" s="32" t="s">
        <v>109</v>
      </c>
      <c r="B126" s="32" t="s">
        <v>89</v>
      </c>
      <c r="C126" s="32" t="s">
        <v>11</v>
      </c>
      <c r="D126" s="32" t="s">
        <v>91</v>
      </c>
      <c r="E126" s="32" t="s">
        <v>119</v>
      </c>
      <c r="F126" s="11" t="s">
        <v>161</v>
      </c>
      <c r="G126" s="33"/>
      <c r="H126" s="33">
        <v>536440068</v>
      </c>
      <c r="I126" s="33">
        <f t="shared" si="45"/>
        <v>536440068</v>
      </c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</row>
    <row r="127" spans="1:157" s="34" customFormat="1" ht="29.25" customHeight="1" x14ac:dyDescent="0.25">
      <c r="A127" s="38" t="s">
        <v>109</v>
      </c>
      <c r="B127" s="38" t="s">
        <v>89</v>
      </c>
      <c r="C127" s="38" t="s">
        <v>120</v>
      </c>
      <c r="D127" s="39"/>
      <c r="E127" s="39"/>
      <c r="F127" s="43" t="s">
        <v>65</v>
      </c>
      <c r="G127" s="40">
        <f>SUM(G128:G129)</f>
        <v>0</v>
      </c>
      <c r="H127" s="40">
        <f t="shared" ref="H127" si="49">SUM(H128:H129)</f>
        <v>790017346</v>
      </c>
      <c r="I127" s="40">
        <f t="shared" ref="I127" si="50">SUM(I128:I129)</f>
        <v>790017346</v>
      </c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</row>
    <row r="128" spans="1:157" s="34" customFormat="1" x14ac:dyDescent="0.25">
      <c r="A128" s="32" t="s">
        <v>109</v>
      </c>
      <c r="B128" s="32" t="s">
        <v>89</v>
      </c>
      <c r="C128" s="32" t="s">
        <v>120</v>
      </c>
      <c r="D128" s="32" t="s">
        <v>91</v>
      </c>
      <c r="E128" s="32" t="s">
        <v>117</v>
      </c>
      <c r="F128" s="11" t="s">
        <v>163</v>
      </c>
      <c r="G128" s="33"/>
      <c r="H128" s="33">
        <v>117163183</v>
      </c>
      <c r="I128" s="33">
        <f t="shared" si="45"/>
        <v>117163183</v>
      </c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</row>
    <row r="129" spans="1:157" s="34" customFormat="1" x14ac:dyDescent="0.25">
      <c r="A129" s="32" t="s">
        <v>109</v>
      </c>
      <c r="B129" s="32" t="s">
        <v>89</v>
      </c>
      <c r="C129" s="32" t="s">
        <v>120</v>
      </c>
      <c r="D129" s="32" t="s">
        <v>91</v>
      </c>
      <c r="E129" s="32" t="s">
        <v>121</v>
      </c>
      <c r="F129" s="11" t="s">
        <v>164</v>
      </c>
      <c r="G129" s="33"/>
      <c r="H129" s="33">
        <v>672854163</v>
      </c>
      <c r="I129" s="33">
        <f t="shared" si="45"/>
        <v>672854163</v>
      </c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</row>
    <row r="130" spans="1:157" s="34" customFormat="1" ht="48" x14ac:dyDescent="0.25">
      <c r="A130" s="38" t="s">
        <v>109</v>
      </c>
      <c r="B130" s="38" t="s">
        <v>89</v>
      </c>
      <c r="C130" s="38" t="s">
        <v>162</v>
      </c>
      <c r="D130" s="39"/>
      <c r="E130" s="39"/>
      <c r="F130" s="43" t="s">
        <v>165</v>
      </c>
      <c r="G130" s="40">
        <f>SUM(G131:G132)</f>
        <v>0</v>
      </c>
      <c r="H130" s="40">
        <f t="shared" ref="H130" si="51">SUM(H131:H132)</f>
        <v>2500000000</v>
      </c>
      <c r="I130" s="40">
        <f t="shared" ref="I130" si="52">SUM(I131:I132)</f>
        <v>2500000000</v>
      </c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</row>
    <row r="131" spans="1:157" s="34" customFormat="1" ht="24" x14ac:dyDescent="0.25">
      <c r="A131" s="32" t="s">
        <v>109</v>
      </c>
      <c r="B131" s="32" t="s">
        <v>89</v>
      </c>
      <c r="C131" s="32" t="s">
        <v>162</v>
      </c>
      <c r="D131" s="32" t="s">
        <v>91</v>
      </c>
      <c r="E131" s="32" t="s">
        <v>111</v>
      </c>
      <c r="F131" s="11" t="s">
        <v>166</v>
      </c>
      <c r="G131" s="33"/>
      <c r="H131" s="33">
        <v>230000000</v>
      </c>
      <c r="I131" s="33">
        <f t="shared" ref="I131:I132" si="53">+G131+H131</f>
        <v>230000000</v>
      </c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</row>
    <row r="132" spans="1:157" s="34" customFormat="1" ht="24" x14ac:dyDescent="0.25">
      <c r="A132" s="32" t="s">
        <v>109</v>
      </c>
      <c r="B132" s="32" t="s">
        <v>89</v>
      </c>
      <c r="C132" s="32" t="s">
        <v>162</v>
      </c>
      <c r="D132" s="32" t="s">
        <v>91</v>
      </c>
      <c r="E132" s="32" t="s">
        <v>110</v>
      </c>
      <c r="F132" s="11" t="s">
        <v>167</v>
      </c>
      <c r="G132" s="33"/>
      <c r="H132" s="33">
        <v>2270000000</v>
      </c>
      <c r="I132" s="33">
        <f t="shared" si="53"/>
        <v>2270000000</v>
      </c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</row>
    <row r="133" spans="1:157" s="34" customFormat="1" ht="40.5" customHeight="1" x14ac:dyDescent="0.25">
      <c r="A133" s="56" t="s">
        <v>66</v>
      </c>
      <c r="B133" s="57"/>
      <c r="C133" s="57"/>
      <c r="D133" s="57"/>
      <c r="E133" s="57"/>
      <c r="F133" s="58"/>
      <c r="G133" s="50">
        <f>+G89+G7</f>
        <v>12015338248</v>
      </c>
      <c r="H133" s="50">
        <f>+H89+H7</f>
        <v>182507774000</v>
      </c>
      <c r="I133" s="50">
        <f>+G133+H133</f>
        <v>194523112248</v>
      </c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</row>
    <row r="134" spans="1:157" x14ac:dyDescent="0.25">
      <c r="I134" s="45"/>
    </row>
    <row r="135" spans="1:157" x14ac:dyDescent="0.25">
      <c r="I135" s="46"/>
    </row>
    <row r="136" spans="1:157" x14ac:dyDescent="0.25">
      <c r="G136" s="47"/>
    </row>
    <row r="137" spans="1:157" ht="15.75" customHeight="1" x14ac:dyDescent="0.25">
      <c r="F137" s="59"/>
      <c r="G137" s="59"/>
    </row>
    <row r="138" spans="1:157" ht="28.5" customHeight="1" x14ac:dyDescent="0.25">
      <c r="F138" s="60"/>
      <c r="G138" s="60"/>
    </row>
    <row r="149" spans="7:7" x14ac:dyDescent="0.25">
      <c r="G149" s="48"/>
    </row>
    <row r="150" spans="7:7" x14ac:dyDescent="0.25">
      <c r="G150" s="48"/>
    </row>
    <row r="151" spans="7:7" x14ac:dyDescent="0.25">
      <c r="G151" s="48"/>
    </row>
    <row r="152" spans="7:7" x14ac:dyDescent="0.25">
      <c r="G152" s="49"/>
    </row>
  </sheetData>
  <sortState xmlns:xlrd2="http://schemas.microsoft.com/office/spreadsheetml/2017/richdata2" ref="E118:E119">
    <sortCondition ref="E118"/>
  </sortState>
  <mergeCells count="13">
    <mergeCell ref="A133:F133"/>
    <mergeCell ref="F137:G137"/>
    <mergeCell ref="F138:G138"/>
    <mergeCell ref="A3:I3"/>
    <mergeCell ref="A1:D2"/>
    <mergeCell ref="F4:F6"/>
    <mergeCell ref="G4:I4"/>
    <mergeCell ref="A5:A6"/>
    <mergeCell ref="B5:B6"/>
    <mergeCell ref="C5:C6"/>
    <mergeCell ref="D5:D6"/>
    <mergeCell ref="E5:E6"/>
    <mergeCell ref="A4:E4"/>
  </mergeCells>
  <printOptions horizontalCentered="1"/>
  <pageMargins left="0.70866141732283472" right="0.70866141732283472" top="1.3385826771653544" bottom="0.74803149606299213" header="0.31496062992125984" footer="0.31496062992125984"/>
  <pageSetup scale="54" fitToHeight="0" orientation="portrait" r:id="rId1"/>
  <rowBreaks count="1" manualBreakCount="1">
    <brk id="111" max="16383" man="1"/>
  </rowBreaks>
  <ignoredErrors>
    <ignoredError sqref="A8:E19 A37:E62 A89:E132 A82:E82 A76:E77 A21:E34 A64:E70 A84:E84 A83:B83 D83:E83 A74 C74:E74 A75 D75:E75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XQAF2AT3N76N-1496826063-14</_dlc_DocId>
    <_dlc_DocIdUrl xmlns="b6565643-c00f-44ce-b5d1-532a85e4382c">
      <Url>https://docs.supersalud.gov.co/PortalWeb/InformacionFinanciera/_layouts/15/DocIdRedir.aspx?ID=XQAF2AT3N76N-1496826063-14</Url>
      <Description>XQAF2AT3N76N-1496826063-14</Description>
    </_dlc_DocIdUrl>
    <_Format xmlns="http://schemas.microsoft.com/sharepoint/v3/fields">Hoja de calculo</_Format>
    <Informacion_publicada_o_disponible xmlns="b6565643-c00f-44ce-b5d1-532a85e4382c">https://www.supersalud.gov.co/es-co/nuestra-entidad/presupuesto/presupuesto-general</Informacion_publicada_o_disponible>
    <Estado_Plantilla xmlns="b6565643-c00f-44ce-b5d1-532a85e4382c">En ejecución</Estado_Plantilla>
    <Mes_Plantilla xmlns="b6565643-c00f-44ce-b5d1-532a85e4382c">enero</Mes_Plantilla>
    <Medio_de_conservacion_y_x002f_o_soporte xmlns="b6565643-c00f-44ce-b5d1-532a85e4382c">Documento electrónico</Medio_de_conservacion_y_x002f_o_soporte>
    <Tipo_de_Norma xmlns="b6565643-c00f-44ce-b5d1-532a85e4382c">No aplica</Tipo_de_Norma>
    <Ano_Plantilla xmlns="b6565643-c00f-44ce-b5d1-532a85e4382c">2021</Ano_Plantilla>
    <Numero xmlns="b6565643-c00f-44ce-b5d1-532a85e4382c">PGRAL2021</Numero>
    <Descripcion xmlns="b6565643-c00f-44ce-b5d1-532a85e4382c">Desagregación gastos de funcionamiento e inversión vigencia 2021.</Descripcion>
    <Frecuencia_de_actualizacion xmlns="b6565643-c00f-44ce-b5d1-532a85e4382c">Anual</Frecuencia_de_actualizacion>
    <Language xmlns="http://schemas.microsoft.com/sharepoint/v3">Español (España)</Language>
    <Fecha_x0020_de_x0020_generación_x0020_de_x0020_la_x0020_información xmlns="b6565643-c00f-44ce-b5d1-532a85e4382c">2021-01-05T05:00:00+00:00</Fecha_x0020_de_x0020_generación_x0020_de_x0020_la_x0020_información>
    <Fecha_x0020_final_x0020_de_x0020_publicación xmlns="b6565643-c00f-44ce-b5d1-532a85e4382c" xsi:nil="true"/>
    <Fecha_x0020_de_x0020_inicio_x0020_de_x0020_publicación xmlns="b6565643-c00f-44ce-b5d1-532a85e4382c">2021-01-05T05:00:00+00:00</Fecha_x0020_de_x0020_inicio_x0020_de_x0020_publicación>
    <Serie xmlns="70b78a15-4d84-4db6-ae81-c0b710edd055" xsi:nil="true"/>
    <Tipo_x0020_Documental xmlns="70b78a15-4d84-4db6-ae81-c0b710edd055">1686</Tipo_x0020_Documental>
    <Responsable_x0020_de_x0020_la_x0020_información xmlns="70b78a15-4d84-4db6-ae81-c0b710edd055" xsi:nil="true"/>
    <Código_x0020_nombre_x0020_del_x0020_reponsable_x0020_producción xmlns="70b78a15-4d84-4db6-ae81-c0b710edd055" xsi:nil="true"/>
    <Nombre_x0020_del_x0020_responsable_x0020_Producción xmlns="f5c1e425-db7e-46ae-ba1a-66fcc492a78a" xsi:nil="true"/>
    <Código_x0020_responsable_x0020_de_x0020_la_x0020_información xmlns="70b78a15-4d84-4db6-ae81-c0b710edd055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E78FF8CDEBBC6E47BBD5C26BA66C3286" ma:contentTypeVersion="41" ma:contentTypeDescription="Campos definidos por la oficina de planeación" ma:contentTypeScope="" ma:versionID="967bbd47ff6759e41978900ce51e517f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xmlns:ns6="f5c1e425-db7e-46ae-ba1a-66fcc492a78a" targetNamespace="http://schemas.microsoft.com/office/2006/metadata/properties" ma:root="true" ma:fieldsID="502c130ab29f2597b0a7087849aef01d" ns1:_="" ns2:_="" ns3:_="" ns4:_="" ns6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import namespace="f5c1e425-db7e-46ae-ba1a-66fcc492a78a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Responsable_x0020_de_x0020_la_x0020_información" minOccurs="0"/>
                <xsd:element ref="ns4:Serie" minOccurs="0"/>
                <xsd:element ref="ns4:Tipo_x0020_Documental" minOccurs="0"/>
                <xsd:element ref="ns6:Nombre_x0020_del_x0020_responsable_x0020_Producció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 ma:readOnly="false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 ma:readOnly="false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Responsable_x0020_de_x0020_la_x0020_información" ma:index="28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29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Tipo_x0020_Documental" ma:index="30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c1e425-db7e-46ae-ba1a-66fcc492a78a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Producción" ma:index="32" nillable="true" ma:displayName="Nombre del responsable Produccion" ma:internalName="Nombre_x0020_del_x0020_responsable_x0020_Producci_x00f3_n">
      <xsd:simpleType>
        <xsd:restriction base="dms:Text">
          <xsd:maxLength value="25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FAB05D-8EC7-4601-860D-1EF2CE259766}"/>
</file>

<file path=customXml/itemProps2.xml><?xml version="1.0" encoding="utf-8"?>
<ds:datastoreItem xmlns:ds="http://schemas.openxmlformats.org/officeDocument/2006/customXml" ds:itemID="{03B8C36B-7130-4636-975B-38C383FD00D0}"/>
</file>

<file path=customXml/itemProps3.xml><?xml version="1.0" encoding="utf-8"?>
<ds:datastoreItem xmlns:ds="http://schemas.openxmlformats.org/officeDocument/2006/customXml" ds:itemID="{BB962F15-A7A3-4D0D-AC0E-B4E43A9C4067}"/>
</file>

<file path=customXml/itemProps4.xml><?xml version="1.0" encoding="utf-8"?>
<ds:datastoreItem xmlns:ds="http://schemas.openxmlformats.org/officeDocument/2006/customXml" ds:itemID="{7E2D6E03-D4FB-441B-8550-5B27F64156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V2</vt:lpstr>
      <vt:lpstr>'FORMATO V2'!Área_de_impresión</vt:lpstr>
      <vt:lpstr>'FORMATO V2'!Títulos_a_imprimir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Desagregación gastos de funcionamiento e inversión vigencia 2021.</dc:title>
  <dc:creator>Flor Marina Jimenez Pinto</dc:creator>
  <cp:keywords>Desagregación, funcionamiento, inversión</cp:keywords>
  <cp:lastModifiedBy>ISABEL CATHERINE REY FLOREZ</cp:lastModifiedBy>
  <cp:lastPrinted>2019-02-06T16:44:36Z</cp:lastPrinted>
  <dcterms:created xsi:type="dcterms:W3CDTF">2016-11-21T14:11:35Z</dcterms:created>
  <dcterms:modified xsi:type="dcterms:W3CDTF">2021-06-16T20:05:31Z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0x0101006C70C9CFFF10F647A97BB5C9232AAEE500E78FF8CDEBBC6E47BBD5C26BA66C3286</vt:lpwstr>
  </property>
  <property fmtid="{D5CDD505-2E9C-101B-9397-08002B2CF9AE}" pid="3" name="_dlc_DocIdItemGuid">
    <vt:lpwstr>c41c18fb-f9c8-48db-b317-bb8cf4b9b5b7</vt:lpwstr>
  </property>
  <property fmtid="{D5CDD505-2E9C-101B-9397-08002B2CF9AE}" pid="4" name="Tematica">
    <vt:lpwstr>GPFT07</vt:lpwstr>
  </property>
  <property fmtid="{D5CDD505-2E9C-101B-9397-08002B2CF9AE}" pid="5" name="Grupo_Objetivo">
    <vt:lpwstr>Usuarios</vt:lpwstr>
  </property>
  <property fmtid="{D5CDD505-2E9C-101B-9397-08002B2CF9AE}" pid="6" name="Publicado">
    <vt:bool>true</vt:bool>
  </property>
</Properties>
</file>