
<file path=[Content_Types].xml><?xml version="1.0" encoding="utf-8"?>
<Types xmlns="http://schemas.openxmlformats.org/package/2006/content-types">
  <Default Extension="bin" ContentType="application/vnd.openxmlformats-officedocument.spreadsheetml.printerSettings"/>
  <Default Extension="png" ContentType="image/png"/>
  <Default Extension="svg" ContentType="image/sv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66925"/>
  <mc:AlternateContent xmlns:mc="http://schemas.openxmlformats.org/markup-compatibility/2006">
    <mc:Choice Requires="x15">
      <x15ac:absPath xmlns:x15ac="http://schemas.microsoft.com/office/spreadsheetml/2010/11/ac" url="https://supersalud-my.sharepoint.com/personal/vivian_valderrama_supersalud_gov_co/Documents/2024/Informes estadísticos para publicar en la página/Informe consolidado/"/>
    </mc:Choice>
  </mc:AlternateContent>
  <xr:revisionPtr revIDLastSave="0" documentId="8_{0ADAC0C7-5911-4E5A-8EEF-B7970F683C14}" xr6:coauthVersionLast="47" xr6:coauthVersionMax="47" xr10:uidLastSave="{00000000-0000-0000-0000-000000000000}"/>
  <bookViews>
    <workbookView xWindow="-120" yWindow="-120" windowWidth="29040" windowHeight="15840" activeTab="1" xr2:uid="{13705870-6398-4C2B-A292-F8511FB9C113}"/>
  </bookViews>
  <sheets>
    <sheet name="TASA AÑO CORRIDO" sheetId="2" r:id="rId1"/>
    <sheet name="TASA AFILIADOS 12 M" sheetId="4" r:id="rId2"/>
  </sheets>
  <externalReferences>
    <externalReference r:id="rId3"/>
    <externalReference r:id="rId4"/>
  </externalReferences>
  <definedNames>
    <definedName name="_xlnm._FilterDatabase" localSheetId="1" hidden="1">'TASA AFILIADOS 12 M'!$C$58:$R$91</definedName>
    <definedName name="_xlnm._FilterDatabase" localSheetId="0" hidden="1">'TASA AÑO CORRIDO'!$C$201:$D$213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60" i="4" l="1"/>
  <c r="Q61" i="4"/>
  <c r="Q62" i="4"/>
  <c r="Q63" i="4"/>
  <c r="Q64" i="4"/>
  <c r="Q65" i="4"/>
  <c r="Q66" i="4"/>
  <c r="Q67" i="4"/>
  <c r="Q68" i="4"/>
  <c r="Q69" i="4"/>
  <c r="Q70" i="4"/>
  <c r="Q71" i="4"/>
  <c r="Q72" i="4"/>
  <c r="Q73" i="4"/>
  <c r="Q74" i="4"/>
  <c r="Q75" i="4"/>
  <c r="Q76" i="4"/>
  <c r="Q77" i="4"/>
  <c r="Q78" i="4"/>
  <c r="Q79" i="4"/>
  <c r="Q80" i="4"/>
  <c r="Q81" i="4"/>
  <c r="Q82" i="4"/>
  <c r="Q83" i="4"/>
  <c r="Q84" i="4"/>
  <c r="Q85" i="4"/>
  <c r="Q86" i="4"/>
  <c r="Q87" i="4"/>
  <c r="Q89" i="4"/>
  <c r="Q88" i="4"/>
  <c r="Q90" i="4"/>
  <c r="Q91" i="4"/>
  <c r="Q59" i="4"/>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P60" i="2" l="1"/>
  <c r="P199" i="4" l="1"/>
  <c r="Q247" i="2" l="1"/>
  <c r="Q237" i="2"/>
  <c r="Q143" i="2"/>
  <c r="Q147" i="4"/>
  <c r="P26" i="4"/>
  <c r="Q39" i="4"/>
  <c r="Q212" i="4"/>
  <c r="Q213" i="4"/>
  <c r="Q214" i="4"/>
  <c r="Q215" i="4"/>
  <c r="Q216" i="4"/>
  <c r="Q217" i="4"/>
  <c r="Q218" i="4"/>
  <c r="Q219" i="4"/>
  <c r="Q220" i="4"/>
  <c r="Q221" i="4"/>
  <c r="Q222" i="4"/>
  <c r="Q211" i="4"/>
  <c r="P186" i="4"/>
  <c r="E199" i="4"/>
  <c r="Q106" i="4"/>
  <c r="Q109" i="4"/>
  <c r="Q107" i="4"/>
  <c r="Q108" i="4"/>
  <c r="Q110" i="4"/>
  <c r="Q111" i="4"/>
  <c r="Q112" i="4"/>
  <c r="Q114" i="4"/>
  <c r="Q113" i="4"/>
  <c r="Q115" i="4"/>
  <c r="Q116" i="4"/>
  <c r="Q120" i="4"/>
  <c r="Q117" i="4"/>
  <c r="Q121" i="4"/>
  <c r="Q118" i="4"/>
  <c r="Q119" i="4"/>
  <c r="Q122" i="4"/>
  <c r="Q124" i="4"/>
  <c r="Q123" i="4"/>
  <c r="Q125" i="4"/>
  <c r="Q126" i="4"/>
  <c r="Q127" i="4"/>
  <c r="Q128" i="4"/>
  <c r="Q129" i="4"/>
  <c r="Q131" i="4"/>
  <c r="Q130" i="4"/>
  <c r="Q132" i="4"/>
  <c r="Q133" i="4"/>
  <c r="Q134" i="4"/>
  <c r="Q135" i="4"/>
  <c r="Q136" i="4"/>
  <c r="Q105" i="4"/>
  <c r="P105" i="4"/>
  <c r="P65" i="4"/>
  <c r="P255" i="4"/>
  <c r="P252" i="4"/>
  <c r="P256" i="4"/>
  <c r="Q245" i="4" s="1"/>
  <c r="P248" i="4"/>
  <c r="P246" i="4"/>
  <c r="P247" i="4"/>
  <c r="P249" i="4"/>
  <c r="P250" i="4"/>
  <c r="P251" i="4"/>
  <c r="P253" i="4"/>
  <c r="P254" i="4"/>
  <c r="P245" i="4"/>
  <c r="F255" i="4"/>
  <c r="O238" i="4"/>
  <c r="P233" i="4"/>
  <c r="P238" i="4" s="1"/>
  <c r="F238" i="4"/>
  <c r="F173" i="4"/>
  <c r="P172" i="4"/>
  <c r="P173" i="4" s="1"/>
  <c r="P174" i="4"/>
  <c r="P151" i="4"/>
  <c r="P148" i="4"/>
  <c r="P149" i="4"/>
  <c r="P150" i="4"/>
  <c r="P147" i="4"/>
  <c r="F151" i="4"/>
  <c r="G151" i="4"/>
  <c r="G17" i="4"/>
  <c r="H17" i="4"/>
  <c r="I17" i="4"/>
  <c r="J17" i="4"/>
  <c r="K17" i="4"/>
  <c r="L17" i="4"/>
  <c r="M17" i="4"/>
  <c r="N17" i="4"/>
  <c r="O17" i="4"/>
  <c r="P17" i="4"/>
  <c r="F17" i="4"/>
  <c r="F29" i="4"/>
  <c r="F45" i="4"/>
  <c r="G45" i="4"/>
  <c r="P28" i="4"/>
  <c r="P16" i="4"/>
  <c r="P15" i="4"/>
  <c r="O29" i="4"/>
  <c r="N29" i="4"/>
  <c r="M29" i="4"/>
  <c r="L29" i="4"/>
  <c r="K29" i="4"/>
  <c r="J29" i="4"/>
  <c r="I29" i="4"/>
  <c r="H29" i="4"/>
  <c r="G29" i="4"/>
  <c r="P164" i="2"/>
  <c r="P168" i="2"/>
  <c r="P167" i="2"/>
  <c r="P247" i="2"/>
  <c r="P248" i="2"/>
  <c r="P238" i="2"/>
  <c r="P239" i="2"/>
  <c r="P240" i="2"/>
  <c r="P241" i="2"/>
  <c r="P242" i="2"/>
  <c r="P243" i="2"/>
  <c r="P244" i="2"/>
  <c r="P245" i="2"/>
  <c r="P246" i="2"/>
  <c r="P237" i="2"/>
  <c r="P224" i="2"/>
  <c r="P225" i="2"/>
  <c r="P226" i="2"/>
  <c r="P227" i="2"/>
  <c r="P228" i="2"/>
  <c r="R202" i="2"/>
  <c r="P203" i="2"/>
  <c r="P204" i="2"/>
  <c r="P205" i="2"/>
  <c r="P206" i="2"/>
  <c r="P207" i="2"/>
  <c r="P208" i="2"/>
  <c r="P209" i="2"/>
  <c r="P210" i="2"/>
  <c r="P211" i="2"/>
  <c r="P212" i="2"/>
  <c r="P213" i="2"/>
  <c r="P202" i="2"/>
  <c r="P179" i="2"/>
  <c r="P180" i="2"/>
  <c r="P181" i="2"/>
  <c r="P182" i="2"/>
  <c r="P183" i="2"/>
  <c r="P184" i="2"/>
  <c r="P185" i="2"/>
  <c r="P186" i="2"/>
  <c r="P187" i="2"/>
  <c r="P188" i="2"/>
  <c r="P189" i="2"/>
  <c r="P190" i="2"/>
  <c r="P178" i="2"/>
  <c r="P158" i="2"/>
  <c r="P159" i="2"/>
  <c r="P160" i="2"/>
  <c r="P161" i="2"/>
  <c r="P162" i="2"/>
  <c r="P163" i="2"/>
  <c r="P165" i="2"/>
  <c r="P166" i="2"/>
  <c r="P157" i="2"/>
  <c r="P144" i="2"/>
  <c r="P145" i="2"/>
  <c r="P146" i="2"/>
  <c r="P143" i="2"/>
  <c r="P59" i="4" l="1"/>
  <c r="R59" i="4" s="1"/>
  <c r="Q38" i="2" l="1"/>
  <c r="P102" i="2"/>
  <c r="P103" i="2"/>
  <c r="P105" i="2"/>
  <c r="P104" i="2"/>
  <c r="P106" i="2"/>
  <c r="P107" i="2"/>
  <c r="P108" i="2"/>
  <c r="P109" i="2"/>
  <c r="P110" i="2"/>
  <c r="P111" i="2"/>
  <c r="P112" i="2"/>
  <c r="P113" i="2"/>
  <c r="P114" i="2"/>
  <c r="P115" i="2"/>
  <c r="P116" i="2"/>
  <c r="P117" i="2"/>
  <c r="P118" i="2"/>
  <c r="P120" i="2"/>
  <c r="P119" i="2"/>
  <c r="P121" i="2"/>
  <c r="P122" i="2"/>
  <c r="P123" i="2"/>
  <c r="P125" i="2"/>
  <c r="P124" i="2"/>
  <c r="P126" i="2"/>
  <c r="P128" i="2"/>
  <c r="P127" i="2"/>
  <c r="P129" i="2"/>
  <c r="P130" i="2"/>
  <c r="P131" i="2"/>
  <c r="P132" i="2"/>
  <c r="P101" i="2"/>
  <c r="P41" i="4"/>
  <c r="P40" i="4"/>
  <c r="P39" i="4"/>
  <c r="P27" i="4"/>
  <c r="P29" i="4" s="1"/>
  <c r="R101" i="2" l="1"/>
  <c r="P133" i="2"/>
  <c r="Q246" i="4"/>
  <c r="Q247" i="4"/>
  <c r="Q248" i="4"/>
  <c r="Q249" i="4"/>
  <c r="Q250" i="4"/>
  <c r="Q251" i="4"/>
  <c r="Q252" i="4"/>
  <c r="Q253" i="4"/>
  <c r="Q254" i="4"/>
  <c r="H255" i="4"/>
  <c r="I255" i="4"/>
  <c r="J255" i="4"/>
  <c r="K255" i="4"/>
  <c r="L255" i="4"/>
  <c r="M255" i="4"/>
  <c r="N255" i="4"/>
  <c r="O255" i="4"/>
  <c r="G255" i="4"/>
  <c r="P127" i="4"/>
  <c r="R186" i="4"/>
  <c r="P211" i="4"/>
  <c r="R211" i="4" s="1"/>
  <c r="P234" i="4"/>
  <c r="P235" i="4"/>
  <c r="P236" i="4"/>
  <c r="P237" i="4"/>
  <c r="G238" i="4"/>
  <c r="H238" i="4"/>
  <c r="I238" i="4"/>
  <c r="J238" i="4"/>
  <c r="K238" i="4"/>
  <c r="L238" i="4"/>
  <c r="M238" i="4"/>
  <c r="N238" i="4"/>
  <c r="N223" i="4"/>
  <c r="D199" i="4"/>
  <c r="P164" i="4"/>
  <c r="P165" i="4"/>
  <c r="P166" i="4"/>
  <c r="P167" i="4"/>
  <c r="P168" i="4"/>
  <c r="P169" i="4"/>
  <c r="P170" i="4"/>
  <c r="P171" i="4"/>
  <c r="P163" i="4"/>
  <c r="G173" i="4"/>
  <c r="P107" i="4"/>
  <c r="P112" i="4"/>
  <c r="Q255" i="4" l="1"/>
  <c r="Q166" i="4"/>
  <c r="Q168" i="4"/>
  <c r="Q167" i="4"/>
  <c r="Q163" i="4"/>
  <c r="Q165" i="4"/>
  <c r="Q164" i="4"/>
  <c r="Q171" i="4"/>
  <c r="E137" i="4"/>
  <c r="H45" i="4"/>
  <c r="I45" i="4"/>
  <c r="J45" i="4"/>
  <c r="K45" i="4"/>
  <c r="L45" i="4"/>
  <c r="M45" i="4"/>
  <c r="N45" i="4"/>
  <c r="O45" i="4"/>
  <c r="L191" i="2" l="1"/>
  <c r="L167" i="2"/>
  <c r="I133" i="2"/>
  <c r="P229" i="2" l="1"/>
  <c r="P191" i="2"/>
  <c r="Q157" i="2"/>
  <c r="R65" i="4"/>
  <c r="R116" i="2" l="1"/>
  <c r="R122" i="2"/>
  <c r="R127" i="2"/>
  <c r="R132" i="2"/>
  <c r="K247" i="2"/>
  <c r="M151" i="4"/>
  <c r="M173" i="4"/>
  <c r="N173" i="4"/>
  <c r="O173" i="4"/>
  <c r="P187" i="4"/>
  <c r="E223" i="4"/>
  <c r="G199" i="4"/>
  <c r="O92" i="4"/>
  <c r="R187" i="4" l="1"/>
  <c r="K133" i="2"/>
  <c r="D137" i="4"/>
  <c r="P60" i="4"/>
  <c r="P63" i="4"/>
  <c r="R63" i="4" s="1"/>
  <c r="P67" i="4"/>
  <c r="R67" i="4" s="1"/>
  <c r="P68" i="4"/>
  <c r="R68" i="4" s="1"/>
  <c r="P70" i="4"/>
  <c r="R70" i="4" s="1"/>
  <c r="P72" i="4"/>
  <c r="P73" i="4"/>
  <c r="R73" i="4" s="1"/>
  <c r="P75" i="4"/>
  <c r="R75" i="4" s="1"/>
  <c r="P76" i="4"/>
  <c r="R76" i="4" s="1"/>
  <c r="P82" i="4"/>
  <c r="R82" i="4" s="1"/>
  <c r="P83" i="4"/>
  <c r="R83" i="4" s="1"/>
  <c r="P81" i="4"/>
  <c r="R81" i="4" s="1"/>
  <c r="P84" i="4"/>
  <c r="R84" i="4" s="1"/>
  <c r="P87" i="4"/>
  <c r="R87" i="4" s="1"/>
  <c r="P88" i="4"/>
  <c r="R88" i="4" s="1"/>
  <c r="P91" i="4"/>
  <c r="R91" i="4" s="1"/>
  <c r="F92" i="4"/>
  <c r="D92" i="4"/>
  <c r="H223" i="4"/>
  <c r="F199" i="4"/>
  <c r="D223" i="4"/>
  <c r="F223" i="4"/>
  <c r="G223" i="4"/>
  <c r="I223" i="4"/>
  <c r="J223" i="4"/>
  <c r="K223" i="4"/>
  <c r="L223" i="4"/>
  <c r="M223" i="4"/>
  <c r="O223" i="4"/>
  <c r="P212" i="4"/>
  <c r="R212" i="4" s="1"/>
  <c r="P213" i="4"/>
  <c r="R213" i="4" s="1"/>
  <c r="P214" i="4"/>
  <c r="R214" i="4" s="1"/>
  <c r="P215" i="4"/>
  <c r="R215" i="4" s="1"/>
  <c r="P217" i="4"/>
  <c r="R217" i="4" s="1"/>
  <c r="P216" i="4"/>
  <c r="R216" i="4" s="1"/>
  <c r="P218" i="4"/>
  <c r="R218" i="4" s="1"/>
  <c r="P219" i="4"/>
  <c r="R219" i="4" s="1"/>
  <c r="P220" i="4"/>
  <c r="R220" i="4" s="1"/>
  <c r="P222" i="4"/>
  <c r="R222" i="4" s="1"/>
  <c r="P189" i="4"/>
  <c r="R189" i="4" s="1"/>
  <c r="P190" i="4"/>
  <c r="R190" i="4" s="1"/>
  <c r="P188" i="4"/>
  <c r="R188" i="4" s="1"/>
  <c r="P191" i="4"/>
  <c r="R191" i="4" s="1"/>
  <c r="P192" i="4"/>
  <c r="R192" i="4" s="1"/>
  <c r="P194" i="4"/>
  <c r="R194" i="4" s="1"/>
  <c r="P193" i="4"/>
  <c r="R193" i="4" s="1"/>
  <c r="P195" i="4"/>
  <c r="R195" i="4" s="1"/>
  <c r="P196" i="4"/>
  <c r="R196" i="4" s="1"/>
  <c r="P197" i="4"/>
  <c r="R197" i="4" s="1"/>
  <c r="P198" i="4"/>
  <c r="R198" i="4" s="1"/>
  <c r="I199" i="4"/>
  <c r="J199" i="4"/>
  <c r="K199" i="4"/>
  <c r="L199" i="4"/>
  <c r="M199" i="4"/>
  <c r="N199" i="4"/>
  <c r="O199" i="4"/>
  <c r="H199" i="4"/>
  <c r="H173" i="4"/>
  <c r="I173" i="4"/>
  <c r="J173" i="4"/>
  <c r="K173" i="4"/>
  <c r="L173" i="4"/>
  <c r="I151" i="4"/>
  <c r="J151" i="4"/>
  <c r="K151" i="4"/>
  <c r="L151" i="4"/>
  <c r="N151" i="4"/>
  <c r="O151" i="4"/>
  <c r="H151" i="4"/>
  <c r="P61" i="4"/>
  <c r="R61" i="4" s="1"/>
  <c r="P62" i="4"/>
  <c r="R62" i="4" s="1"/>
  <c r="P64" i="4"/>
  <c r="R64" i="4" s="1"/>
  <c r="P66" i="4"/>
  <c r="R66" i="4" s="1"/>
  <c r="P69" i="4"/>
  <c r="R69" i="4" s="1"/>
  <c r="P71" i="4"/>
  <c r="R71" i="4" s="1"/>
  <c r="P74" i="4"/>
  <c r="R74" i="4" s="1"/>
  <c r="P77" i="4"/>
  <c r="R77" i="4" s="1"/>
  <c r="P78" i="4"/>
  <c r="R78" i="4" s="1"/>
  <c r="P80" i="4"/>
  <c r="R80" i="4" s="1"/>
  <c r="P79" i="4"/>
  <c r="R79" i="4" s="1"/>
  <c r="P85" i="4"/>
  <c r="R85" i="4" s="1"/>
  <c r="P86" i="4"/>
  <c r="R86" i="4" s="1"/>
  <c r="P89" i="4"/>
  <c r="R89" i="4" s="1"/>
  <c r="P90" i="4"/>
  <c r="R90" i="4" s="1"/>
  <c r="I92" i="4"/>
  <c r="J92" i="4"/>
  <c r="K92" i="4"/>
  <c r="L92" i="4"/>
  <c r="M92" i="4"/>
  <c r="N92" i="4"/>
  <c r="H92" i="4"/>
  <c r="P44" i="4"/>
  <c r="P43" i="4"/>
  <c r="P42" i="4"/>
  <c r="K229" i="2"/>
  <c r="R72" i="4" l="1"/>
  <c r="Q172" i="4"/>
  <c r="Q170" i="4"/>
  <c r="Q169" i="4"/>
  <c r="P45" i="4"/>
  <c r="O137" i="4"/>
  <c r="K137" i="4"/>
  <c r="I137" i="4"/>
  <c r="J137" i="4"/>
  <c r="L137" i="4"/>
  <c r="M137" i="4"/>
  <c r="N137" i="4"/>
  <c r="P136" i="4"/>
  <c r="R136" i="4" s="1"/>
  <c r="P134" i="4"/>
  <c r="R134" i="4" s="1"/>
  <c r="P135" i="4"/>
  <c r="R135" i="4" s="1"/>
  <c r="P133" i="4"/>
  <c r="R133" i="4" s="1"/>
  <c r="P132" i="4"/>
  <c r="R132" i="4" s="1"/>
  <c r="P130" i="4"/>
  <c r="R130" i="4" s="1"/>
  <c r="P131" i="4"/>
  <c r="R131" i="4" s="1"/>
  <c r="P128" i="4"/>
  <c r="R128" i="4" s="1"/>
  <c r="R127" i="4"/>
  <c r="P129" i="4"/>
  <c r="R129" i="4" s="1"/>
  <c r="P126" i="4"/>
  <c r="R126" i="4" s="1"/>
  <c r="P125" i="4"/>
  <c r="R125" i="4" s="1"/>
  <c r="P123" i="4"/>
  <c r="R123" i="4" s="1"/>
  <c r="P117" i="4"/>
  <c r="R117" i="4" s="1"/>
  <c r="P124" i="4"/>
  <c r="R124" i="4" s="1"/>
  <c r="P122" i="4"/>
  <c r="R122" i="4" s="1"/>
  <c r="P119" i="4"/>
  <c r="R119" i="4" s="1"/>
  <c r="P118" i="4"/>
  <c r="R118" i="4" s="1"/>
  <c r="P120" i="4"/>
  <c r="R120" i="4" s="1"/>
  <c r="P121" i="4"/>
  <c r="R121" i="4" s="1"/>
  <c r="P116" i="4"/>
  <c r="R116" i="4" s="1"/>
  <c r="P115" i="4"/>
  <c r="R115" i="4" s="1"/>
  <c r="P113" i="4"/>
  <c r="R113" i="4" s="1"/>
  <c r="P114" i="4"/>
  <c r="R114" i="4" s="1"/>
  <c r="R112" i="4"/>
  <c r="P111" i="4"/>
  <c r="R111" i="4" s="1"/>
  <c r="P110" i="4"/>
  <c r="R110" i="4" s="1"/>
  <c r="P109" i="4"/>
  <c r="R109" i="4" s="1"/>
  <c r="R107" i="4"/>
  <c r="P108" i="4"/>
  <c r="R108" i="4" s="1"/>
  <c r="P106" i="4"/>
  <c r="R106" i="4" s="1"/>
  <c r="H137" i="4"/>
  <c r="F137" i="4"/>
  <c r="G137" i="4"/>
  <c r="G92" i="4"/>
  <c r="E92" i="4"/>
  <c r="P92" i="4" s="1"/>
  <c r="P221" i="4"/>
  <c r="Q148" i="4" l="1"/>
  <c r="Q43" i="4"/>
  <c r="Q173" i="4"/>
  <c r="Q44" i="4"/>
  <c r="Q40" i="4"/>
  <c r="Q42" i="4"/>
  <c r="Q41" i="4"/>
  <c r="R105" i="4"/>
  <c r="P137" i="4"/>
  <c r="R221" i="4"/>
  <c r="P223" i="4"/>
  <c r="Q150" i="4"/>
  <c r="Q149" i="4"/>
  <c r="Q45" i="4" l="1"/>
  <c r="Q151" i="4"/>
  <c r="D191" i="2"/>
  <c r="D167" i="2"/>
  <c r="Q166" i="2"/>
  <c r="P214" i="2" l="1"/>
  <c r="R102" i="2"/>
  <c r="R103" i="2"/>
  <c r="R104" i="2"/>
  <c r="R105" i="2"/>
  <c r="R106" i="2"/>
  <c r="R107" i="2"/>
  <c r="R108" i="2"/>
  <c r="R110" i="2"/>
  <c r="R109" i="2"/>
  <c r="R111" i="2"/>
  <c r="R112" i="2"/>
  <c r="R114" i="2"/>
  <c r="R113" i="2"/>
  <c r="R115" i="2"/>
  <c r="R118" i="2"/>
  <c r="R117" i="2"/>
  <c r="R120" i="2"/>
  <c r="R119" i="2"/>
  <c r="R121" i="2"/>
  <c r="R125" i="2"/>
  <c r="R123" i="2"/>
  <c r="R124" i="2"/>
  <c r="R128" i="2"/>
  <c r="R126" i="2"/>
  <c r="R129" i="2"/>
  <c r="R130" i="2"/>
  <c r="R131" i="2"/>
  <c r="D90" i="2"/>
  <c r="P57" i="2"/>
  <c r="K90" i="2"/>
  <c r="P38" i="2"/>
  <c r="K44" i="2"/>
  <c r="P25" i="2"/>
  <c r="P26" i="2"/>
  <c r="P27" i="2"/>
  <c r="E28" i="2"/>
  <c r="F28" i="2"/>
  <c r="G28" i="2"/>
  <c r="H28" i="2"/>
  <c r="I28" i="2"/>
  <c r="J28" i="2"/>
  <c r="K28" i="2"/>
  <c r="L28" i="2"/>
  <c r="M28" i="2"/>
  <c r="N28" i="2"/>
  <c r="O28" i="2"/>
  <c r="D28" i="2"/>
  <c r="P16" i="2"/>
  <c r="P15" i="2"/>
  <c r="E17" i="2"/>
  <c r="F17" i="2"/>
  <c r="G17" i="2"/>
  <c r="H17" i="2"/>
  <c r="I17" i="2"/>
  <c r="J17" i="2"/>
  <c r="K17" i="2"/>
  <c r="L17" i="2"/>
  <c r="M17" i="2"/>
  <c r="N17" i="2"/>
  <c r="O17" i="2"/>
  <c r="D17" i="2"/>
  <c r="P17" i="2" l="1"/>
  <c r="P28" i="2"/>
  <c r="Q238" i="2"/>
  <c r="Q239" i="2"/>
  <c r="Q240" i="2"/>
  <c r="Q241" i="2"/>
  <c r="Q242" i="2"/>
  <c r="Q243" i="2"/>
  <c r="Q244" i="2"/>
  <c r="Q245" i="2"/>
  <c r="Q246" i="2"/>
  <c r="E247" i="2"/>
  <c r="F247" i="2"/>
  <c r="G247" i="2"/>
  <c r="H247" i="2"/>
  <c r="I247" i="2"/>
  <c r="J247" i="2"/>
  <c r="L247" i="2"/>
  <c r="M247" i="2"/>
  <c r="N247" i="2"/>
  <c r="O247" i="2"/>
  <c r="D247" i="2"/>
  <c r="L229" i="2"/>
  <c r="M229" i="2"/>
  <c r="N229" i="2"/>
  <c r="O229" i="2"/>
  <c r="E229" i="2"/>
  <c r="F229" i="2"/>
  <c r="G229" i="2"/>
  <c r="H229" i="2"/>
  <c r="I229" i="2"/>
  <c r="J229" i="2"/>
  <c r="D229" i="2"/>
  <c r="K214" i="2"/>
  <c r="L214" i="2"/>
  <c r="M214" i="2"/>
  <c r="N214" i="2"/>
  <c r="O214" i="2"/>
  <c r="R204" i="2"/>
  <c r="R205" i="2"/>
  <c r="R206" i="2"/>
  <c r="R207" i="2"/>
  <c r="R208" i="2"/>
  <c r="R209" i="2"/>
  <c r="R210" i="2"/>
  <c r="R211" i="2"/>
  <c r="R212" i="2"/>
  <c r="R213" i="2"/>
  <c r="E214" i="2"/>
  <c r="F214" i="2"/>
  <c r="G214" i="2"/>
  <c r="H214" i="2"/>
  <c r="I214" i="2"/>
  <c r="J214" i="2"/>
  <c r="D214" i="2"/>
  <c r="R180" i="2"/>
  <c r="R181" i="2"/>
  <c r="R182" i="2"/>
  <c r="R184" i="2"/>
  <c r="R186" i="2"/>
  <c r="R188" i="2"/>
  <c r="R189" i="2"/>
  <c r="R190" i="2"/>
  <c r="R178" i="2"/>
  <c r="R179" i="2"/>
  <c r="R183" i="2"/>
  <c r="R185" i="2"/>
  <c r="R187" i="2"/>
  <c r="E191" i="2"/>
  <c r="F191" i="2"/>
  <c r="G191" i="2"/>
  <c r="H191" i="2"/>
  <c r="I191" i="2"/>
  <c r="J191" i="2"/>
  <c r="K191" i="2"/>
  <c r="M191" i="2"/>
  <c r="N191" i="2"/>
  <c r="O191" i="2"/>
  <c r="K167" i="2"/>
  <c r="M167" i="2"/>
  <c r="N167" i="2"/>
  <c r="O167" i="2"/>
  <c r="J167" i="2"/>
  <c r="E167" i="2"/>
  <c r="F167" i="2"/>
  <c r="G167" i="2"/>
  <c r="H167" i="2"/>
  <c r="I167" i="2"/>
  <c r="Q163" i="2"/>
  <c r="E147" i="2"/>
  <c r="F147" i="2"/>
  <c r="G147" i="2"/>
  <c r="H147" i="2"/>
  <c r="I147" i="2"/>
  <c r="J147" i="2"/>
  <c r="K147" i="2"/>
  <c r="L147" i="2"/>
  <c r="M147" i="2"/>
  <c r="N147" i="2"/>
  <c r="O147" i="2"/>
  <c r="D147" i="2"/>
  <c r="L133" i="2"/>
  <c r="M133" i="2"/>
  <c r="N101" i="2"/>
  <c r="N133" i="2" s="1"/>
  <c r="O101" i="2"/>
  <c r="O133" i="2" s="1"/>
  <c r="P58" i="2"/>
  <c r="J90" i="2"/>
  <c r="E90" i="2"/>
  <c r="F90" i="2"/>
  <c r="G90" i="2"/>
  <c r="H90" i="2"/>
  <c r="I90" i="2"/>
  <c r="L90" i="2"/>
  <c r="M90" i="2"/>
  <c r="N90" i="2"/>
  <c r="O90" i="2"/>
  <c r="D44" i="2"/>
  <c r="E44" i="2"/>
  <c r="F44" i="2"/>
  <c r="G44" i="2"/>
  <c r="H44" i="2"/>
  <c r="I44" i="2"/>
  <c r="J44" i="2"/>
  <c r="L44" i="2"/>
  <c r="M44" i="2"/>
  <c r="N44" i="2"/>
  <c r="O44" i="2"/>
  <c r="P59" i="2"/>
  <c r="P61" i="2"/>
  <c r="P62" i="2"/>
  <c r="P63" i="2"/>
  <c r="P64" i="2"/>
  <c r="P65" i="2"/>
  <c r="P66" i="2"/>
  <c r="P67" i="2"/>
  <c r="P68" i="2"/>
  <c r="P70" i="2"/>
  <c r="P69" i="2"/>
  <c r="P71" i="2"/>
  <c r="P72" i="2"/>
  <c r="P73" i="2"/>
  <c r="P75" i="2"/>
  <c r="P74" i="2"/>
  <c r="P76" i="2"/>
  <c r="P78" i="2"/>
  <c r="P77" i="2"/>
  <c r="P79" i="2"/>
  <c r="P80" i="2"/>
  <c r="P81" i="2"/>
  <c r="P82" i="2"/>
  <c r="P83" i="2"/>
  <c r="P84" i="2"/>
  <c r="P85" i="2"/>
  <c r="P86" i="2"/>
  <c r="P87" i="2"/>
  <c r="P88" i="2"/>
  <c r="P89" i="2"/>
  <c r="P43" i="2"/>
  <c r="P42" i="2"/>
  <c r="P41" i="2"/>
  <c r="P40" i="2"/>
  <c r="P39" i="2"/>
  <c r="P90" i="2" l="1"/>
  <c r="P44" i="2"/>
  <c r="Q43" i="2"/>
  <c r="R203" i="2"/>
  <c r="P147" i="2"/>
  <c r="Q39" i="2"/>
  <c r="Q40" i="2"/>
  <c r="Q161" i="2"/>
  <c r="Q160" i="2"/>
  <c r="Q162" i="2"/>
  <c r="Q165" i="2"/>
  <c r="Q159" i="2"/>
  <c r="Q164" i="2"/>
  <c r="Q158" i="2"/>
  <c r="F133" i="2"/>
  <c r="H133" i="2"/>
  <c r="G133" i="2"/>
  <c r="D133" i="2"/>
  <c r="J133" i="2"/>
  <c r="E133" i="2"/>
  <c r="Q42" i="2"/>
  <c r="Q145" i="2" l="1"/>
  <c r="Q147" i="2"/>
  <c r="Q167" i="2"/>
  <c r="Q144" i="2"/>
  <c r="Q146" i="2"/>
  <c r="Q41" i="2"/>
  <c r="Q44" i="2" s="1"/>
</calcChain>
</file>

<file path=xl/sharedStrings.xml><?xml version="1.0" encoding="utf-8"?>
<sst xmlns="http://schemas.openxmlformats.org/spreadsheetml/2006/main" count="829" uniqueCount="280">
  <si>
    <t xml:space="preserve">COMPORTAMIENTO DE RECLAMOS EN SALUD Y SOLICITUDES DE INFORMACIÓN </t>
  </si>
  <si>
    <t>TOTAL NACIONAL POR TIPO DE RADICACIÓN  </t>
  </si>
  <si>
    <t>CLASIFICACIÓN</t>
  </si>
  <si>
    <t>ENE</t>
  </si>
  <si>
    <t>FEB</t>
  </si>
  <si>
    <t>MAR</t>
  </si>
  <si>
    <t>ABR</t>
  </si>
  <si>
    <t>MAY</t>
  </si>
  <si>
    <t>JUN</t>
  </si>
  <si>
    <t>JUL</t>
  </si>
  <si>
    <t>AGO</t>
  </si>
  <si>
    <t>SEP</t>
  </si>
  <si>
    <t>OCT</t>
  </si>
  <si>
    <t>NOV</t>
  </si>
  <si>
    <t>DIC</t>
  </si>
  <si>
    <t>TOTAL AÑO 2.024</t>
  </si>
  <si>
    <t>RECLAMOS EN SALUD</t>
  </si>
  <si>
    <t>SOLICITUD DE INFORMACIÓN</t>
  </si>
  <si>
    <t>TOTAL</t>
  </si>
  <si>
    <t xml:space="preserve">TABLA 1. TOTAL NACIONAL POR TIPO DE RADICACIÓN  </t>
  </si>
  <si>
    <t>POR TIPO DE RECLAMO</t>
  </si>
  <si>
    <t xml:space="preserve">SIMPLE </t>
  </si>
  <si>
    <t>PRIORIZADO</t>
  </si>
  <si>
    <t>RIESGO VITAL</t>
  </si>
  <si>
    <t>TABLA 2. RECLAMOS EN SALUD POR TIPO DE RIESGO</t>
  </si>
  <si>
    <t>RECLAMOS EN SALUD Y SOLICITUDES DE INFORMACIÓN POR CANAL DE RADICACIÓN</t>
  </si>
  <si>
    <t>RECLAMOS EN SALUD Y SOLICITUDES DE INFORMACIÓN</t>
  </si>
  <si>
    <t>CANAL</t>
  </si>
  <si>
    <t>TOTAL RECLAMOS 2.024</t>
  </si>
  <si>
    <t>% PARTICIPACIÓN</t>
  </si>
  <si>
    <t>*WEB: SUMATORIA DE FUENTES DE INFORMACIÓN FORMULARIO WEB Y CORREO ELECTRÓNICO; EL CANAL DE CORREO ELECTRÓNICO OPERA DESDE AGOSTO 2015</t>
  </si>
  <si>
    <t>*PERSONALIZADO: SUMATORIA CANAL PERSONALIZADO Y EVENTOS; EL CANAL EVENTOS OPERA DESDE NOVIEMBRE 2017</t>
  </si>
  <si>
    <t>*REDES SOCIALES: SUMATORIA CANAL REDES SOCIALES Y MEDIOS DE COMUNICACIÓN; ESTOS CANALES OPERAN DESDE FEBRERO 2018</t>
  </si>
  <si>
    <t>TABLA 3. RECLAMOS EN SALUD Y SOLICITUDES DE INFORMACIÓN POR CANAL DE RADICACIÓN</t>
  </si>
  <si>
    <t>RECLAMOS EN SALUD POR DEPARTAMENTO</t>
  </si>
  <si>
    <t>CÁLCULO DE TASA CON EL PROMEDIO AFILIADOS AÑO CORRIDO</t>
  </si>
  <si>
    <t>DEPARTAMENTO</t>
  </si>
  <si>
    <t>TASA AÑO CORRIDO</t>
  </si>
  <si>
    <t>RISARALDA</t>
  </si>
  <si>
    <t>CALDAS</t>
  </si>
  <si>
    <t>BOGOTÁ. D.C.</t>
  </si>
  <si>
    <t>ANTIOQUIA</t>
  </si>
  <si>
    <t>CASANARE</t>
  </si>
  <si>
    <t>VALLE DEL CAUCA</t>
  </si>
  <si>
    <t>SANTANDER</t>
  </si>
  <si>
    <t>TOLIMA</t>
  </si>
  <si>
    <t>META</t>
  </si>
  <si>
    <t>QUINDÍO</t>
  </si>
  <si>
    <t>BOYACÁ</t>
  </si>
  <si>
    <t>CUNDINAMARCA</t>
  </si>
  <si>
    <t>HUILA</t>
  </si>
  <si>
    <t>ARCHIPIÉLAGO DE SAN ANDRÉS, PROVIDENCIA Y SANTA CATALINA</t>
  </si>
  <si>
    <t>CAUCA</t>
  </si>
  <si>
    <t>AMAZONAS</t>
  </si>
  <si>
    <t>ATLÁNTICO</t>
  </si>
  <si>
    <t>ARAUCA</t>
  </si>
  <si>
    <t>LA GUAJIRA</t>
  </si>
  <si>
    <t>GUAVIARE</t>
  </si>
  <si>
    <t>SUCRE</t>
  </si>
  <si>
    <t>PUTUMAYO</t>
  </si>
  <si>
    <t>NORTE DE SANTANDER</t>
  </si>
  <si>
    <t>CÓRDOBA</t>
  </si>
  <si>
    <t>CESAR</t>
  </si>
  <si>
    <t>BOLÍVAR</t>
  </si>
  <si>
    <t>CHOCÓ</t>
  </si>
  <si>
    <t>NARIÑO</t>
  </si>
  <si>
    <t>MAGDALENA</t>
  </si>
  <si>
    <t>VICHADA</t>
  </si>
  <si>
    <t>CAQUETÁ</t>
  </si>
  <si>
    <t>GUAINÍA</t>
  </si>
  <si>
    <t>VAUPÉS</t>
  </si>
  <si>
    <t>TOTAL GENERAL</t>
  </si>
  <si>
    <t>TABLA 4. RECLAMOS EN SALUD POR DEPARTAMENTO</t>
  </si>
  <si>
    <t>RECLAMOS EN SALUD POR CAPITAL DE DEPARTAMENTO</t>
  </si>
  <si>
    <t>bdua</t>
  </si>
  <si>
    <t>cod_mpio</t>
  </si>
  <si>
    <t>CAPITALES</t>
  </si>
  <si>
    <t>TOTAL RECLAMOS EN SALUD 2.024</t>
  </si>
  <si>
    <t>17001 - MANIZALES</t>
  </si>
  <si>
    <t>PEREIRA</t>
  </si>
  <si>
    <t>66001 - PEREIRA</t>
  </si>
  <si>
    <t>MANIZALES</t>
  </si>
  <si>
    <t>41001 - NEIVA</t>
  </si>
  <si>
    <t>NEIVA</t>
  </si>
  <si>
    <t>68001 - BUCARAMANGA</t>
  </si>
  <si>
    <t>IBAGUÉ</t>
  </si>
  <si>
    <t>85001 - YOPAL</t>
  </si>
  <si>
    <t>BUCARAMANGA</t>
  </si>
  <si>
    <t>73001 - IBAGUÉ</t>
  </si>
  <si>
    <t>YOPAL</t>
  </si>
  <si>
    <t>05001 - MEDELLÍN</t>
  </si>
  <si>
    <t>ARMENIA</t>
  </si>
  <si>
    <t>11001 - BOGOTÁ D.C.</t>
  </si>
  <si>
    <t>MEDELLÍN</t>
  </si>
  <si>
    <t>50001 - VILLAVICENCIO</t>
  </si>
  <si>
    <t>VILLAVICENCIO</t>
  </si>
  <si>
    <t>19001 - POPAYÁN</t>
  </si>
  <si>
    <t>63001 - ARMENIA</t>
  </si>
  <si>
    <t>POPAYÁN</t>
  </si>
  <si>
    <t>76001 - CALI</t>
  </si>
  <si>
    <t>CALI</t>
  </si>
  <si>
    <t>15001 - TUNJA</t>
  </si>
  <si>
    <t>TUNJA</t>
  </si>
  <si>
    <t>86001 - MOCOA</t>
  </si>
  <si>
    <t>QUIBDÓ</t>
  </si>
  <si>
    <t>27001 - QUIBDÓ</t>
  </si>
  <si>
    <t>MOCOA</t>
  </si>
  <si>
    <t>44001 - RIOHACHA</t>
  </si>
  <si>
    <t>RIOHACHA</t>
  </si>
  <si>
    <t>91001 - LETICIA</t>
  </si>
  <si>
    <t>SAN ANDRÉS</t>
  </si>
  <si>
    <t>52001 - PASTO</t>
  </si>
  <si>
    <t>LETICIA</t>
  </si>
  <si>
    <t>08001 - BARRANQUILLA</t>
  </si>
  <si>
    <t>BARRANQUILLA</t>
  </si>
  <si>
    <t>70001 - SINCELEJO</t>
  </si>
  <si>
    <t>PASTO</t>
  </si>
  <si>
    <t>88001 - SAN ANDRÉS</t>
  </si>
  <si>
    <t>SINCELEJO</t>
  </si>
  <si>
    <t>23001 - MONTERÍA</t>
  </si>
  <si>
    <t>MONTERÍA</t>
  </si>
  <si>
    <t>95001 - SAN JOSÉ DEL GUAVIARE</t>
  </si>
  <si>
    <t>SAN JOSÉ DEL GUAVIARE</t>
  </si>
  <si>
    <t>13001 - CARTAGENA</t>
  </si>
  <si>
    <t>81001 - ARAUCA</t>
  </si>
  <si>
    <t>VALLEDUPAR</t>
  </si>
  <si>
    <t>20001 - VALLEDUPAR</t>
  </si>
  <si>
    <t>47001 - SANTA MARTA</t>
  </si>
  <si>
    <t>SANTA MARTA</t>
  </si>
  <si>
    <t>54001 - CÚCUTA</t>
  </si>
  <si>
    <t>CÚCUTA</t>
  </si>
  <si>
    <t>18001 - FLORENCIA</t>
  </si>
  <si>
    <t>FLORENCIA</t>
  </si>
  <si>
    <t>99001 - PUERTO CARREÑO</t>
  </si>
  <si>
    <t>PUERTO CARREÑO</t>
  </si>
  <si>
    <t>94001 - PUERTO INÍRIDA</t>
  </si>
  <si>
    <t>97001 - MITÚ</t>
  </si>
  <si>
    <t>MITÚ</t>
  </si>
  <si>
    <t>* RECLAMOS EN SALUD: SE EXCLUYEN LOS RECLAMOS DE LAS EPS INDÍGENAS</t>
  </si>
  <si>
    <t>TABLA 5. RECLAMOS EN POR CAPITAL DE DEPARTAMENTO</t>
  </si>
  <si>
    <t>RECLAMOS EN SALUD POR MACROMOTIVO</t>
  </si>
  <si>
    <t>MACROMOTIVOS</t>
  </si>
  <si>
    <t>BARRERAS EN EL ACCESO A TECNOLOGÍAS Y SERVICIOS DE SALUD; Y OTROS ELEMENTOS COMPLEMENTARIOS PARA LA ATENCIÓN DEL USUARIO</t>
  </si>
  <si>
    <t>INSATISFACCIÓN DEL USUARIO CON EL PROCESO ADMINISTRATIVO</t>
  </si>
  <si>
    <t>INSATISFACCIÓN RELACIONADA CON LA ATENCIÓN EN SALUD</t>
  </si>
  <si>
    <t>INSATISFACCIÓN RELACIONADA CON INFRAESTRUCTURA Y LOGÍSTICA</t>
  </si>
  <si>
    <t>TABLA 6. RECLAMOS EN SALUD POR MACROMOTIVO (RECLAMOS A PARTIR DEL 01 DE JULIO DE 2023)</t>
  </si>
  <si>
    <t>RECLAMOS EN SALUD POR MOTIVOS ESPECÍFICOS</t>
  </si>
  <si>
    <t>MOTIVOS</t>
  </si>
  <si>
    <t>NEGACIÓN EN LA ASIGNACIÓN DE CITAS O CONSULTAS</t>
  </si>
  <si>
    <t>FALTA DE OPORTUNIDAD EN LAS CITAS O CONSULTAS</t>
  </si>
  <si>
    <t>NEGACIÓN PARA LA ENTREGA DE TECNOLOGÍAS EN SALUD Y/O DE OTROS SERVICIOS AUTORIZADOS</t>
  </si>
  <si>
    <t>FALTA DE OPORTUNIDAD EN LA ATENCIÓN EN OTROS SERVICIOS DE SALUD</t>
  </si>
  <si>
    <t>NEGACIÓN EN LA ATENCIÓN EN OTROS SERVICIOS DE SALUD</t>
  </si>
  <si>
    <t>FALTA DE OPORTUNIDAD EN LA AUTORIZACIÓN DE OTROS SERVICIOS DE SALUD</t>
  </si>
  <si>
    <t>FALTA DE OPORTUNIDAD EN LA ENTREGA O ENTREGA INCOMPLETA DE TECNOLOGÍAS EN SALUD Y/O PRESTACIÓN DE OTROS SERVICIOS</t>
  </si>
  <si>
    <t>FALTA DE OPORTUNIDAD EN LA AUTORIZACIÓN DE CITAS DE CONSULTA</t>
  </si>
  <si>
    <t>FALTA DE OPORTUNIDAD EN LA AUTORIZACIÓN DE TECNOLOGÍAS EN SALUD Y/O DE OTROS SERVICIOS</t>
  </si>
  <si>
    <t>TOTAL DE TODOS LOS MOTIVOS</t>
  </si>
  <si>
    <t>TABLA 7. RECLAMOS EN SALUD POR MOTIVOS ESPECÍFICOS (RECLAMOS A PARTIR DEL 01 JULIO DE 2023)</t>
  </si>
  <si>
    <t>RECLAMOS EN SALUD POR EPS RÉGIMEN CONTRIBUTIVO</t>
  </si>
  <si>
    <t>cod_ent</t>
  </si>
  <si>
    <t>EPS</t>
  </si>
  <si>
    <t>COOSALUD</t>
  </si>
  <si>
    <t>SERVICIO OCCIDENTAL DE SALUD (SOS)</t>
  </si>
  <si>
    <t>COMPENSAR</t>
  </si>
  <si>
    <t>FAMISANAR</t>
  </si>
  <si>
    <t>NUEVA EPS</t>
  </si>
  <si>
    <t>SALUD TOTAL</t>
  </si>
  <si>
    <t>COMFENALCO VALLE</t>
  </si>
  <si>
    <t>EPS SURA</t>
  </si>
  <si>
    <t>SANITAS</t>
  </si>
  <si>
    <t>MUTUAL SER</t>
  </si>
  <si>
    <t>ALIANSALUD</t>
  </si>
  <si>
    <t>TABLA 8. RECLAMOS EN SALUD POR EPS RÉGIMEN CONTRIBUTIVO</t>
  </si>
  <si>
    <t>RECLAMOS EN SALUD POR EPS RÉGIMEN SUBSIDIADO</t>
  </si>
  <si>
    <t>CÁLCULO DE TASA CON EL NÚMERO DE AFILIADOS DEL ÚLTIMO MES</t>
  </si>
  <si>
    <t>cod _ent</t>
  </si>
  <si>
    <t>CAPITAL SALUD</t>
  </si>
  <si>
    <t>SAVIA SALUD EPS</t>
  </si>
  <si>
    <t>CAPRESOCA</t>
  </si>
  <si>
    <t>CAJACOPI EPS</t>
  </si>
  <si>
    <t>EMSSANAR</t>
  </si>
  <si>
    <t>ASMET SALUD</t>
  </si>
  <si>
    <t>CCF DE SUCRE Y/O FAMILIAR DE COLOMBIA</t>
  </si>
  <si>
    <t>CCF CHOCÓ "COMFACHOCÓ"</t>
  </si>
  <si>
    <t>CCF ORIENTE "COMFAORIENTE"</t>
  </si>
  <si>
    <t>TABLA 9. RECLAMOS EN SALUD POR EPS RÉGIMEN SUBSIDIADO</t>
  </si>
  <si>
    <t>RECLAMOS EN SALUD POR EPS INDÍGENAS (No se tienen en cuenta para el cálculo de tasa)</t>
  </si>
  <si>
    <t>COD ALIAS</t>
  </si>
  <si>
    <t>EPS INDÍGENAS</t>
  </si>
  <si>
    <t>AIC - ASOCIACIÓN INDÍGENA DEL CAUCA (EPS-I CAUCA)</t>
  </si>
  <si>
    <t>MALLAMAS (EPS-I)</t>
  </si>
  <si>
    <t>PIJAOS SALUD (EPS-I)</t>
  </si>
  <si>
    <t>ANAS WAYUU (EPS-I)</t>
  </si>
  <si>
    <t>DUSAKAWI (EPS-I CESAR Y GUAJIRA)</t>
  </si>
  <si>
    <t>TABLA 10. RECLAMOS EN SALUD POR EPS INDÍGENAS</t>
  </si>
  <si>
    <t>RECLAMOS EN SALUD POR OTRO TIPO DE VIGILADO</t>
  </si>
  <si>
    <t>VIGILADO</t>
  </si>
  <si>
    <t>MAGISTERIO</t>
  </si>
  <si>
    <t>FUERZAS MILITARES</t>
  </si>
  <si>
    <t>ARL - POSITIVA</t>
  </si>
  <si>
    <t>ARL - SURAMERICANA</t>
  </si>
  <si>
    <t>FONDO DE PASIVO SOCIAL DE FERROCARRILES NACIONALES DE COLOMBIA.</t>
  </si>
  <si>
    <t>DIRECCION SECCIONAL DE SALUD DE ANTIOQUIA</t>
  </si>
  <si>
    <t>ARL - SEGUROS DE VIDA COLPATRIA</t>
  </si>
  <si>
    <t>TOP 10 OTROS VIGILADOS</t>
  </si>
  <si>
    <t>*NO SE CALCULA TASA TODA VEZ QUE NO SE CUENTA CON LA INFORMACIÓN DE NÚMERO DE AFILIADOS  DE TODOS LOS VIGILADOS DE OTRO TIPO DE RÉGIMEN EN EL BDUA (BASE ÚNICA DE AFILIADOS)</t>
  </si>
  <si>
    <t>TABLA 11. RECLAMOS EN SALUD POR OTRO TIPO DE VIGILADO</t>
  </si>
  <si>
    <t>“Es de anotar que la información presentada puede ser susceptible de cambios marginales respecto a informes presentados con anterioridad, dado que la información de los reclamos en salud puede cambiar en el tiempo debido a actualizaciones en su estado, clasificación de riesgo de vida y redireccionamientos a otra entidad para su gestión.”</t>
  </si>
  <si>
    <t>TABLA 2. RECLAMOS EN SALUD POR TIPO DE RECLAMO</t>
  </si>
  <si>
    <t>CÁLCULO DE TASA CON EL PROMEDIO AFILIADOS 12 MESES</t>
  </si>
  <si>
    <t>BDUA</t>
  </si>
  <si>
    <t>TASA AFILIADOS 12 MESES</t>
  </si>
  <si>
    <t>BOGOTA D.C.</t>
  </si>
  <si>
    <t>VALLE</t>
  </si>
  <si>
    <t>QUINDIO</t>
  </si>
  <si>
    <t>BOYACA</t>
  </si>
  <si>
    <t>ATLANTICO</t>
  </si>
  <si>
    <t>SAN ANDRES</t>
  </si>
  <si>
    <t>CORDOBA</t>
  </si>
  <si>
    <t>CHOCO</t>
  </si>
  <si>
    <t>NARINO</t>
  </si>
  <si>
    <t>BOLIVAR</t>
  </si>
  <si>
    <t>CAQUETA</t>
  </si>
  <si>
    <t>GUAINIA</t>
  </si>
  <si>
    <t>VAUPES</t>
  </si>
  <si>
    <t>base</t>
  </si>
  <si>
    <t>TABLA 5. RECLAMOS EN SALUD POR CAPITAL DE DEPARTAMENTO</t>
  </si>
  <si>
    <t>TOTAL RECLAMOS EN SALUD  2024</t>
  </si>
  <si>
    <t>CARTAGENA</t>
  </si>
  <si>
    <t>PUERTO INÍRIDA</t>
  </si>
  <si>
    <t>FALTA DE OPORTUNIDAD EN EL PROCESO DE REFERENCIA Y CONTRARREFERENCIA</t>
  </si>
  <si>
    <t>TOTAL 10 MOTIVOS CON MAYOR RECLAMOS</t>
  </si>
  <si>
    <r>
      <rPr>
        <b/>
        <sz val="11"/>
        <color rgb="FF000000"/>
        <rFont val="Verdana"/>
        <family val="2"/>
      </rPr>
      <t>* PROMEDIO AFILIADOS AÑO CORRIDO</t>
    </r>
    <r>
      <rPr>
        <sz val="11"/>
        <color rgb="FF000000"/>
        <rFont val="Verdana"/>
        <family val="2"/>
      </rPr>
      <t>: = TOTAL PROMEDIO  AFILIADOS DEL AÑO CORRIDO  EN MENCIÓN, EN ESTADO ACTIVO, ACTIVO POR EMERGENCIA, PROTECCIÓN LABORAL, SUSPENDIDO, SUSPENDIDO POR DOCUMENTO Y SUSPENDIDO POR MORA QUE SE ENCUENTRAN EN LA BASE DE SISPRO.</t>
    </r>
  </si>
  <si>
    <r>
      <t>* TASA</t>
    </r>
    <r>
      <rPr>
        <sz val="11"/>
        <color rgb="FF000000"/>
        <rFont val="Verdana"/>
        <family val="2"/>
      </rPr>
      <t>: NÚMERO DE RECLAMOS POR CADA 10.000 AFILIADOS SE CALCULA: ∑RECLAMOS EN SALUD / PROMEDIO AFILIADOS AÑO CORRIDO POR 10.000</t>
    </r>
  </si>
  <si>
    <r>
      <rPr>
        <b/>
        <sz val="11"/>
        <color rgb="FF000000"/>
        <rFont val="Verdana"/>
        <family val="2"/>
      </rPr>
      <t>* 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</si>
  <si>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PROMEDIO AFILIADOS AÑO CORRIDO POR 10.000</t>
    </r>
  </si>
  <si>
    <t>FUNDACIÓN SALUD MÍA</t>
  </si>
  <si>
    <t>SALUD BOLÍVAR</t>
  </si>
  <si>
    <r>
      <t xml:space="preserve">* </t>
    </r>
    <r>
      <rPr>
        <b/>
        <sz val="11"/>
        <color rgb="FF000000"/>
        <rFont val="Verdana"/>
        <family val="2"/>
      </rPr>
      <t>RECLAMOS EN SALUD:</t>
    </r>
    <r>
      <rPr>
        <sz val="11"/>
        <color rgb="FF000000"/>
        <rFont val="Verdana"/>
        <family val="2"/>
      </rPr>
      <t xml:space="preserve"> SE EXCLUYEN LAS RECLAMOS EN SALUD DE LAS EPS INDÍGENAS</t>
    </r>
  </si>
  <si>
    <r>
      <rPr>
        <b/>
        <sz val="11"/>
        <color rgb="FF000000"/>
        <rFont val="Verdana"/>
        <family val="2"/>
      </rPr>
      <t>* PROMEDIO AFILIADOS 12 MESES</t>
    </r>
    <r>
      <rPr>
        <sz val="11"/>
        <color rgb="FF000000"/>
        <rFont val="Verdana"/>
        <family val="2"/>
      </rPr>
      <t>: = TOTAL PROMEDIO  AFILIADOS DE 12 MESES ACUMULADOS  EN MENCIÓN, EN ESTADO ACTIVO, ACTIVO POR EMERGENCIA, PROTECCIÓN LABORAL, SUSPENDIDO, SUSPENDIDO POR DOCUMENTO Y SUSPENDIDO POR MORA QUE SE ENCUENTRAN EN LA BASE DE SISPRO.</t>
    </r>
  </si>
  <si>
    <r>
      <t xml:space="preserve">* TASA: </t>
    </r>
    <r>
      <rPr>
        <sz val="11"/>
        <color rgb="FF000000"/>
        <rFont val="Verdana"/>
        <family val="2"/>
      </rPr>
      <t>NÚMERO DE QUEJAS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</si>
  <si>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LOS RECLAMOS DE LAS EPS INDÍGENAS</t>
    </r>
  </si>
  <si>
    <r>
      <t>* TASA</t>
    </r>
    <r>
      <rPr>
        <sz val="11"/>
        <color rgb="FF000000"/>
        <rFont val="Verdana"/>
        <family val="2"/>
      </rPr>
      <t>: NÚMERO DE RECLAMOS POR CADA 10.000 AFILIADOS SE CALCULA: ∑RECLAMOS EN SALUD / PROMEDIO AFILIADOS 12 MESES</t>
    </r>
  </si>
  <si>
    <r>
      <t xml:space="preserve">* </t>
    </r>
    <r>
      <rPr>
        <b/>
        <sz val="11"/>
        <color rgb="FF000000"/>
        <rFont val="Verdana"/>
        <family val="2"/>
      </rPr>
      <t>RECLAMOS EN SALUD:</t>
    </r>
    <r>
      <rPr>
        <sz val="11"/>
        <color rgb="FF000000"/>
        <rFont val="Verdana"/>
        <family val="2"/>
      </rPr>
      <t xml:space="preserve"> SE EXCLUYEN RECLAMOS DE LAS EPS INDÍGENAS</t>
    </r>
  </si>
  <si>
    <r>
      <t xml:space="preserve">* TASA: </t>
    </r>
    <r>
      <rPr>
        <sz val="11"/>
        <color rgb="FF000000"/>
        <rFont val="Verdana"/>
        <family val="2"/>
      </rPr>
      <t>NÚMERO DE RECLAMOS POR CADA 10.000 AFILIADOS SE CALCULA: ∑RECLAMOS EN SALUD / PROMEDIO AFILIADOS 12 MESES</t>
    </r>
  </si>
  <si>
    <t>SIMPLE</t>
  </si>
  <si>
    <t xml:space="preserve">WEB </t>
  </si>
  <si>
    <t xml:space="preserve">PERSONALIZADO </t>
  </si>
  <si>
    <t xml:space="preserve">TELEFÓNICO </t>
  </si>
  <si>
    <t xml:space="preserve">ESCRITO </t>
  </si>
  <si>
    <t xml:space="preserve">CHAT </t>
  </si>
  <si>
    <t xml:space="preserve">REDES SOCIALES </t>
  </si>
  <si>
    <t>TABLA 7. RECLAMOS EN SALUD POR MOTIVOS ESPECÍFICOS (RECLAMOS A PARTIR DEL 01 AGOSTO 2023)</t>
  </si>
  <si>
    <t>POLICÍA NACIONAL</t>
  </si>
  <si>
    <t>SECRETARÍA DISTRITAL DE SALUD  DE BOGOTÁ</t>
  </si>
  <si>
    <t>COLSANITAS S.A. COMPAÑÍA DE MEDICINA PREPAGADA</t>
  </si>
  <si>
    <t>DIRECCIÓN SECCIONAL DE SALUD DE ANTIOQUIA</t>
  </si>
  <si>
    <t>POLICIA NACIONAL</t>
  </si>
  <si>
    <t>SECRETARIA DISTRITAL DE SALUD  DE BOGOTA</t>
  </si>
  <si>
    <t>COLSANITAS S.A. COMPAA DE MEDICINA PREPAGADA</t>
  </si>
  <si>
    <t>TABLA 6. RECLAMOS EN SALUD POR MACROMOTIVO (RECLAMOS A PARTIR DEL 01 JULIO 2023)</t>
  </si>
  <si>
    <t>2.024 (ENERO-OCTUBRE)</t>
  </si>
  <si>
    <t>FUENTE: BASE DE DATOS SNS AÑO 2.024 (ENERO-OCTUBRE)</t>
  </si>
  <si>
    <t>*WEB: SUMATORIA DE FUENTES DE INFORMACIÓN FORMULARIO WEB Y CORREO ELECTRÓNICO; EL CANAL DE CORREO ELECTRÓNICO OPERA DESDE OCTUBRE 2015</t>
  </si>
  <si>
    <t>*PROMEDIO AFILIADOS AÑO CORRIDO 
OCTUBRE 2024</t>
  </si>
  <si>
    <t>TASA DEPT= 273,68</t>
  </si>
  <si>
    <t>TASA AÑO CAPITALES= 331,75</t>
  </si>
  <si>
    <t>TOTAL 10 MOTIVOS ESPECÍFICOS CON RECLAMOS</t>
  </si>
  <si>
    <t>TASA RÉGIMEN= 326,59</t>
  </si>
  <si>
    <t>TASA REGIMEN = 196,25</t>
  </si>
  <si>
    <t>FUENTE: BASE DE DATOS SNS AÑOS 2.024 (ENERO-OCTUBRE)</t>
  </si>
  <si>
    <t>TOTAL RECLAMOS EN SALUD (NOV 2023-OCT 2024)</t>
  </si>
  <si>
    <t>PROMEDIO AFILIADOS AFILIADOS 12 MESES  (NOV 2023-OCT 2024)</t>
  </si>
  <si>
    <t>PROMEDIO AFILIADOS AFILIADOS 12 MESES (NOV 2023-OCT 2024)</t>
  </si>
  <si>
    <t>TASA DEPT= 313,16</t>
  </si>
  <si>
    <t>TASA 12 MESES CAPITALES= 380,16</t>
  </si>
  <si>
    <t>TASA REGIMEN = 224,84</t>
  </si>
  <si>
    <t>TASA RÉGIMEN= 373,48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</si>
</sst>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42" formatCode="_-&quot;$&quot;\ * #,##0_-;\-&quot;$&quot;\ * #,##0_-;_-&quot;$&quot;\ * &quot;-&quot;_-;_-@_-"/>
    <numFmt numFmtId="41" formatCode="_-* #,##0_-;\-* #,##0_-;_-* &quot;-&quot;_-;_-@_-"/>
    <numFmt numFmtId="43" formatCode="_-* #,##0.00_-;\-* #,##0.00_-;_-* &quot;-&quot;??_-;_-@_-"/>
    <numFmt numFmtId="164" formatCode="_ * #,##0.00_ ;_ * \-#,##0.00_ ;_ * &quot;-&quot;??_ ;_ @_ "/>
  </numFmts>
  <fonts count="30" x14ac:knownFonts="1">
    <font>
      <sz val="11"/>
      <color theme="1"/>
      <name val="Calibri"/>
      <family val="2"/>
      <scheme val="minor"/>
    </font>
    <font>
      <sz val="11"/>
      <color theme="1"/>
      <name val="Calibri"/>
      <family val="2"/>
      <scheme val="minor"/>
    </font>
    <font>
      <sz val="8"/>
      <name val="Calibri"/>
      <family val="2"/>
      <scheme val="minor"/>
    </font>
    <font>
      <sz val="12"/>
      <name val="Verdana"/>
      <family val="2"/>
    </font>
    <font>
      <b/>
      <sz val="12"/>
      <color theme="1"/>
      <name val="Verdana"/>
      <family val="2"/>
    </font>
    <font>
      <sz val="12"/>
      <color theme="1"/>
      <name val="Verdana"/>
      <family val="2"/>
    </font>
    <font>
      <sz val="12"/>
      <color theme="0"/>
      <name val="Verdana"/>
      <family val="2"/>
    </font>
    <font>
      <i/>
      <sz val="12"/>
      <color rgb="FF000000"/>
      <name val="Verdana"/>
      <family val="2"/>
    </font>
    <font>
      <sz val="8"/>
      <color theme="1"/>
      <name val="Verdana"/>
      <family val="2"/>
    </font>
    <font>
      <sz val="12"/>
      <color rgb="FFFF0000"/>
      <name val="Verdana"/>
      <family val="2"/>
    </font>
    <font>
      <b/>
      <sz val="12"/>
      <color indexed="8"/>
      <name val="Verdana"/>
      <family val="2"/>
    </font>
    <font>
      <b/>
      <sz val="9"/>
      <color theme="1"/>
      <name val="Arial Narrow"/>
      <family val="2"/>
    </font>
    <font>
      <sz val="9"/>
      <color theme="1"/>
      <name val="Arial Narrow"/>
      <family val="2"/>
    </font>
    <font>
      <sz val="9"/>
      <name val="Arial Narrow"/>
      <family val="2"/>
    </font>
    <font>
      <b/>
      <sz val="9"/>
      <name val="Arial Narrow"/>
      <family val="2"/>
    </font>
    <font>
      <b/>
      <sz val="9"/>
      <color indexed="8"/>
      <name val="Arial Narrow"/>
      <family val="2"/>
    </font>
    <font>
      <sz val="8"/>
      <color theme="1"/>
      <name val="Arial Narrow"/>
      <family val="2"/>
    </font>
    <font>
      <sz val="8"/>
      <color indexed="8"/>
      <name val="Arial Narrow"/>
      <family val="2"/>
    </font>
    <font>
      <sz val="11"/>
      <color rgb="FF000000"/>
      <name val="Verdana"/>
      <family val="2"/>
    </font>
    <font>
      <sz val="11"/>
      <color indexed="8"/>
      <name val="Verdana"/>
      <family val="2"/>
    </font>
    <font>
      <sz val="11"/>
      <color theme="1"/>
      <name val="Verdana"/>
      <family val="2"/>
    </font>
    <font>
      <b/>
      <sz val="11"/>
      <color rgb="FF000000"/>
      <name val="Verdana"/>
      <family val="2"/>
    </font>
    <font>
      <sz val="10"/>
      <color indexed="8"/>
      <name val="Arial"/>
      <family val="2"/>
    </font>
    <font>
      <sz val="10"/>
      <name val="Arial"/>
      <family val="2"/>
    </font>
    <font>
      <sz val="8"/>
      <color indexed="8"/>
      <name val="Verdana"/>
      <family val="2"/>
    </font>
    <font>
      <sz val="12"/>
      <color indexed="8"/>
      <name val="Verdana"/>
      <family val="2"/>
    </font>
    <font>
      <b/>
      <sz val="11"/>
      <color theme="1"/>
      <name val="Verdana"/>
      <family val="2"/>
    </font>
    <font>
      <b/>
      <sz val="11"/>
      <color indexed="8"/>
      <name val="Verdana"/>
      <family val="2"/>
    </font>
    <font>
      <b/>
      <sz val="11"/>
      <color theme="1"/>
      <name val="Arial Narrow"/>
      <family val="2"/>
    </font>
    <font>
      <sz val="9"/>
      <color indexed="8"/>
      <name val="Arial Narrow"/>
      <family val="2"/>
    </font>
  </fonts>
  <fills count="6">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rgb="FFA9D08E"/>
        <bgColor indexed="64"/>
      </patternFill>
    </fill>
    <fill>
      <patternFill patternType="solid">
        <fgColor rgb="FFA9D08E"/>
        <bgColor theme="4" tint="0.79998168889431442"/>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bottom/>
      <diagonal/>
    </border>
    <border>
      <left style="medium">
        <color indexed="64"/>
      </left>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72">
    <xf numFmtId="0" fontId="0" fillId="0" borderId="0"/>
    <xf numFmtId="9"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0" fontId="22" fillId="0" borderId="0">
      <alignment vertical="top"/>
    </xf>
    <xf numFmtId="9" fontId="22" fillId="0" borderId="0" applyFont="0" applyFill="0" applyBorder="0" applyAlignment="0" applyProtection="0"/>
    <xf numFmtId="0" fontId="22" fillId="0" borderId="0">
      <alignment vertical="top"/>
    </xf>
    <xf numFmtId="0" fontId="1" fillId="0" borderId="0"/>
    <xf numFmtId="9" fontId="22" fillId="0" borderId="0" applyFont="0" applyFill="0" applyBorder="0" applyAlignment="0" applyProtection="0">
      <alignment vertical="top"/>
    </xf>
    <xf numFmtId="0" fontId="1" fillId="0" borderId="0"/>
    <xf numFmtId="0" fontId="22" fillId="0" borderId="0">
      <alignment vertical="top"/>
    </xf>
    <xf numFmtId="9" fontId="22" fillId="0" borderId="0" applyFont="0" applyFill="0" applyBorder="0" applyAlignment="0" applyProtection="0"/>
    <xf numFmtId="0" fontId="1" fillId="0" borderId="0"/>
    <xf numFmtId="164" fontId="23" fillId="0" borderId="0" applyFont="0" applyFill="0" applyBorder="0" applyAlignment="0" applyProtection="0"/>
    <xf numFmtId="0" fontId="1" fillId="0" borderId="0"/>
    <xf numFmtId="0" fontId="1" fillId="0" borderId="0"/>
    <xf numFmtId="9"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1" fontId="22" fillId="0" borderId="0" applyFont="0" applyFill="0" applyBorder="0" applyAlignment="0" applyProtection="0"/>
    <xf numFmtId="0" fontId="1" fillId="0" borderId="0"/>
    <xf numFmtId="42" fontId="2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cellStyleXfs>
  <cellXfs count="198">
    <xf numFmtId="0" fontId="0" fillId="0" borderId="0" xfId="0"/>
    <xf numFmtId="0" fontId="3" fillId="0" borderId="0" xfId="0" applyFont="1"/>
    <xf numFmtId="0" fontId="5" fillId="2" borderId="0" xfId="0" applyFont="1" applyFill="1"/>
    <xf numFmtId="0" fontId="5" fillId="0" borderId="0" xfId="0" applyFont="1"/>
    <xf numFmtId="0" fontId="6" fillId="2" borderId="0" xfId="0" applyFont="1" applyFill="1"/>
    <xf numFmtId="0" fontId="4" fillId="0" borderId="0" xfId="0" applyFont="1"/>
    <xf numFmtId="3" fontId="5" fillId="0" borderId="0" xfId="0" applyNumberFormat="1" applyFont="1"/>
    <xf numFmtId="0" fontId="8" fillId="0" borderId="0" xfId="0" applyFont="1" applyAlignment="1">
      <alignment horizontal="center"/>
    </xf>
    <xf numFmtId="0" fontId="4" fillId="0" borderId="0" xfId="0" applyFont="1" applyAlignment="1">
      <alignment horizontal="left" indent="1"/>
    </xf>
    <xf numFmtId="0" fontId="3" fillId="0" borderId="0" xfId="0" applyFont="1" applyAlignment="1">
      <alignment horizontal="left"/>
    </xf>
    <xf numFmtId="0" fontId="5" fillId="0" borderId="0" xfId="0" applyFont="1" applyAlignment="1">
      <alignment horizontal="left"/>
    </xf>
    <xf numFmtId="0" fontId="6" fillId="2" borderId="0" xfId="0" applyFont="1" applyFill="1" applyAlignment="1">
      <alignment horizontal="left"/>
    </xf>
    <xf numFmtId="0" fontId="3" fillId="2" borderId="0" xfId="0" applyFont="1" applyFill="1"/>
    <xf numFmtId="49" fontId="3" fillId="2" borderId="0" xfId="0" applyNumberFormat="1" applyFont="1" applyFill="1"/>
    <xf numFmtId="2" fontId="5" fillId="2" borderId="0" xfId="0" applyNumberFormat="1" applyFont="1" applyFill="1"/>
    <xf numFmtId="2" fontId="5" fillId="0" borderId="0" xfId="0" applyNumberFormat="1" applyFont="1"/>
    <xf numFmtId="2" fontId="9" fillId="2" borderId="0" xfId="0" applyNumberFormat="1" applyFont="1" applyFill="1"/>
    <xf numFmtId="49" fontId="3" fillId="0" borderId="0" xfId="0" applyNumberFormat="1" applyFont="1"/>
    <xf numFmtId="1" fontId="5" fillId="0" borderId="0" xfId="0" applyNumberFormat="1" applyFont="1"/>
    <xf numFmtId="0" fontId="5" fillId="0" borderId="0" xfId="0" applyFont="1" applyAlignment="1">
      <alignment horizontal="center"/>
    </xf>
    <xf numFmtId="0" fontId="5" fillId="0" borderId="0" xfId="0" applyFont="1" applyAlignment="1">
      <alignment horizontal="center" vertical="center"/>
    </xf>
    <xf numFmtId="0" fontId="6" fillId="0" borderId="0" xfId="0" applyFont="1"/>
    <xf numFmtId="0" fontId="3" fillId="0" borderId="0" xfId="0" applyFont="1" applyAlignment="1">
      <alignment vertical="center"/>
    </xf>
    <xf numFmtId="0" fontId="10" fillId="0" borderId="0" xfId="0" applyFont="1" applyAlignment="1">
      <alignment vertical="top"/>
    </xf>
    <xf numFmtId="0" fontId="5" fillId="0" borderId="0" xfId="0" applyFont="1" applyAlignment="1">
      <alignment vertical="center"/>
    </xf>
    <xf numFmtId="0" fontId="3" fillId="0" borderId="0" xfId="0" applyFont="1" applyAlignment="1">
      <alignment horizontal="left" vertical="center" indent="1"/>
    </xf>
    <xf numFmtId="0" fontId="9" fillId="2" borderId="0" xfId="0" applyFont="1" applyFill="1"/>
    <xf numFmtId="41" fontId="9" fillId="2" borderId="0" xfId="2" applyFont="1" applyFill="1"/>
    <xf numFmtId="3" fontId="6" fillId="2" borderId="0" xfId="0" applyNumberFormat="1" applyFont="1" applyFill="1"/>
    <xf numFmtId="0" fontId="11" fillId="4" borderId="2" xfId="0" applyFont="1" applyFill="1" applyBorder="1" applyAlignment="1">
      <alignment horizontal="center"/>
    </xf>
    <xf numFmtId="0" fontId="11" fillId="4" borderId="1" xfId="0" applyFont="1" applyFill="1" applyBorder="1" applyAlignment="1">
      <alignment horizontal="center"/>
    </xf>
    <xf numFmtId="0" fontId="11" fillId="4" borderId="4" xfId="0" applyFont="1" applyFill="1" applyBorder="1" applyAlignment="1">
      <alignment horizontal="center"/>
    </xf>
    <xf numFmtId="0" fontId="12" fillId="0" borderId="1" xfId="0" applyFont="1" applyBorder="1" applyAlignment="1">
      <alignment wrapText="1"/>
    </xf>
    <xf numFmtId="3" fontId="12" fillId="0" borderId="1" xfId="0" applyNumberFormat="1" applyFont="1" applyBorder="1" applyAlignment="1">
      <alignment horizontal="center" vertical="center"/>
    </xf>
    <xf numFmtId="3" fontId="12" fillId="2" borderId="1" xfId="0" applyNumberFormat="1" applyFont="1" applyFill="1" applyBorder="1" applyAlignment="1">
      <alignment horizontal="center" vertical="center"/>
    </xf>
    <xf numFmtId="3" fontId="12" fillId="3" borderId="1" xfId="0" applyNumberFormat="1" applyFont="1" applyFill="1" applyBorder="1" applyAlignment="1">
      <alignment horizontal="center" vertical="center"/>
    </xf>
    <xf numFmtId="0" fontId="12" fillId="0" borderId="1" xfId="0" applyFont="1" applyBorder="1"/>
    <xf numFmtId="0" fontId="11" fillId="4" borderId="5" xfId="0" applyFont="1" applyFill="1" applyBorder="1" applyAlignment="1">
      <alignment horizontal="center"/>
    </xf>
    <xf numFmtId="3" fontId="11" fillId="4" borderId="5" xfId="0" applyNumberFormat="1" applyFont="1" applyFill="1" applyBorder="1" applyAlignment="1">
      <alignment horizontal="center" vertical="center"/>
    </xf>
    <xf numFmtId="3" fontId="13" fillId="0" borderId="1" xfId="0" applyNumberFormat="1" applyFont="1" applyBorder="1" applyAlignment="1">
      <alignment horizontal="center" vertical="center"/>
    </xf>
    <xf numFmtId="3" fontId="13" fillId="2" borderId="1" xfId="0" applyNumberFormat="1" applyFont="1" applyFill="1" applyBorder="1" applyAlignment="1">
      <alignment horizontal="center" vertical="center"/>
    </xf>
    <xf numFmtId="3" fontId="13" fillId="3" borderId="1" xfId="0" applyNumberFormat="1" applyFont="1" applyFill="1" applyBorder="1" applyAlignment="1">
      <alignment horizontal="center" vertical="center"/>
    </xf>
    <xf numFmtId="0" fontId="12" fillId="0" borderId="5" xfId="0" applyFont="1" applyBorder="1"/>
    <xf numFmtId="0" fontId="11" fillId="4" borderId="2" xfId="0" applyFont="1" applyFill="1" applyBorder="1" applyAlignment="1">
      <alignment horizontal="center" vertical="center"/>
    </xf>
    <xf numFmtId="0" fontId="11" fillId="4" borderId="1" xfId="0" applyFont="1" applyFill="1" applyBorder="1" applyAlignment="1">
      <alignment horizontal="center" vertical="center"/>
    </xf>
    <xf numFmtId="0" fontId="11" fillId="4" borderId="4" xfId="0" applyFont="1" applyFill="1" applyBorder="1" applyAlignment="1">
      <alignment horizontal="center" vertical="center" wrapText="1"/>
    </xf>
    <xf numFmtId="0" fontId="11" fillId="4" borderId="4" xfId="0" applyFont="1" applyFill="1" applyBorder="1" applyAlignment="1">
      <alignment horizontal="center" vertical="center"/>
    </xf>
    <xf numFmtId="3" fontId="12" fillId="0" borderId="1" xfId="0" applyNumberFormat="1" applyFont="1" applyBorder="1" applyAlignment="1">
      <alignment horizontal="center"/>
    </xf>
    <xf numFmtId="3" fontId="12" fillId="2" borderId="1" xfId="0" applyNumberFormat="1" applyFont="1" applyFill="1" applyBorder="1" applyAlignment="1">
      <alignment horizontal="center"/>
    </xf>
    <xf numFmtId="3" fontId="12" fillId="3" borderId="1" xfId="0" applyNumberFormat="1" applyFont="1" applyFill="1" applyBorder="1" applyAlignment="1">
      <alignment horizontal="center"/>
    </xf>
    <xf numFmtId="10" fontId="12" fillId="0" borderId="1" xfId="0" applyNumberFormat="1" applyFont="1" applyBorder="1" applyAlignment="1">
      <alignment horizontal="center"/>
    </xf>
    <xf numFmtId="3" fontId="11" fillId="4" borderId="1" xfId="0" applyNumberFormat="1" applyFont="1" applyFill="1" applyBorder="1" applyAlignment="1">
      <alignment horizontal="center"/>
    </xf>
    <xf numFmtId="0" fontId="11" fillId="4" borderId="5" xfId="0" applyFont="1" applyFill="1" applyBorder="1" applyAlignment="1">
      <alignment horizontal="center" vertical="center"/>
    </xf>
    <xf numFmtId="3" fontId="11" fillId="4" borderId="1" xfId="0" applyNumberFormat="1" applyFont="1" applyFill="1" applyBorder="1" applyAlignment="1">
      <alignment horizontal="center" vertical="center"/>
    </xf>
    <xf numFmtId="3" fontId="14" fillId="4" borderId="1" xfId="0" applyNumberFormat="1" applyFont="1" applyFill="1" applyBorder="1" applyAlignment="1">
      <alignment horizontal="center" vertical="center"/>
    </xf>
    <xf numFmtId="0" fontId="12" fillId="0" borderId="1" xfId="0" applyFont="1" applyBorder="1" applyAlignment="1">
      <alignment horizontal="justify" vertical="center" wrapText="1"/>
    </xf>
    <xf numFmtId="10" fontId="12" fillId="0" borderId="1" xfId="0" applyNumberFormat="1" applyFont="1" applyBorder="1" applyAlignment="1">
      <alignment horizontal="center" vertical="center"/>
    </xf>
    <xf numFmtId="10" fontId="11" fillId="4" borderId="1" xfId="1" applyNumberFormat="1" applyFont="1" applyFill="1" applyBorder="1" applyAlignment="1">
      <alignment horizontal="center" vertical="center"/>
    </xf>
    <xf numFmtId="10" fontId="11" fillId="4" borderId="1" xfId="1" applyNumberFormat="1" applyFont="1" applyFill="1" applyBorder="1" applyAlignment="1">
      <alignment horizontal="center"/>
    </xf>
    <xf numFmtId="0" fontId="11" fillId="4" borderId="7" xfId="0" applyFont="1" applyFill="1" applyBorder="1" applyAlignment="1">
      <alignment horizontal="center" vertical="center"/>
    </xf>
    <xf numFmtId="0" fontId="11" fillId="4" borderId="8" xfId="0" applyFont="1" applyFill="1" applyBorder="1" applyAlignment="1">
      <alignment horizontal="center" vertical="center"/>
    </xf>
    <xf numFmtId="2" fontId="12" fillId="0" borderId="1" xfId="0" applyNumberFormat="1" applyFont="1" applyBorder="1" applyAlignment="1">
      <alignment horizontal="center"/>
    </xf>
    <xf numFmtId="0" fontId="14" fillId="4" borderId="9" xfId="0" applyFont="1" applyFill="1" applyBorder="1" applyAlignment="1">
      <alignment horizontal="center" vertical="center" wrapText="1"/>
    </xf>
    <xf numFmtId="0" fontId="14" fillId="5" borderId="9" xfId="0" applyFont="1" applyFill="1" applyBorder="1" applyAlignment="1">
      <alignment horizontal="center" vertical="center"/>
    </xf>
    <xf numFmtId="0" fontId="14" fillId="5" borderId="1" xfId="0" applyFont="1" applyFill="1" applyBorder="1" applyAlignment="1">
      <alignment horizontal="center" vertical="center"/>
    </xf>
    <xf numFmtId="0" fontId="14" fillId="5" borderId="1" xfId="0" applyFont="1" applyFill="1" applyBorder="1" applyAlignment="1">
      <alignment horizontal="center" vertical="center" wrapText="1"/>
    </xf>
    <xf numFmtId="0" fontId="13" fillId="2" borderId="1" xfId="0" applyFont="1" applyFill="1" applyBorder="1" applyAlignment="1">
      <alignment vertical="center" wrapText="1"/>
    </xf>
    <xf numFmtId="0" fontId="14" fillId="4" borderId="1" xfId="0" applyFont="1" applyFill="1" applyBorder="1" applyAlignment="1">
      <alignment horizontal="center" vertical="center" wrapText="1"/>
    </xf>
    <xf numFmtId="3" fontId="15" fillId="4" borderId="1" xfId="0" applyNumberFormat="1" applyFont="1" applyFill="1" applyBorder="1" applyAlignment="1">
      <alignment horizontal="center" vertical="center"/>
    </xf>
    <xf numFmtId="10" fontId="13" fillId="2" borderId="1" xfId="1" applyNumberFormat="1" applyFont="1" applyFill="1" applyBorder="1" applyAlignment="1">
      <alignment horizontal="center" vertical="center" wrapText="1"/>
    </xf>
    <xf numFmtId="3" fontId="11" fillId="4" borderId="1" xfId="0" applyNumberFormat="1" applyFont="1" applyFill="1" applyBorder="1" applyAlignment="1">
      <alignment horizontal="center" wrapText="1"/>
    </xf>
    <xf numFmtId="10" fontId="11" fillId="4" borderId="1" xfId="1" applyNumberFormat="1" applyFont="1" applyFill="1" applyBorder="1" applyAlignment="1">
      <alignment horizontal="center" wrapText="1"/>
    </xf>
    <xf numFmtId="0" fontId="18" fillId="0" borderId="0" xfId="0" applyFont="1" applyAlignment="1">
      <alignment vertical="center"/>
    </xf>
    <xf numFmtId="0" fontId="19" fillId="0" borderId="0" xfId="0" applyFont="1" applyAlignment="1">
      <alignment vertical="center" wrapText="1"/>
    </xf>
    <xf numFmtId="0" fontId="20" fillId="0" borderId="0" xfId="0" applyFont="1" applyAlignment="1">
      <alignment horizontal="center" vertical="center"/>
    </xf>
    <xf numFmtId="0" fontId="21" fillId="0" borderId="0" xfId="0" applyFont="1" applyAlignment="1">
      <alignment vertical="center"/>
    </xf>
    <xf numFmtId="0" fontId="19" fillId="0" borderId="0" xfId="0" applyFont="1" applyAlignment="1">
      <alignment horizontal="center" vertical="center" wrapText="1"/>
    </xf>
    <xf numFmtId="3" fontId="19" fillId="0" borderId="0" xfId="0" applyNumberFormat="1" applyFont="1" applyAlignment="1">
      <alignment vertical="center" wrapText="1"/>
    </xf>
    <xf numFmtId="0" fontId="16" fillId="0" borderId="0" xfId="0" applyFont="1" applyAlignment="1">
      <alignment horizontal="center"/>
    </xf>
    <xf numFmtId="49" fontId="5" fillId="0" borderId="0" xfId="0" applyNumberFormat="1" applyFont="1"/>
    <xf numFmtId="2" fontId="4" fillId="0" borderId="10" xfId="0" applyNumberFormat="1" applyFont="1" applyBorder="1"/>
    <xf numFmtId="3" fontId="5" fillId="0" borderId="1" xfId="0" applyNumberFormat="1" applyFont="1" applyBorder="1" applyAlignment="1">
      <alignment horizontal="center"/>
    </xf>
    <xf numFmtId="0" fontId="8" fillId="0" borderId="6" xfId="0" applyFont="1" applyBorder="1" applyAlignment="1">
      <alignment horizontal="center"/>
    </xf>
    <xf numFmtId="3" fontId="8" fillId="0" borderId="6" xfId="0" applyNumberFormat="1" applyFont="1" applyBorder="1" applyAlignment="1">
      <alignment horizontal="center"/>
    </xf>
    <xf numFmtId="3" fontId="8" fillId="0" borderId="0" xfId="0" applyNumberFormat="1" applyFont="1" applyAlignment="1">
      <alignment horizontal="center"/>
    </xf>
    <xf numFmtId="49" fontId="5" fillId="0" borderId="0" xfId="0" applyNumberFormat="1" applyFont="1" applyAlignment="1">
      <alignment vertical="center"/>
    </xf>
    <xf numFmtId="49" fontId="5" fillId="0" borderId="0" xfId="0" applyNumberFormat="1" applyFont="1" applyAlignment="1">
      <alignment horizontal="left" vertical="center"/>
    </xf>
    <xf numFmtId="0" fontId="5" fillId="0" borderId="0" xfId="0" applyFont="1" applyAlignment="1">
      <alignment horizontal="left" vertical="center"/>
    </xf>
    <xf numFmtId="0" fontId="24" fillId="0" borderId="0" xfId="0" applyFont="1" applyAlignment="1">
      <alignment vertical="center" wrapText="1"/>
    </xf>
    <xf numFmtId="3" fontId="24" fillId="0" borderId="0" xfId="0" applyNumberFormat="1" applyFont="1" applyAlignment="1">
      <alignment vertical="center" wrapText="1"/>
    </xf>
    <xf numFmtId="2" fontId="24" fillId="0" borderId="0" xfId="0" applyNumberFormat="1" applyFont="1" applyAlignment="1">
      <alignment horizontal="center" vertical="center" wrapText="1"/>
    </xf>
    <xf numFmtId="0" fontId="8" fillId="0" borderId="0" xfId="0" applyFont="1"/>
    <xf numFmtId="3" fontId="8" fillId="0" borderId="0" xfId="0" applyNumberFormat="1" applyFont="1"/>
    <xf numFmtId="2" fontId="8" fillId="0" borderId="0" xfId="0" applyNumberFormat="1" applyFont="1"/>
    <xf numFmtId="3" fontId="5" fillId="0" borderId="0" xfId="0" applyNumberFormat="1" applyFont="1" applyAlignment="1">
      <alignment horizontal="center"/>
    </xf>
    <xf numFmtId="3" fontId="5" fillId="0" borderId="0" xfId="0" applyNumberFormat="1" applyFont="1" applyAlignment="1">
      <alignment horizontal="center" vertical="center"/>
    </xf>
    <xf numFmtId="0" fontId="5" fillId="0" borderId="13" xfId="0" applyFont="1" applyBorder="1" applyAlignment="1">
      <alignment vertical="center"/>
    </xf>
    <xf numFmtId="3" fontId="5" fillId="0" borderId="13" xfId="0" applyNumberFormat="1" applyFont="1" applyBorder="1" applyAlignment="1">
      <alignment vertical="center"/>
    </xf>
    <xf numFmtId="0" fontId="25" fillId="0" borderId="0" xfId="0" applyFont="1" applyAlignment="1">
      <alignment horizontal="center" vertical="center"/>
    </xf>
    <xf numFmtId="3" fontId="25" fillId="0" borderId="0" xfId="0" applyNumberFormat="1" applyFont="1" applyAlignment="1">
      <alignment horizontal="center" vertical="center"/>
    </xf>
    <xf numFmtId="0" fontId="8" fillId="0" borderId="6" xfId="0" applyFont="1" applyBorder="1" applyAlignment="1">
      <alignment horizontal="left" vertical="center" wrapText="1"/>
    </xf>
    <xf numFmtId="3" fontId="8" fillId="0" borderId="6" xfId="0" applyNumberFormat="1"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vertical="center"/>
    </xf>
    <xf numFmtId="3" fontId="8" fillId="0" borderId="0" xfId="0" applyNumberFormat="1" applyFont="1" applyAlignment="1">
      <alignment horizontal="center" vertical="center"/>
    </xf>
    <xf numFmtId="0" fontId="12" fillId="0" borderId="2" xfId="0" applyFont="1" applyBorder="1" applyAlignment="1">
      <alignment horizontal="left" vertical="center" wrapText="1"/>
    </xf>
    <xf numFmtId="0" fontId="12" fillId="0" borderId="2" xfId="0" applyFont="1" applyBorder="1" applyAlignment="1">
      <alignment horizontal="left"/>
    </xf>
    <xf numFmtId="0" fontId="11" fillId="4" borderId="2" xfId="0" applyFont="1" applyFill="1" applyBorder="1"/>
    <xf numFmtId="0" fontId="26" fillId="0" borderId="0" xfId="0" applyFont="1"/>
    <xf numFmtId="0" fontId="20" fillId="0" borderId="6" xfId="0" applyFont="1" applyBorder="1" applyAlignment="1">
      <alignment horizontal="left" vertical="center"/>
    </xf>
    <xf numFmtId="0" fontId="20" fillId="0" borderId="0" xfId="0" applyFont="1" applyAlignment="1">
      <alignment horizontal="left" vertical="center"/>
    </xf>
    <xf numFmtId="2" fontId="12" fillId="0" borderId="0" xfId="0" applyNumberFormat="1" applyFont="1"/>
    <xf numFmtId="0" fontId="11" fillId="0" borderId="2" xfId="0" applyFont="1" applyBorder="1"/>
    <xf numFmtId="0" fontId="11" fillId="2" borderId="3" xfId="0" applyFont="1" applyFill="1" applyBorder="1"/>
    <xf numFmtId="0" fontId="11" fillId="2" borderId="4" xfId="0" applyFont="1" applyFill="1" applyBorder="1"/>
    <xf numFmtId="3" fontId="11" fillId="4" borderId="11" xfId="0" applyNumberFormat="1" applyFont="1" applyFill="1" applyBorder="1" applyAlignment="1">
      <alignment horizontal="center" vertical="center"/>
    </xf>
    <xf numFmtId="3" fontId="11" fillId="4" borderId="11" xfId="0" applyNumberFormat="1" applyFont="1" applyFill="1" applyBorder="1" applyAlignment="1">
      <alignment horizontal="center" vertical="center" wrapText="1"/>
    </xf>
    <xf numFmtId="2" fontId="11" fillId="4" borderId="4" xfId="0" applyNumberFormat="1" applyFont="1" applyFill="1" applyBorder="1" applyAlignment="1">
      <alignment horizontal="center" vertical="center" wrapText="1"/>
    </xf>
    <xf numFmtId="0" fontId="12" fillId="0" borderId="1" xfId="0" applyFont="1" applyBorder="1" applyAlignment="1">
      <alignment horizontal="left" vertical="center" wrapText="1"/>
    </xf>
    <xf numFmtId="2" fontId="14" fillId="4" borderId="1" xfId="0" applyNumberFormat="1" applyFont="1" applyFill="1" applyBorder="1" applyAlignment="1">
      <alignment horizontal="center" vertical="center"/>
    </xf>
    <xf numFmtId="0" fontId="11" fillId="4" borderId="2" xfId="0" applyFont="1" applyFill="1" applyBorder="1" applyAlignment="1">
      <alignment vertical="center"/>
    </xf>
    <xf numFmtId="3" fontId="12" fillId="3" borderId="1" xfId="0" applyNumberFormat="1" applyFont="1" applyFill="1" applyBorder="1" applyAlignment="1">
      <alignment horizontal="center" vertical="center" wrapText="1"/>
    </xf>
    <xf numFmtId="0" fontId="12" fillId="3" borderId="1"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5" borderId="11" xfId="0" applyFont="1" applyFill="1" applyBorder="1" applyAlignment="1">
      <alignment horizontal="center" vertical="center"/>
    </xf>
    <xf numFmtId="3" fontId="14" fillId="5" borderId="5" xfId="0" applyNumberFormat="1" applyFont="1" applyFill="1" applyBorder="1" applyAlignment="1">
      <alignment horizontal="center" vertical="center"/>
    </xf>
    <xf numFmtId="0" fontId="14" fillId="4" borderId="2" xfId="0" applyFont="1" applyFill="1" applyBorder="1" applyAlignment="1">
      <alignment horizontal="center" vertical="center" wrapText="1"/>
    </xf>
    <xf numFmtId="0" fontId="27" fillId="0" borderId="0" xfId="0" applyFont="1" applyAlignment="1">
      <alignment vertical="top"/>
    </xf>
    <xf numFmtId="2" fontId="20" fillId="0" borderId="0" xfId="0" applyNumberFormat="1" applyFont="1" applyAlignment="1">
      <alignment horizontal="center" vertical="center"/>
    </xf>
    <xf numFmtId="0" fontId="20" fillId="0" borderId="0" xfId="0" applyFont="1"/>
    <xf numFmtId="2" fontId="19" fillId="0" borderId="0" xfId="0" applyNumberFormat="1" applyFont="1" applyAlignment="1">
      <alignment horizontal="center" vertical="center" wrapText="1"/>
    </xf>
    <xf numFmtId="0" fontId="11" fillId="2" borderId="2" xfId="0" applyFont="1" applyFill="1" applyBorder="1" applyAlignment="1">
      <alignment vertical="center"/>
    </xf>
    <xf numFmtId="2" fontId="11" fillId="2" borderId="4" xfId="0" applyNumberFormat="1" applyFont="1" applyFill="1" applyBorder="1" applyAlignment="1">
      <alignment vertical="center"/>
    </xf>
    <xf numFmtId="0" fontId="12" fillId="0" borderId="2" xfId="0" applyFont="1" applyBorder="1" applyAlignment="1">
      <alignment horizontal="justify" vertical="center"/>
    </xf>
    <xf numFmtId="0" fontId="12" fillId="0" borderId="1" xfId="0" applyFont="1" applyBorder="1" applyAlignment="1">
      <alignment horizontal="justify" vertical="center"/>
    </xf>
    <xf numFmtId="10" fontId="11" fillId="4" borderId="1" xfId="0" applyNumberFormat="1" applyFont="1" applyFill="1" applyBorder="1" applyAlignment="1">
      <alignment horizontal="center" vertical="center"/>
    </xf>
    <xf numFmtId="3" fontId="11" fillId="4" borderId="1" xfId="0" applyNumberFormat="1" applyFont="1" applyFill="1" applyBorder="1" applyAlignment="1">
      <alignment horizontal="center" vertical="center" wrapText="1"/>
    </xf>
    <xf numFmtId="4" fontId="9" fillId="2" borderId="0" xfId="0" applyNumberFormat="1" applyFont="1" applyFill="1"/>
    <xf numFmtId="4" fontId="9" fillId="0" borderId="0" xfId="0" applyNumberFormat="1" applyFont="1"/>
    <xf numFmtId="3" fontId="29" fillId="0" borderId="1" xfId="6" applyNumberFormat="1" applyFont="1" applyBorder="1" applyAlignment="1">
      <alignment horizontal="center" vertical="center"/>
    </xf>
    <xf numFmtId="3" fontId="29" fillId="0" borderId="5" xfId="6" applyNumberFormat="1" applyFont="1" applyBorder="1" applyAlignment="1">
      <alignment horizontal="center" vertical="center"/>
    </xf>
    <xf numFmtId="2" fontId="3" fillId="2" borderId="0" xfId="0" applyNumberFormat="1" applyFont="1" applyFill="1"/>
    <xf numFmtId="3" fontId="3" fillId="2" borderId="0" xfId="0" applyNumberFormat="1" applyFont="1" applyFill="1"/>
    <xf numFmtId="2" fontId="5" fillId="2" borderId="0" xfId="0" applyNumberFormat="1" applyFont="1" applyFill="1" applyAlignment="1">
      <alignment vertical="center"/>
    </xf>
    <xf numFmtId="10" fontId="5" fillId="0" borderId="0" xfId="1" applyNumberFormat="1" applyFont="1"/>
    <xf numFmtId="4" fontId="5" fillId="2" borderId="0" xfId="0" applyNumberFormat="1" applyFont="1" applyFill="1"/>
    <xf numFmtId="4" fontId="3" fillId="2" borderId="0" xfId="0" applyNumberFormat="1" applyFont="1" applyFill="1"/>
    <xf numFmtId="2" fontId="3" fillId="0" borderId="0" xfId="0" applyNumberFormat="1" applyFont="1"/>
    <xf numFmtId="0" fontId="12" fillId="0" borderId="1" xfId="0" applyFont="1" applyBorder="1" applyAlignment="1">
      <alignment vertical="center" wrapText="1"/>
    </xf>
    <xf numFmtId="0" fontId="13" fillId="0" borderId="1" xfId="0" applyFont="1" applyBorder="1" applyAlignment="1">
      <alignment vertical="center" wrapText="1"/>
    </xf>
    <xf numFmtId="4" fontId="12" fillId="2" borderId="1" xfId="0" applyNumberFormat="1" applyFont="1" applyFill="1" applyBorder="1" applyAlignment="1">
      <alignment horizontal="center"/>
    </xf>
    <xf numFmtId="0" fontId="16" fillId="0" borderId="0" xfId="0" applyFont="1" applyAlignment="1">
      <alignment horizontal="center" vertical="center"/>
    </xf>
    <xf numFmtId="2" fontId="12" fillId="0" borderId="1" xfId="0" applyNumberFormat="1" applyFont="1" applyBorder="1" applyAlignment="1">
      <alignment horizontal="center" vertical="center"/>
    </xf>
    <xf numFmtId="0" fontId="12" fillId="0" borderId="1" xfId="0" applyFont="1" applyBorder="1" applyAlignment="1">
      <alignment vertical="center"/>
    </xf>
    <xf numFmtId="0" fontId="12" fillId="0" borderId="5" xfId="0" applyFont="1" applyBorder="1" applyAlignment="1">
      <alignment vertical="center"/>
    </xf>
    <xf numFmtId="0" fontId="11" fillId="4" borderId="7" xfId="0" applyFont="1" applyFill="1" applyBorder="1" applyAlignment="1">
      <alignment vertical="center"/>
    </xf>
    <xf numFmtId="0" fontId="11" fillId="0" borderId="7" xfId="0" applyFont="1" applyBorder="1"/>
    <xf numFmtId="0" fontId="11" fillId="2" borderId="13" xfId="0" applyFont="1" applyFill="1" applyBorder="1"/>
    <xf numFmtId="0" fontId="11" fillId="2" borderId="8" xfId="0" applyFont="1" applyFill="1" applyBorder="1"/>
    <xf numFmtId="2" fontId="11" fillId="4" borderId="8" xfId="0" applyNumberFormat="1" applyFont="1" applyFill="1" applyBorder="1" applyAlignment="1">
      <alignment horizontal="center" vertical="center" wrapText="1"/>
    </xf>
    <xf numFmtId="0" fontId="13" fillId="0" borderId="1" xfId="0" applyFont="1" applyBorder="1" applyAlignment="1">
      <alignment horizontal="left" vertical="center" wrapText="1"/>
    </xf>
    <xf numFmtId="4" fontId="5" fillId="0" borderId="0" xfId="0" applyNumberFormat="1" applyFont="1"/>
    <xf numFmtId="4" fontId="12" fillId="0" borderId="1" xfId="0" applyNumberFormat="1" applyFont="1" applyBorder="1" applyAlignment="1">
      <alignment horizontal="center" vertical="center"/>
    </xf>
    <xf numFmtId="0" fontId="18" fillId="0" borderId="0" xfId="0" applyFont="1" applyAlignment="1">
      <alignment horizontal="left" vertical="center" wrapText="1"/>
    </xf>
    <xf numFmtId="0" fontId="16" fillId="0" borderId="0" xfId="0" applyFont="1" applyAlignment="1">
      <alignment horizontal="center"/>
    </xf>
    <xf numFmtId="0" fontId="4" fillId="0" borderId="2" xfId="0" applyFont="1" applyBorder="1" applyAlignment="1">
      <alignment horizontal="center"/>
    </xf>
    <xf numFmtId="0" fontId="4" fillId="0" borderId="3" xfId="0" applyFont="1" applyBorder="1" applyAlignment="1">
      <alignment horizontal="center"/>
    </xf>
    <xf numFmtId="0" fontId="4" fillId="0" borderId="4" xfId="0" applyFont="1" applyBorder="1" applyAlignment="1">
      <alignment horizontal="center"/>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21" fillId="0" borderId="0" xfId="0" applyFont="1" applyAlignment="1">
      <alignment horizontal="center" vertical="center" wrapText="1"/>
    </xf>
    <xf numFmtId="0" fontId="16" fillId="0" borderId="0" xfId="0" applyFont="1" applyAlignment="1">
      <alignment horizontal="center" vertical="center"/>
    </xf>
    <xf numFmtId="0" fontId="16"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xf>
    <xf numFmtId="0" fontId="7" fillId="0" borderId="0" xfId="0" applyFont="1" applyAlignment="1">
      <alignment horizontal="left" vertical="center" wrapText="1"/>
    </xf>
    <xf numFmtId="0" fontId="11" fillId="4" borderId="2" xfId="0" applyFont="1" applyFill="1" applyBorder="1" applyAlignment="1">
      <alignment horizontal="center"/>
    </xf>
    <xf numFmtId="0" fontId="11" fillId="4" borderId="3" xfId="0" applyFont="1" applyFill="1" applyBorder="1" applyAlignment="1">
      <alignment horizontal="center"/>
    </xf>
    <xf numFmtId="0" fontId="11" fillId="4" borderId="4" xfId="0" applyFont="1" applyFill="1" applyBorder="1" applyAlignment="1">
      <alignment horizontal="center"/>
    </xf>
    <xf numFmtId="0" fontId="20" fillId="0" borderId="6" xfId="0" applyFont="1" applyBorder="1" applyAlignment="1">
      <alignment horizontal="left" wrapText="1"/>
    </xf>
    <xf numFmtId="0" fontId="20" fillId="0" borderId="0" xfId="0" applyFont="1" applyAlignment="1">
      <alignment horizontal="left"/>
    </xf>
    <xf numFmtId="0" fontId="28" fillId="0" borderId="14" xfId="0" applyFont="1" applyBorder="1" applyAlignment="1">
      <alignment horizontal="center"/>
    </xf>
    <xf numFmtId="0" fontId="28" fillId="0" borderId="15" xfId="0" applyFont="1" applyBorder="1" applyAlignment="1">
      <alignment horizontal="center"/>
    </xf>
    <xf numFmtId="0" fontId="28" fillId="0" borderId="16" xfId="0" applyFont="1" applyBorder="1" applyAlignment="1">
      <alignment horizontal="center"/>
    </xf>
    <xf numFmtId="0" fontId="26" fillId="2" borderId="2"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16" fillId="0" borderId="6" xfId="0" applyFont="1" applyBorder="1" applyAlignment="1">
      <alignment horizontal="center"/>
    </xf>
    <xf numFmtId="3" fontId="11" fillId="0" borderId="2" xfId="0" applyNumberFormat="1" applyFont="1" applyBorder="1" applyAlignment="1">
      <alignment horizontal="center"/>
    </xf>
    <xf numFmtId="3" fontId="11" fillId="0" borderId="4" xfId="0" applyNumberFormat="1" applyFont="1" applyBorder="1" applyAlignment="1">
      <alignment horizontal="center"/>
    </xf>
    <xf numFmtId="3" fontId="11" fillId="0" borderId="3" xfId="0" applyNumberFormat="1" applyFont="1" applyBorder="1" applyAlignment="1">
      <alignment horizontal="center"/>
    </xf>
    <xf numFmtId="0" fontId="5" fillId="0" borderId="0" xfId="0" applyFont="1" applyAlignment="1">
      <alignment horizontal="center"/>
    </xf>
    <xf numFmtId="0" fontId="26" fillId="0" borderId="2" xfId="0" applyFont="1" applyBorder="1" applyAlignment="1">
      <alignment horizontal="center"/>
    </xf>
    <xf numFmtId="0" fontId="26" fillId="0" borderId="3" xfId="0" applyFont="1" applyBorder="1" applyAlignment="1">
      <alignment horizontal="center"/>
    </xf>
    <xf numFmtId="0" fontId="26" fillId="0" borderId="4" xfId="0" applyFont="1" applyBorder="1" applyAlignment="1">
      <alignment horizontal="center"/>
    </xf>
  </cellXfs>
  <cellStyles count="72">
    <cellStyle name="Millares [0]" xfId="2" builtinId="6"/>
    <cellStyle name="Millares [0] 2" xfId="3" xr:uid="{E4CE329D-DDB8-4C2B-8CB6-C8CBAAFB523A}"/>
    <cellStyle name="Millares [0] 2 2" xfId="5" xr:uid="{299E37A3-0175-4DA6-8416-3E84B7037442}"/>
    <cellStyle name="Millares [0] 2 3" xfId="58" xr:uid="{C673DF7E-1656-4821-80B4-A85C30F8B7A0}"/>
    <cellStyle name="Millares [0] 3" xfId="4" xr:uid="{3C159646-2C1E-42F5-8B17-9058CCF0D0D6}"/>
    <cellStyle name="Millares [0] 4" xfId="32" xr:uid="{D4A39945-1FC4-45E6-A09B-C9DDE7B2E159}"/>
    <cellStyle name="Millares 2" xfId="57" xr:uid="{16D57FCB-5880-472E-8534-B0E836BF846A}"/>
    <cellStyle name="Millares 3" xfId="31" xr:uid="{39604C05-6CDC-4F76-9F71-CF158B6794E4}"/>
    <cellStyle name="Millares 4" xfId="68" xr:uid="{05E46E3E-585C-43E1-8975-15EC47BC80C8}"/>
    <cellStyle name="Millares 5" xfId="67" xr:uid="{392A1BEE-A692-4D3D-86AB-50CF8906F135}"/>
    <cellStyle name="Millares 6" xfId="70" xr:uid="{50CDFDDB-44E4-4956-888A-6F903379C7C9}"/>
    <cellStyle name="Millares 7" xfId="71" xr:uid="{893572E5-1F4F-4A78-AEBB-637B11BAAC91}"/>
    <cellStyle name="Millares 8" xfId="69" xr:uid="{CA7F619E-CAA4-4DFC-9A2D-E427941689E2}"/>
    <cellStyle name="Millares 9" xfId="66" xr:uid="{9C2285F3-9E5F-4F53-A1F6-CE652D52A523}"/>
    <cellStyle name="Moneda [0] 2" xfId="60" xr:uid="{7A909E4C-45AC-405E-992C-69572F136CEB}"/>
    <cellStyle name="Moneda [0] 3" xfId="34" xr:uid="{92C091F3-7366-43D6-A18C-5A9518D3E4A5}"/>
    <cellStyle name="Normal" xfId="0" builtinId="0"/>
    <cellStyle name="Normal 10" xfId="26" xr:uid="{C631FF8D-A103-46C7-BE36-2864DB58FA3D}"/>
    <cellStyle name="Normal 10 2" xfId="29" xr:uid="{9E9F25D9-84B2-478C-9712-CBBAD58D9C91}"/>
    <cellStyle name="Normal 10 2 2" xfId="55" xr:uid="{E9E054D5-A4FD-4386-A984-D364FA0B4F32}"/>
    <cellStyle name="Normal 10 3" xfId="52" xr:uid="{B0B7254E-9A16-4CFE-BF04-922FCCC82FFB}"/>
    <cellStyle name="Normal 11" xfId="27" xr:uid="{3C89C014-F3CB-435A-B08D-72A5B7901C12}"/>
    <cellStyle name="Normal 11 2" xfId="53" xr:uid="{30F3A82A-2833-4FDA-AA15-716CBA9CBC8B}"/>
    <cellStyle name="Normal 12" xfId="28" xr:uid="{0595F810-5BCB-4DD1-95D4-565CE9CC85B4}"/>
    <cellStyle name="Normal 12 2" xfId="30" xr:uid="{205FF0FA-0B22-40C8-8AB8-75653516A352}"/>
    <cellStyle name="Normal 12 2 2" xfId="56" xr:uid="{596110D7-D350-4F07-912A-DC4EFB542489}"/>
    <cellStyle name="Normal 12 3" xfId="54" xr:uid="{9DCDF44A-E923-4763-90C0-722EA7E4183A}"/>
    <cellStyle name="Normal 13" xfId="33" xr:uid="{21404D24-885F-427E-BAD7-77AE6C22D0E7}"/>
    <cellStyle name="Normal 13 2" xfId="36" xr:uid="{A5C62F34-A911-4F92-8468-2CB32AA12838}"/>
    <cellStyle name="Normal 13 2 2" xfId="62" xr:uid="{2B738F28-D13C-4EE1-A607-48F192CDEDC3}"/>
    <cellStyle name="Normal 13 3" xfId="37" xr:uid="{AF86DB96-0E98-44F9-BDC4-C352390FCE99}"/>
    <cellStyle name="Normal 13 3 2" xfId="63" xr:uid="{C10089A9-D83C-462E-9AC8-97BDD763FB31}"/>
    <cellStyle name="Normal 13 4" xfId="59" xr:uid="{8C95F81C-2CE4-4CE3-9874-50C7064AD931}"/>
    <cellStyle name="Normal 14" xfId="35" xr:uid="{0BB9DEA4-8ECC-4ECB-A4A0-1A11B40EE671}"/>
    <cellStyle name="Normal 14 2" xfId="61" xr:uid="{1D6A8834-B69D-446C-8989-46AE2E48455C}"/>
    <cellStyle name="Normal 15" xfId="38" xr:uid="{CC469AB7-E6A7-4BB0-A2DB-AD4987ED7FB6}"/>
    <cellStyle name="Normal 15 2" xfId="64" xr:uid="{6430B5FF-A927-4918-B087-F20FB40D8CA4}"/>
    <cellStyle name="Normal 16" xfId="39" xr:uid="{DD7D693C-8FFB-44C8-8CD1-65B30F093A9F}"/>
    <cellStyle name="Normal 16 2" xfId="65" xr:uid="{AE10ED9A-94E3-4478-9417-FA85DB55F345}"/>
    <cellStyle name="Normal 17" xfId="6" xr:uid="{31CDBFEC-63D4-47D4-8AB5-16945A53A1E1}"/>
    <cellStyle name="Normal 2" xfId="8" xr:uid="{73DE71A8-3D5D-4485-98B2-6C3B12B651E4}"/>
    <cellStyle name="Normal 2 2" xfId="15" xr:uid="{96E0A52E-2428-4C13-87B2-EE9D10A97532}"/>
    <cellStyle name="Normal 3" xfId="9" xr:uid="{768C0296-9A44-4FB4-8756-9B8A23E85798}"/>
    <cellStyle name="Normal 3 2" xfId="14" xr:uid="{04AC212C-275C-450D-8F35-C6856BFD843D}"/>
    <cellStyle name="Normal 3 2 2" xfId="20" xr:uid="{9267A95B-5DC8-4BA1-A6F4-3A68E40BF60C}"/>
    <cellStyle name="Normal 3 2 2 2" xfId="46" xr:uid="{5487A2BF-E446-4112-9102-C515B322F786}"/>
    <cellStyle name="Normal 3 2 3" xfId="42" xr:uid="{20A12FD8-7DB9-439A-B3B8-B0E9504ED196}"/>
    <cellStyle name="Normal 3 3" xfId="17" xr:uid="{74ACAF2F-A880-400F-9A32-D149282D5EE1}"/>
    <cellStyle name="Normal 3 3 2" xfId="44" xr:uid="{AF027DC1-9D6C-4448-8229-7D0D791A4229}"/>
    <cellStyle name="Normal 3 4" xfId="40" xr:uid="{60100A98-D7F9-4C6E-BB76-4687C977EC2E}"/>
    <cellStyle name="Normal 4" xfId="12" xr:uid="{49D7CD60-5B85-4855-9EF1-EBBC96B4F835}"/>
    <cellStyle name="Normal 5" xfId="11" xr:uid="{84F1FA60-B7D9-466D-92DB-1EC98689447D}"/>
    <cellStyle name="Normal 5 2" xfId="19" xr:uid="{CFAB0F31-9755-43D4-A843-EF11C612A739}"/>
    <cellStyle name="Normal 5 2 2" xfId="45" xr:uid="{17A5E6F4-3C5F-47C0-9700-822216A6F19F}"/>
    <cellStyle name="Normal 5 3" xfId="41" xr:uid="{57BD1D24-BA91-435A-B3E7-645AAE862BC3}"/>
    <cellStyle name="Normal 6" xfId="16" xr:uid="{09D677DB-46E9-495C-828E-3CBAE46FD0A5}"/>
    <cellStyle name="Normal 6 2" xfId="43" xr:uid="{E86751DA-2CBA-4E24-9232-F5F74B97B959}"/>
    <cellStyle name="Normal 7" xfId="23" xr:uid="{4B5E2B5D-11CE-4E8C-99A3-476235DA508E}"/>
    <cellStyle name="Normal 7 2" xfId="49" xr:uid="{B3DD0E0D-8E26-4180-9113-4D3322FE4098}"/>
    <cellStyle name="Normal 8" xfId="24" xr:uid="{3FD6ECBA-940D-4676-9072-03A5261D7220}"/>
    <cellStyle name="Normal 8 2" xfId="50" xr:uid="{176E1133-A78B-465F-A807-45E2DCDD4966}"/>
    <cellStyle name="Normal 9" xfId="25" xr:uid="{783109D8-0793-457A-A3FE-6BC531FE2D6E}"/>
    <cellStyle name="Normal 9 2" xfId="51" xr:uid="{36CC93FF-84AD-4DB6-9422-BB68EBABF719}"/>
    <cellStyle name="Porcentaje" xfId="1" builtinId="5"/>
    <cellStyle name="Porcentaje 2" xfId="18" xr:uid="{1FABC1D0-EE9B-4848-BD3A-6C9DDE47702E}"/>
    <cellStyle name="Porcentaje 3" xfId="7" xr:uid="{35DD0C29-7BC8-4FFE-BB50-22647A192FC7}"/>
    <cellStyle name="Porcentual 2" xfId="10" xr:uid="{4AB2830C-D0D2-4DDB-AD9A-E7CC809E6BC0}"/>
    <cellStyle name="Porcentual 3" xfId="13" xr:uid="{FF0D1970-F69A-474C-9D2A-64F3375C0DB2}"/>
    <cellStyle name="style1408716494822" xfId="21" xr:uid="{5DD81ABE-2EA2-4FE5-BD3F-023FCA50B7E0}"/>
    <cellStyle name="style1408716494822 2" xfId="47" xr:uid="{BD1DA92F-08DA-41B0-B3A7-2DE47CE76336}"/>
    <cellStyle name="style1408716494903" xfId="22" xr:uid="{351F8F99-5A52-4E78-B767-EB990D3CFA0E}"/>
    <cellStyle name="style1408716494903 2" xfId="48" xr:uid="{D34C5314-5739-4B22-960B-35CE19FBACD1}"/>
  </cellStyles>
  <dxfs count="0"/>
  <tableStyles count="1" defaultTableStyle="TableStyleMedium2" defaultPivotStyle="PivotStyleLight16">
    <tableStyle name="Invisible" pivot="0" table="0" count="0" xr9:uid="{F8BA21D7-DD17-4785-9407-214293D1C64F}"/>
  </tableStyles>
  <colors>
    <mruColors>
      <color rgb="FFA9D08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77107</xdr:colOff>
      <xdr:row>0</xdr:row>
      <xdr:rowOff>39311</xdr:rowOff>
    </xdr:from>
    <xdr:to>
      <xdr:col>15</xdr:col>
      <xdr:colOff>928849</xdr:colOff>
      <xdr:row>5</xdr:row>
      <xdr:rowOff>60477</xdr:rowOff>
    </xdr:to>
    <xdr:pic>
      <xdr:nvPicPr>
        <xdr:cNvPr id="2" name="Gráfico 1">
          <a:extLst>
            <a:ext uri="{FF2B5EF4-FFF2-40B4-BE49-F238E27FC236}">
              <a16:creationId xmlns:a16="http://schemas.microsoft.com/office/drawing/2014/main" id="{9CE9F5A0-8A10-42BE-A4EC-4629B52CD99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225393" y="39311"/>
          <a:ext cx="6457885" cy="97366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726622</xdr:colOff>
      <xdr:row>0</xdr:row>
      <xdr:rowOff>33263</xdr:rowOff>
    </xdr:from>
    <xdr:to>
      <xdr:col>14</xdr:col>
      <xdr:colOff>216440</xdr:colOff>
      <xdr:row>4</xdr:row>
      <xdr:rowOff>171263</xdr:rowOff>
    </xdr:to>
    <xdr:pic>
      <xdr:nvPicPr>
        <xdr:cNvPr id="2" name="Gráfico 1">
          <a:extLst>
            <a:ext uri="{FF2B5EF4-FFF2-40B4-BE49-F238E27FC236}">
              <a16:creationId xmlns:a16="http://schemas.microsoft.com/office/drawing/2014/main" id="{4D1E8998-7AE7-4CD1-96CD-1EAAD9F6EC0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530522" y="33263"/>
          <a:ext cx="6500218" cy="9000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outsourcingco-my.sharepoint.com/personal/oacolmenarest_outsourcing_com_co/Documents/Archivos%20de%20chat%20de%20Microsoft%20Teams/BDUA-DEPTOS%201.xlsx" TargetMode="External"/><Relationship Id="rId1" Type="http://schemas.openxmlformats.org/officeDocument/2006/relationships/externalLinkPath" Target="https://outsourcingco-my.sharepoint.com/personal/oacolmenarest_outsourcing_com_co/Documents/Archivos%20de%20chat%20de%20Microsoft%20Teams/BDUA-DEPTOS%201.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outsourcingco-my.sharepoint.com/personal/oacolmenarest_outsourcing_com_co/Documents/Archivos%20de%20chat%20de%20Microsoft%20Teams/AFILIADOS%2012%20MESES%20-%20PUBLICAR%20WEB%201.xlsx" TargetMode="External"/><Relationship Id="rId1" Type="http://schemas.openxmlformats.org/officeDocument/2006/relationships/externalLinkPath" Target="https://outsourcingco-my.sharepoint.com/personal/oacolmenarest_outsourcing_com_co/Documents/Archivos%20de%20chat%20de%20Microsoft%20Teams/AFILIADOS%2012%20MESES%20-%20PUBLICAR%20WEB%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D"/>
      <sheetName val="EPS"/>
      <sheetName val="DEPTS"/>
      <sheetName val="CAPI"/>
      <sheetName val="BULLETS"/>
      <sheetName val="COMPARTA"/>
    </sheetNames>
    <sheetDataSet>
      <sheetData sheetId="0"/>
      <sheetData sheetId="1"/>
      <sheetData sheetId="2">
        <row r="12">
          <cell r="C12" t="str">
            <v>Departamento</v>
          </cell>
          <cell r="D12" t="str">
            <v>Enero</v>
          </cell>
          <cell r="E12" t="str">
            <v>Febrero</v>
          </cell>
          <cell r="F12" t="str">
            <v>Marzo</v>
          </cell>
          <cell r="G12" t="str">
            <v>Abril</v>
          </cell>
          <cell r="H12" t="str">
            <v>Mayo</v>
          </cell>
          <cell r="I12" t="str">
            <v>Junio</v>
          </cell>
          <cell r="J12" t="str">
            <v>Julio</v>
          </cell>
          <cell r="K12" t="str">
            <v>Agosto</v>
          </cell>
          <cell r="L12" t="str">
            <v>Septiembre</v>
          </cell>
          <cell r="M12" t="str">
            <v>Octubre</v>
          </cell>
          <cell r="N12" t="str">
            <v>Noviembre</v>
          </cell>
          <cell r="O12" t="str">
            <v>Diciembre</v>
          </cell>
          <cell r="P12" t="str">
            <v>Enero</v>
          </cell>
          <cell r="Q12" t="str">
            <v>Febrero</v>
          </cell>
          <cell r="R12" t="str">
            <v>Marzo</v>
          </cell>
          <cell r="S12" t="str">
            <v>Abril</v>
          </cell>
          <cell r="T12" t="str">
            <v>Mayo</v>
          </cell>
          <cell r="U12" t="str">
            <v>Junio</v>
          </cell>
          <cell r="V12" t="str">
            <v>Julio</v>
          </cell>
          <cell r="W12" t="str">
            <v>Agosto</v>
          </cell>
          <cell r="X12" t="str">
            <v>Septiembre</v>
          </cell>
          <cell r="Y12" t="str">
            <v>Octubre</v>
          </cell>
          <cell r="AA12" t="str">
            <v>P AÑO CORRIDO</v>
          </cell>
          <cell r="AB12" t="str">
            <v>P 12 MESES</v>
          </cell>
        </row>
        <row r="13">
          <cell r="C13" t="str">
            <v>AMAZONAS</v>
          </cell>
          <cell r="D13">
            <v>43210</v>
          </cell>
          <cell r="E13">
            <v>42990</v>
          </cell>
          <cell r="F13">
            <v>43194</v>
          </cell>
          <cell r="G13">
            <v>43243</v>
          </cell>
          <cell r="H13">
            <v>43180</v>
          </cell>
          <cell r="I13">
            <v>43232</v>
          </cell>
          <cell r="J13">
            <v>43211</v>
          </cell>
          <cell r="K13">
            <v>43127</v>
          </cell>
          <cell r="L13">
            <v>43182</v>
          </cell>
          <cell r="M13">
            <v>43334</v>
          </cell>
          <cell r="N13">
            <v>43448</v>
          </cell>
          <cell r="O13">
            <v>43279</v>
          </cell>
          <cell r="P13">
            <v>43110</v>
          </cell>
          <cell r="Q13">
            <v>43123</v>
          </cell>
          <cell r="R13">
            <v>43347</v>
          </cell>
          <cell r="S13">
            <v>43486</v>
          </cell>
          <cell r="T13">
            <v>43559</v>
          </cell>
          <cell r="U13">
            <v>43625</v>
          </cell>
          <cell r="V13">
            <v>43662</v>
          </cell>
          <cell r="W13">
            <v>43690</v>
          </cell>
          <cell r="X13">
            <v>43748</v>
          </cell>
          <cell r="Y13">
            <v>43838</v>
          </cell>
          <cell r="Z13">
            <v>953818</v>
          </cell>
          <cell r="AA13">
            <v>43518.8</v>
          </cell>
          <cell r="AB13">
            <v>43492.916666666664</v>
          </cell>
        </row>
        <row r="14">
          <cell r="C14" t="str">
            <v>ANTIOQUIA</v>
          </cell>
          <cell r="D14">
            <v>6750472</v>
          </cell>
          <cell r="E14">
            <v>6738504</v>
          </cell>
          <cell r="F14">
            <v>6767789</v>
          </cell>
          <cell r="G14">
            <v>6784618</v>
          </cell>
          <cell r="H14">
            <v>6785333</v>
          </cell>
          <cell r="I14">
            <v>6786994</v>
          </cell>
          <cell r="J14">
            <v>6788595</v>
          </cell>
          <cell r="K14">
            <v>6804416</v>
          </cell>
          <cell r="L14">
            <v>6810836</v>
          </cell>
          <cell r="M14">
            <v>6821743</v>
          </cell>
          <cell r="N14">
            <v>6831713</v>
          </cell>
          <cell r="O14">
            <v>6819666</v>
          </cell>
          <cell r="P14">
            <v>6798304</v>
          </cell>
          <cell r="Q14">
            <v>6812976</v>
          </cell>
          <cell r="R14">
            <v>6829026</v>
          </cell>
          <cell r="S14">
            <v>6839673</v>
          </cell>
          <cell r="T14">
            <v>6845872</v>
          </cell>
          <cell r="U14">
            <v>6854813</v>
          </cell>
          <cell r="V14">
            <v>6853212</v>
          </cell>
          <cell r="W14">
            <v>6870828</v>
          </cell>
          <cell r="X14">
            <v>6880391</v>
          </cell>
          <cell r="Y14">
            <v>6895461</v>
          </cell>
          <cell r="Z14">
            <v>149971235</v>
          </cell>
          <cell r="AA14">
            <v>6848055.5999999996</v>
          </cell>
          <cell r="AB14">
            <v>6844327.916666667</v>
          </cell>
        </row>
        <row r="15">
          <cell r="C15" t="str">
            <v>ARAUCA</v>
          </cell>
          <cell r="D15">
            <v>296971</v>
          </cell>
          <cell r="E15">
            <v>298304</v>
          </cell>
          <cell r="F15">
            <v>298719</v>
          </cell>
          <cell r="G15">
            <v>300556</v>
          </cell>
          <cell r="H15">
            <v>301354</v>
          </cell>
          <cell r="I15">
            <v>302324</v>
          </cell>
          <cell r="J15">
            <v>303447</v>
          </cell>
          <cell r="K15">
            <v>305206</v>
          </cell>
          <cell r="L15">
            <v>306345</v>
          </cell>
          <cell r="M15">
            <v>307641</v>
          </cell>
          <cell r="N15">
            <v>309547</v>
          </cell>
          <cell r="O15">
            <v>309612</v>
          </cell>
          <cell r="P15">
            <v>309701</v>
          </cell>
          <cell r="Q15">
            <v>310213</v>
          </cell>
          <cell r="R15">
            <v>311470</v>
          </cell>
          <cell r="S15">
            <v>311697</v>
          </cell>
          <cell r="T15">
            <v>312556</v>
          </cell>
          <cell r="U15">
            <v>313360</v>
          </cell>
          <cell r="V15">
            <v>312512</v>
          </cell>
          <cell r="W15">
            <v>314569</v>
          </cell>
          <cell r="X15">
            <v>314844</v>
          </cell>
          <cell r="Y15">
            <v>315309</v>
          </cell>
          <cell r="Z15">
            <v>6766257</v>
          </cell>
          <cell r="AA15">
            <v>312623.09999999998</v>
          </cell>
          <cell r="AB15">
            <v>312115.83333333331</v>
          </cell>
        </row>
        <row r="16">
          <cell r="C16" t="str">
            <v>ATLANTICO</v>
          </cell>
          <cell r="D16">
            <v>2745106</v>
          </cell>
          <cell r="E16">
            <v>2746106</v>
          </cell>
          <cell r="F16">
            <v>2750815</v>
          </cell>
          <cell r="G16">
            <v>2756310</v>
          </cell>
          <cell r="H16">
            <v>2756537</v>
          </cell>
          <cell r="I16">
            <v>2757042</v>
          </cell>
          <cell r="J16">
            <v>2760441</v>
          </cell>
          <cell r="K16">
            <v>2771231</v>
          </cell>
          <cell r="L16">
            <v>2773902</v>
          </cell>
          <cell r="M16">
            <v>2780174</v>
          </cell>
          <cell r="N16">
            <v>2785393</v>
          </cell>
          <cell r="O16">
            <v>2779646</v>
          </cell>
          <cell r="P16">
            <v>2774739</v>
          </cell>
          <cell r="Q16">
            <v>2773604</v>
          </cell>
          <cell r="R16">
            <v>2779477</v>
          </cell>
          <cell r="S16">
            <v>2787545</v>
          </cell>
          <cell r="T16">
            <v>2788740</v>
          </cell>
          <cell r="U16">
            <v>2790964</v>
          </cell>
          <cell r="V16">
            <v>2789248</v>
          </cell>
          <cell r="W16">
            <v>2793961</v>
          </cell>
          <cell r="X16">
            <v>2794159</v>
          </cell>
          <cell r="Y16">
            <v>2799784</v>
          </cell>
          <cell r="Z16">
            <v>61034924</v>
          </cell>
          <cell r="AA16">
            <v>2787222.1</v>
          </cell>
          <cell r="AB16">
            <v>2786438.3333333335</v>
          </cell>
        </row>
        <row r="17">
          <cell r="C17" t="str">
            <v>BOGOTA D.C.</v>
          </cell>
          <cell r="D17">
            <v>7839090</v>
          </cell>
          <cell r="E17">
            <v>7858683</v>
          </cell>
          <cell r="F17">
            <v>7871087</v>
          </cell>
          <cell r="G17">
            <v>7856928</v>
          </cell>
          <cell r="H17">
            <v>7851563</v>
          </cell>
          <cell r="I17">
            <v>7831052</v>
          </cell>
          <cell r="J17">
            <v>7825578</v>
          </cell>
          <cell r="K17">
            <v>7824158</v>
          </cell>
          <cell r="L17">
            <v>7844266</v>
          </cell>
          <cell r="M17">
            <v>7843733</v>
          </cell>
          <cell r="N17">
            <v>7840990</v>
          </cell>
          <cell r="O17">
            <v>7823122</v>
          </cell>
          <cell r="P17">
            <v>7788561</v>
          </cell>
          <cell r="Q17">
            <v>7769674</v>
          </cell>
          <cell r="R17">
            <v>7767734</v>
          </cell>
          <cell r="S17">
            <v>7771218</v>
          </cell>
          <cell r="T17">
            <v>7759769</v>
          </cell>
          <cell r="U17">
            <v>7759305</v>
          </cell>
          <cell r="V17">
            <v>7749361</v>
          </cell>
          <cell r="W17">
            <v>7743422</v>
          </cell>
          <cell r="X17">
            <v>7752783</v>
          </cell>
          <cell r="Y17">
            <v>7757563</v>
          </cell>
          <cell r="Z17">
            <v>171729640</v>
          </cell>
          <cell r="AA17">
            <v>7761939</v>
          </cell>
          <cell r="AB17">
            <v>7773625.166666667</v>
          </cell>
        </row>
        <row r="18">
          <cell r="C18" t="str">
            <v>BOLIVAR</v>
          </cell>
          <cell r="D18">
            <v>2284283</v>
          </cell>
          <cell r="E18">
            <v>2285640</v>
          </cell>
          <cell r="F18">
            <v>2292191</v>
          </cell>
          <cell r="G18">
            <v>2296761</v>
          </cell>
          <cell r="H18">
            <v>2297195</v>
          </cell>
          <cell r="I18">
            <v>2297496</v>
          </cell>
          <cell r="J18">
            <v>2302570</v>
          </cell>
          <cell r="K18">
            <v>2307640</v>
          </cell>
          <cell r="L18">
            <v>2306630</v>
          </cell>
          <cell r="M18">
            <v>2308437</v>
          </cell>
          <cell r="N18">
            <v>2311820</v>
          </cell>
          <cell r="O18">
            <v>2309303</v>
          </cell>
          <cell r="P18">
            <v>2306598</v>
          </cell>
          <cell r="Q18">
            <v>2309867</v>
          </cell>
          <cell r="R18">
            <v>2315496</v>
          </cell>
          <cell r="S18">
            <v>2316920</v>
          </cell>
          <cell r="T18">
            <v>2317563</v>
          </cell>
          <cell r="U18">
            <v>2319266</v>
          </cell>
          <cell r="V18">
            <v>2324000</v>
          </cell>
          <cell r="W18">
            <v>2327699</v>
          </cell>
          <cell r="X18">
            <v>2328711</v>
          </cell>
          <cell r="Y18">
            <v>2331044</v>
          </cell>
          <cell r="Z18">
            <v>50797130</v>
          </cell>
          <cell r="AA18">
            <v>2319716.4</v>
          </cell>
          <cell r="AB18">
            <v>2318190.5833333335</v>
          </cell>
        </row>
        <row r="19">
          <cell r="C19" t="str">
            <v>BOYACA</v>
          </cell>
          <cell r="D19">
            <v>1152861</v>
          </cell>
          <cell r="E19">
            <v>1156718</v>
          </cell>
          <cell r="F19">
            <v>1161234</v>
          </cell>
          <cell r="G19">
            <v>1163301</v>
          </cell>
          <cell r="H19">
            <v>1163414</v>
          </cell>
          <cell r="I19">
            <v>1164421</v>
          </cell>
          <cell r="J19">
            <v>1164783</v>
          </cell>
          <cell r="K19">
            <v>1166131</v>
          </cell>
          <cell r="L19">
            <v>1167402</v>
          </cell>
          <cell r="M19">
            <v>1169096</v>
          </cell>
          <cell r="N19">
            <v>1171799</v>
          </cell>
          <cell r="O19">
            <v>1169390</v>
          </cell>
          <cell r="P19">
            <v>1166116</v>
          </cell>
          <cell r="Q19">
            <v>1166039</v>
          </cell>
          <cell r="R19">
            <v>1168736</v>
          </cell>
          <cell r="S19">
            <v>1169996</v>
          </cell>
          <cell r="T19">
            <v>1171122</v>
          </cell>
          <cell r="U19">
            <v>1172793</v>
          </cell>
          <cell r="V19">
            <v>1170932</v>
          </cell>
          <cell r="W19">
            <v>1171697</v>
          </cell>
          <cell r="X19">
            <v>1172176</v>
          </cell>
          <cell r="Y19">
            <v>1173168</v>
          </cell>
          <cell r="Z19">
            <v>25673325</v>
          </cell>
          <cell r="AA19">
            <v>1170277.5</v>
          </cell>
          <cell r="AB19">
            <v>1170330.3333333333</v>
          </cell>
        </row>
        <row r="20">
          <cell r="C20" t="str">
            <v>CALDAS</v>
          </cell>
          <cell r="D20">
            <v>858626</v>
          </cell>
          <cell r="E20">
            <v>859863</v>
          </cell>
          <cell r="F20">
            <v>862774</v>
          </cell>
          <cell r="G20">
            <v>865042</v>
          </cell>
          <cell r="H20">
            <v>864726</v>
          </cell>
          <cell r="I20">
            <v>864858</v>
          </cell>
          <cell r="J20">
            <v>864771</v>
          </cell>
          <cell r="K20">
            <v>864657</v>
          </cell>
          <cell r="L20">
            <v>865149</v>
          </cell>
          <cell r="M20">
            <v>866237</v>
          </cell>
          <cell r="N20">
            <v>867046</v>
          </cell>
          <cell r="O20">
            <v>865482</v>
          </cell>
          <cell r="P20">
            <v>861806</v>
          </cell>
          <cell r="Q20">
            <v>862202</v>
          </cell>
          <cell r="R20">
            <v>864942</v>
          </cell>
          <cell r="S20">
            <v>865168</v>
          </cell>
          <cell r="T20">
            <v>865451</v>
          </cell>
          <cell r="U20">
            <v>866562</v>
          </cell>
          <cell r="V20">
            <v>865013</v>
          </cell>
          <cell r="W20">
            <v>865510</v>
          </cell>
          <cell r="X20">
            <v>865988</v>
          </cell>
          <cell r="Y20">
            <v>866370</v>
          </cell>
          <cell r="Z20">
            <v>19018243</v>
          </cell>
          <cell r="AA20">
            <v>864901.2</v>
          </cell>
          <cell r="AB20">
            <v>865128.33333333337</v>
          </cell>
        </row>
        <row r="21">
          <cell r="C21" t="str">
            <v>CAQUETA</v>
          </cell>
          <cell r="D21">
            <v>407935</v>
          </cell>
          <cell r="E21">
            <v>408082</v>
          </cell>
          <cell r="F21">
            <v>408589</v>
          </cell>
          <cell r="G21">
            <v>409131</v>
          </cell>
          <cell r="H21">
            <v>408910</v>
          </cell>
          <cell r="I21">
            <v>408625</v>
          </cell>
          <cell r="J21">
            <v>408500</v>
          </cell>
          <cell r="K21">
            <v>408580</v>
          </cell>
          <cell r="L21">
            <v>408935</v>
          </cell>
          <cell r="M21">
            <v>409459</v>
          </cell>
          <cell r="N21">
            <v>409897</v>
          </cell>
          <cell r="O21">
            <v>409618</v>
          </cell>
          <cell r="P21">
            <v>409071</v>
          </cell>
          <cell r="Q21">
            <v>409264</v>
          </cell>
          <cell r="R21">
            <v>409342</v>
          </cell>
          <cell r="S21">
            <v>409750</v>
          </cell>
          <cell r="T21">
            <v>410458</v>
          </cell>
          <cell r="U21">
            <v>410917</v>
          </cell>
          <cell r="V21">
            <v>410636</v>
          </cell>
          <cell r="W21">
            <v>411095</v>
          </cell>
          <cell r="X21">
            <v>411321</v>
          </cell>
          <cell r="Y21">
            <v>411569</v>
          </cell>
          <cell r="Z21">
            <v>9009684</v>
          </cell>
          <cell r="AA21">
            <v>410342.3</v>
          </cell>
          <cell r="AB21">
            <v>410244.83333333331</v>
          </cell>
        </row>
        <row r="22">
          <cell r="C22" t="str">
            <v>CASANARE</v>
          </cell>
          <cell r="D22">
            <v>413947</v>
          </cell>
          <cell r="E22">
            <v>416066</v>
          </cell>
          <cell r="F22">
            <v>417570</v>
          </cell>
          <cell r="G22">
            <v>417955</v>
          </cell>
          <cell r="H22">
            <v>420124</v>
          </cell>
          <cell r="I22">
            <v>420080</v>
          </cell>
          <cell r="J22">
            <v>420360</v>
          </cell>
          <cell r="K22">
            <v>422126</v>
          </cell>
          <cell r="L22">
            <v>422748</v>
          </cell>
          <cell r="M22">
            <v>423649</v>
          </cell>
          <cell r="N22">
            <v>425019</v>
          </cell>
          <cell r="O22">
            <v>424143</v>
          </cell>
          <cell r="P22">
            <v>423009</v>
          </cell>
          <cell r="Q22">
            <v>424031</v>
          </cell>
          <cell r="R22">
            <v>425465</v>
          </cell>
          <cell r="S22">
            <v>426163</v>
          </cell>
          <cell r="T22">
            <v>426163</v>
          </cell>
          <cell r="U22">
            <v>427680</v>
          </cell>
          <cell r="V22">
            <v>427212</v>
          </cell>
          <cell r="W22">
            <v>428602</v>
          </cell>
          <cell r="X22">
            <v>429315</v>
          </cell>
          <cell r="Y22">
            <v>428940</v>
          </cell>
          <cell r="Z22">
            <v>9310367</v>
          </cell>
          <cell r="AA22">
            <v>426658</v>
          </cell>
          <cell r="AB22">
            <v>426311.83333333331</v>
          </cell>
        </row>
        <row r="23">
          <cell r="C23" t="str">
            <v>CAUCA</v>
          </cell>
          <cell r="D23">
            <v>966302</v>
          </cell>
          <cell r="E23">
            <v>969728</v>
          </cell>
          <cell r="F23">
            <v>970830</v>
          </cell>
          <cell r="G23">
            <v>971574</v>
          </cell>
          <cell r="H23">
            <v>970932</v>
          </cell>
          <cell r="I23">
            <v>970903</v>
          </cell>
          <cell r="J23">
            <v>970447</v>
          </cell>
          <cell r="K23">
            <v>971135</v>
          </cell>
          <cell r="L23">
            <v>971417</v>
          </cell>
          <cell r="M23">
            <v>972027</v>
          </cell>
          <cell r="N23">
            <v>973048</v>
          </cell>
          <cell r="O23">
            <v>971371</v>
          </cell>
          <cell r="P23">
            <v>968631</v>
          </cell>
          <cell r="Q23">
            <v>970235</v>
          </cell>
          <cell r="R23">
            <v>970530</v>
          </cell>
          <cell r="S23">
            <v>969638</v>
          </cell>
          <cell r="T23">
            <v>969869</v>
          </cell>
          <cell r="U23">
            <v>969691</v>
          </cell>
          <cell r="V23">
            <v>968745</v>
          </cell>
          <cell r="W23">
            <v>968606</v>
          </cell>
          <cell r="X23">
            <v>968289</v>
          </cell>
          <cell r="Y23">
            <v>967440</v>
          </cell>
          <cell r="Z23">
            <v>21341388</v>
          </cell>
          <cell r="AA23">
            <v>969167.4</v>
          </cell>
          <cell r="AB23">
            <v>969674.41666666663</v>
          </cell>
        </row>
        <row r="24">
          <cell r="C24" t="str">
            <v>CESAR</v>
          </cell>
          <cell r="D24">
            <v>1177324</v>
          </cell>
          <cell r="E24">
            <v>1179396</v>
          </cell>
          <cell r="F24">
            <v>1182137</v>
          </cell>
          <cell r="G24">
            <v>1184448</v>
          </cell>
          <cell r="H24">
            <v>1181268</v>
          </cell>
          <cell r="I24">
            <v>1183197</v>
          </cell>
          <cell r="J24">
            <v>1184372</v>
          </cell>
          <cell r="K24">
            <v>1184979</v>
          </cell>
          <cell r="L24">
            <v>1185585</v>
          </cell>
          <cell r="M24">
            <v>1187170</v>
          </cell>
          <cell r="N24">
            <v>1188514</v>
          </cell>
          <cell r="O24">
            <v>1186962</v>
          </cell>
          <cell r="P24">
            <v>1186196</v>
          </cell>
          <cell r="Q24">
            <v>1186934</v>
          </cell>
          <cell r="R24">
            <v>1188723</v>
          </cell>
          <cell r="S24">
            <v>1189416</v>
          </cell>
          <cell r="T24">
            <v>1189823</v>
          </cell>
          <cell r="U24">
            <v>1190621</v>
          </cell>
          <cell r="V24">
            <v>1190587</v>
          </cell>
          <cell r="W24">
            <v>1192143</v>
          </cell>
          <cell r="X24">
            <v>1191816</v>
          </cell>
          <cell r="Y24">
            <v>1192513</v>
          </cell>
          <cell r="Z24">
            <v>26104124</v>
          </cell>
          <cell r="AA24">
            <v>1189877.2</v>
          </cell>
          <cell r="AB24">
            <v>1189520.6666666667</v>
          </cell>
        </row>
        <row r="25">
          <cell r="C25" t="str">
            <v>CHOCO</v>
          </cell>
          <cell r="D25">
            <v>435978</v>
          </cell>
          <cell r="E25">
            <v>425471</v>
          </cell>
          <cell r="F25">
            <v>427691</v>
          </cell>
          <cell r="G25">
            <v>428604</v>
          </cell>
          <cell r="H25">
            <v>430006</v>
          </cell>
          <cell r="I25">
            <v>430364</v>
          </cell>
          <cell r="J25">
            <v>430866</v>
          </cell>
          <cell r="K25">
            <v>435255</v>
          </cell>
          <cell r="L25">
            <v>437574</v>
          </cell>
          <cell r="M25">
            <v>438345</v>
          </cell>
          <cell r="N25">
            <v>438920</v>
          </cell>
          <cell r="O25">
            <v>438547</v>
          </cell>
          <cell r="P25">
            <v>439282</v>
          </cell>
          <cell r="Q25">
            <v>440328</v>
          </cell>
          <cell r="R25">
            <v>439667</v>
          </cell>
          <cell r="S25">
            <v>439827</v>
          </cell>
          <cell r="T25">
            <v>438760</v>
          </cell>
          <cell r="U25">
            <v>439232</v>
          </cell>
          <cell r="V25">
            <v>438780</v>
          </cell>
          <cell r="W25">
            <v>439303</v>
          </cell>
          <cell r="X25">
            <v>439228</v>
          </cell>
          <cell r="Y25">
            <v>439160</v>
          </cell>
          <cell r="Z25">
            <v>9591188</v>
          </cell>
          <cell r="AA25">
            <v>439356.7</v>
          </cell>
          <cell r="AB25">
            <v>439252.83333333331</v>
          </cell>
        </row>
        <row r="26">
          <cell r="C26" t="str">
            <v>CORDOBA</v>
          </cell>
          <cell r="D26">
            <v>1671148</v>
          </cell>
          <cell r="E26">
            <v>1672178</v>
          </cell>
          <cell r="F26">
            <v>1675379</v>
          </cell>
          <cell r="G26">
            <v>1678120</v>
          </cell>
          <cell r="H26">
            <v>1677321</v>
          </cell>
          <cell r="I26">
            <v>1677203</v>
          </cell>
          <cell r="J26">
            <v>1678751</v>
          </cell>
          <cell r="K26">
            <v>1678666</v>
          </cell>
          <cell r="L26">
            <v>1679834</v>
          </cell>
          <cell r="M26">
            <v>1681063</v>
          </cell>
          <cell r="N26">
            <v>1683465</v>
          </cell>
          <cell r="O26">
            <v>1681735</v>
          </cell>
          <cell r="P26">
            <v>1679892</v>
          </cell>
          <cell r="Q26">
            <v>1679418</v>
          </cell>
          <cell r="R26">
            <v>1679928</v>
          </cell>
          <cell r="S26">
            <v>1680246</v>
          </cell>
          <cell r="T26">
            <v>1680035</v>
          </cell>
          <cell r="U26">
            <v>1680868</v>
          </cell>
          <cell r="V26">
            <v>1680027</v>
          </cell>
          <cell r="W26">
            <v>1681896</v>
          </cell>
          <cell r="X26">
            <v>1680408</v>
          </cell>
          <cell r="Y26">
            <v>1680647</v>
          </cell>
          <cell r="Z26">
            <v>36938228</v>
          </cell>
          <cell r="AA26">
            <v>1680336.5</v>
          </cell>
          <cell r="AB26">
            <v>1680713.75</v>
          </cell>
        </row>
        <row r="27">
          <cell r="C27" t="str">
            <v>CUNDINAMARCA</v>
          </cell>
          <cell r="D27">
            <v>2586844</v>
          </cell>
          <cell r="E27">
            <v>2596415</v>
          </cell>
          <cell r="F27">
            <v>2606342</v>
          </cell>
          <cell r="G27">
            <v>2612489</v>
          </cell>
          <cell r="H27">
            <v>2619832</v>
          </cell>
          <cell r="I27">
            <v>2622976</v>
          </cell>
          <cell r="J27">
            <v>2632720</v>
          </cell>
          <cell r="K27">
            <v>2641670</v>
          </cell>
          <cell r="L27">
            <v>2655296</v>
          </cell>
          <cell r="M27">
            <v>2660306</v>
          </cell>
          <cell r="N27">
            <v>2669596</v>
          </cell>
          <cell r="O27">
            <v>2664018</v>
          </cell>
          <cell r="P27">
            <v>2658690</v>
          </cell>
          <cell r="Q27">
            <v>2650276</v>
          </cell>
          <cell r="R27">
            <v>2657463</v>
          </cell>
          <cell r="S27">
            <v>2663839</v>
          </cell>
          <cell r="T27">
            <v>2670022</v>
          </cell>
          <cell r="U27">
            <v>2676569</v>
          </cell>
          <cell r="V27">
            <v>2676934</v>
          </cell>
          <cell r="W27">
            <v>2679408</v>
          </cell>
          <cell r="X27">
            <v>2687847</v>
          </cell>
          <cell r="Y27">
            <v>2694464</v>
          </cell>
          <cell r="Z27">
            <v>58284016</v>
          </cell>
          <cell r="AA27">
            <v>2671551.2000000002</v>
          </cell>
          <cell r="AB27">
            <v>2670760.5</v>
          </cell>
        </row>
        <row r="28">
          <cell r="C28" t="str">
            <v>GUAINIA</v>
          </cell>
          <cell r="D28">
            <v>50690</v>
          </cell>
          <cell r="E28">
            <v>50760</v>
          </cell>
          <cell r="F28">
            <v>51251</v>
          </cell>
          <cell r="G28">
            <v>50839</v>
          </cell>
          <cell r="H28">
            <v>50935</v>
          </cell>
          <cell r="I28">
            <v>50972</v>
          </cell>
          <cell r="J28">
            <v>51186</v>
          </cell>
          <cell r="K28">
            <v>51425</v>
          </cell>
          <cell r="L28">
            <v>51661</v>
          </cell>
          <cell r="M28">
            <v>51757</v>
          </cell>
          <cell r="N28">
            <v>51503</v>
          </cell>
          <cell r="O28">
            <v>51280</v>
          </cell>
          <cell r="P28">
            <v>50392</v>
          </cell>
          <cell r="Q28">
            <v>51003</v>
          </cell>
          <cell r="R28">
            <v>51193</v>
          </cell>
          <cell r="S28">
            <v>50998</v>
          </cell>
          <cell r="T28">
            <v>51483</v>
          </cell>
          <cell r="U28">
            <v>51480</v>
          </cell>
          <cell r="V28">
            <v>51887</v>
          </cell>
          <cell r="W28">
            <v>52111</v>
          </cell>
          <cell r="X28">
            <v>52282</v>
          </cell>
          <cell r="Y28">
            <v>52604</v>
          </cell>
          <cell r="Z28">
            <v>1129692</v>
          </cell>
          <cell r="AA28">
            <v>51543.3</v>
          </cell>
          <cell r="AB28">
            <v>51518</v>
          </cell>
        </row>
        <row r="29">
          <cell r="C29" t="str">
            <v>GUAVIARE</v>
          </cell>
          <cell r="D29">
            <v>84152</v>
          </cell>
          <cell r="E29">
            <v>83546</v>
          </cell>
          <cell r="F29">
            <v>84058</v>
          </cell>
          <cell r="G29">
            <v>84265</v>
          </cell>
          <cell r="H29">
            <v>84431</v>
          </cell>
          <cell r="I29">
            <v>84419</v>
          </cell>
          <cell r="J29">
            <v>84290</v>
          </cell>
          <cell r="K29">
            <v>84562</v>
          </cell>
          <cell r="L29">
            <v>84785</v>
          </cell>
          <cell r="M29">
            <v>84885</v>
          </cell>
          <cell r="N29">
            <v>85352</v>
          </cell>
          <cell r="O29">
            <v>85285</v>
          </cell>
          <cell r="P29">
            <v>85126</v>
          </cell>
          <cell r="Q29">
            <v>85233</v>
          </cell>
          <cell r="R29">
            <v>85565</v>
          </cell>
          <cell r="S29">
            <v>85732</v>
          </cell>
          <cell r="T29">
            <v>85923</v>
          </cell>
          <cell r="U29">
            <v>86118</v>
          </cell>
          <cell r="V29">
            <v>85822</v>
          </cell>
          <cell r="W29">
            <v>86052</v>
          </cell>
          <cell r="X29">
            <v>85780</v>
          </cell>
          <cell r="Y29">
            <v>86186</v>
          </cell>
          <cell r="Z29">
            <v>1871567</v>
          </cell>
          <cell r="AA29">
            <v>85753.7</v>
          </cell>
          <cell r="AB29">
            <v>85681.166666666672</v>
          </cell>
        </row>
        <row r="30">
          <cell r="C30" t="str">
            <v>HUILA</v>
          </cell>
          <cell r="D30">
            <v>1086350</v>
          </cell>
          <cell r="E30">
            <v>1089458</v>
          </cell>
          <cell r="F30">
            <v>1092286</v>
          </cell>
          <cell r="G30">
            <v>1093549</v>
          </cell>
          <cell r="H30">
            <v>1095291</v>
          </cell>
          <cell r="I30">
            <v>1096246</v>
          </cell>
          <cell r="J30">
            <v>1096267</v>
          </cell>
          <cell r="K30">
            <v>1097434</v>
          </cell>
          <cell r="L30">
            <v>1097911</v>
          </cell>
          <cell r="M30">
            <v>1099533</v>
          </cell>
          <cell r="N30">
            <v>1101925</v>
          </cell>
          <cell r="O30">
            <v>1099764</v>
          </cell>
          <cell r="P30">
            <v>1098654</v>
          </cell>
          <cell r="Q30">
            <v>1099174</v>
          </cell>
          <cell r="R30">
            <v>1100938</v>
          </cell>
          <cell r="S30">
            <v>1101484</v>
          </cell>
          <cell r="T30">
            <v>1101494</v>
          </cell>
          <cell r="U30">
            <v>1103079</v>
          </cell>
          <cell r="V30">
            <v>1101918</v>
          </cell>
          <cell r="W30">
            <v>1104265</v>
          </cell>
          <cell r="X30">
            <v>1106054</v>
          </cell>
          <cell r="Y30">
            <v>1108091</v>
          </cell>
          <cell r="Z30">
            <v>24171165</v>
          </cell>
          <cell r="AA30">
            <v>1102515.1000000001</v>
          </cell>
          <cell r="AB30">
            <v>1102236.6666666667</v>
          </cell>
        </row>
        <row r="31">
          <cell r="C31" t="str">
            <v>LA GUAJIRA</v>
          </cell>
          <cell r="D31">
            <v>558283</v>
          </cell>
          <cell r="E31">
            <v>560672</v>
          </cell>
          <cell r="F31">
            <v>566770</v>
          </cell>
          <cell r="G31">
            <v>568600</v>
          </cell>
          <cell r="H31">
            <v>570115</v>
          </cell>
          <cell r="I31">
            <v>575874</v>
          </cell>
          <cell r="J31">
            <v>577029</v>
          </cell>
          <cell r="K31">
            <v>579658</v>
          </cell>
          <cell r="L31">
            <v>574158</v>
          </cell>
          <cell r="M31">
            <v>571199</v>
          </cell>
          <cell r="N31">
            <v>579254</v>
          </cell>
          <cell r="O31">
            <v>580177</v>
          </cell>
          <cell r="P31">
            <v>580102</v>
          </cell>
          <cell r="Q31">
            <v>582404</v>
          </cell>
          <cell r="R31">
            <v>583451</v>
          </cell>
          <cell r="S31">
            <v>584041</v>
          </cell>
          <cell r="T31">
            <v>585882</v>
          </cell>
          <cell r="U31">
            <v>588640</v>
          </cell>
          <cell r="V31">
            <v>591264</v>
          </cell>
          <cell r="W31">
            <v>595822</v>
          </cell>
          <cell r="X31">
            <v>599704</v>
          </cell>
          <cell r="Y31">
            <v>604916</v>
          </cell>
          <cell r="Z31">
            <v>12758015</v>
          </cell>
          <cell r="AA31">
            <v>589622.6</v>
          </cell>
          <cell r="AB31">
            <v>587971.41666666663</v>
          </cell>
        </row>
        <row r="32">
          <cell r="C32" t="str">
            <v>MAGDALENA</v>
          </cell>
          <cell r="D32">
            <v>1358353</v>
          </cell>
          <cell r="E32">
            <v>1362480</v>
          </cell>
          <cell r="F32">
            <v>1364956</v>
          </cell>
          <cell r="G32">
            <v>1368703</v>
          </cell>
          <cell r="H32">
            <v>1368947</v>
          </cell>
          <cell r="I32">
            <v>1369104</v>
          </cell>
          <cell r="J32">
            <v>1371618</v>
          </cell>
          <cell r="K32">
            <v>1373354</v>
          </cell>
          <cell r="L32">
            <v>1376550</v>
          </cell>
          <cell r="M32">
            <v>1379033</v>
          </cell>
          <cell r="N32">
            <v>1380473</v>
          </cell>
          <cell r="O32">
            <v>1379422</v>
          </cell>
          <cell r="P32">
            <v>1377845</v>
          </cell>
          <cell r="Q32">
            <v>1378331</v>
          </cell>
          <cell r="R32">
            <v>1379574</v>
          </cell>
          <cell r="S32">
            <v>1379973</v>
          </cell>
          <cell r="T32">
            <v>1380735</v>
          </cell>
          <cell r="U32">
            <v>1381779</v>
          </cell>
          <cell r="V32">
            <v>1382607</v>
          </cell>
          <cell r="W32">
            <v>1384455</v>
          </cell>
          <cell r="X32">
            <v>1384057</v>
          </cell>
          <cell r="Y32">
            <v>1384918</v>
          </cell>
          <cell r="Z32">
            <v>30267267</v>
          </cell>
          <cell r="AA32">
            <v>1381427.4</v>
          </cell>
          <cell r="AB32">
            <v>1381180.75</v>
          </cell>
        </row>
        <row r="33">
          <cell r="C33" t="str">
            <v>META</v>
          </cell>
          <cell r="D33">
            <v>1014496</v>
          </cell>
          <cell r="E33">
            <v>1019608</v>
          </cell>
          <cell r="F33">
            <v>1025123</v>
          </cell>
          <cell r="G33">
            <v>1027788</v>
          </cell>
          <cell r="H33">
            <v>1028816</v>
          </cell>
          <cell r="I33">
            <v>1029763</v>
          </cell>
          <cell r="J33">
            <v>1031929</v>
          </cell>
          <cell r="K33">
            <v>1033303</v>
          </cell>
          <cell r="L33">
            <v>1034191</v>
          </cell>
          <cell r="M33">
            <v>1036516</v>
          </cell>
          <cell r="N33">
            <v>1038484</v>
          </cell>
          <cell r="O33">
            <v>1036581</v>
          </cell>
          <cell r="P33">
            <v>1034059</v>
          </cell>
          <cell r="Q33">
            <v>1034537</v>
          </cell>
          <cell r="R33">
            <v>1037605</v>
          </cell>
          <cell r="S33">
            <v>1038556</v>
          </cell>
          <cell r="T33">
            <v>1039567</v>
          </cell>
          <cell r="U33">
            <v>1042649</v>
          </cell>
          <cell r="V33">
            <v>1043021</v>
          </cell>
          <cell r="W33">
            <v>1044640</v>
          </cell>
          <cell r="X33">
            <v>1046287</v>
          </cell>
          <cell r="Y33">
            <v>1047818</v>
          </cell>
          <cell r="Z33">
            <v>22765337</v>
          </cell>
          <cell r="AA33">
            <v>1040873.9</v>
          </cell>
          <cell r="AB33">
            <v>1040317</v>
          </cell>
        </row>
        <row r="34">
          <cell r="C34" t="str">
            <v>NARINO</v>
          </cell>
          <cell r="D34">
            <v>1245004</v>
          </cell>
          <cell r="E34">
            <v>1244118</v>
          </cell>
          <cell r="F34">
            <v>1244626</v>
          </cell>
          <cell r="G34">
            <v>1244201</v>
          </cell>
          <cell r="H34">
            <v>1242207</v>
          </cell>
          <cell r="I34">
            <v>1241507</v>
          </cell>
          <cell r="J34">
            <v>1240862</v>
          </cell>
          <cell r="K34">
            <v>1239742</v>
          </cell>
          <cell r="L34">
            <v>1235802</v>
          </cell>
          <cell r="M34">
            <v>1235554</v>
          </cell>
          <cell r="N34">
            <v>1234948</v>
          </cell>
          <cell r="O34">
            <v>1230741</v>
          </cell>
          <cell r="P34">
            <v>1228574</v>
          </cell>
          <cell r="Q34">
            <v>1228072</v>
          </cell>
          <cell r="R34">
            <v>1227486</v>
          </cell>
          <cell r="S34">
            <v>1226744</v>
          </cell>
          <cell r="T34">
            <v>1221374</v>
          </cell>
          <cell r="U34">
            <v>1221023</v>
          </cell>
          <cell r="V34">
            <v>1220144</v>
          </cell>
          <cell r="W34">
            <v>1219883</v>
          </cell>
          <cell r="X34">
            <v>1219623</v>
          </cell>
          <cell r="Y34">
            <v>1219201</v>
          </cell>
          <cell r="Z34">
            <v>27111436</v>
          </cell>
          <cell r="AA34">
            <v>1223212.3999999999</v>
          </cell>
          <cell r="AB34">
            <v>1224817.75</v>
          </cell>
        </row>
        <row r="35">
          <cell r="C35" t="str">
            <v>NORTE DE SANTANDER</v>
          </cell>
          <cell r="D35">
            <v>1654920</v>
          </cell>
          <cell r="E35">
            <v>1661542</v>
          </cell>
          <cell r="F35">
            <v>1666709</v>
          </cell>
          <cell r="G35">
            <v>1671379</v>
          </cell>
          <cell r="H35">
            <v>1673737</v>
          </cell>
          <cell r="I35">
            <v>1678453</v>
          </cell>
          <cell r="J35">
            <v>1681292</v>
          </cell>
          <cell r="K35">
            <v>1686603</v>
          </cell>
          <cell r="L35">
            <v>1690755</v>
          </cell>
          <cell r="M35">
            <v>1695063</v>
          </cell>
          <cell r="N35">
            <v>1702073</v>
          </cell>
          <cell r="O35">
            <v>1703065</v>
          </cell>
          <cell r="P35">
            <v>1700214</v>
          </cell>
          <cell r="Q35">
            <v>1704165</v>
          </cell>
          <cell r="R35">
            <v>1707792</v>
          </cell>
          <cell r="S35">
            <v>1711268</v>
          </cell>
          <cell r="T35">
            <v>1713068</v>
          </cell>
          <cell r="U35">
            <v>1716879</v>
          </cell>
          <cell r="V35">
            <v>1716482</v>
          </cell>
          <cell r="W35">
            <v>1719709</v>
          </cell>
          <cell r="X35">
            <v>1721093</v>
          </cell>
          <cell r="Y35">
            <v>1723825</v>
          </cell>
          <cell r="Z35">
            <v>37300086</v>
          </cell>
          <cell r="AA35">
            <v>1713449.5</v>
          </cell>
          <cell r="AB35">
            <v>1711636.0833333333</v>
          </cell>
        </row>
        <row r="36">
          <cell r="C36" t="str">
            <v>PUTUMAYO</v>
          </cell>
          <cell r="D36">
            <v>234796</v>
          </cell>
          <cell r="E36">
            <v>234343</v>
          </cell>
          <cell r="F36">
            <v>235317</v>
          </cell>
          <cell r="G36">
            <v>235663</v>
          </cell>
          <cell r="H36">
            <v>235238</v>
          </cell>
          <cell r="I36">
            <v>235070</v>
          </cell>
          <cell r="J36">
            <v>234677</v>
          </cell>
          <cell r="K36">
            <v>234679</v>
          </cell>
          <cell r="L36">
            <v>234975</v>
          </cell>
          <cell r="M36">
            <v>235377</v>
          </cell>
          <cell r="N36">
            <v>235513</v>
          </cell>
          <cell r="O36">
            <v>235213</v>
          </cell>
          <cell r="P36">
            <v>235078</v>
          </cell>
          <cell r="Q36">
            <v>234827</v>
          </cell>
          <cell r="R36">
            <v>235076</v>
          </cell>
          <cell r="S36">
            <v>235415</v>
          </cell>
          <cell r="T36">
            <v>235583</v>
          </cell>
          <cell r="U36">
            <v>235893</v>
          </cell>
          <cell r="V36">
            <v>235776</v>
          </cell>
          <cell r="W36">
            <v>236004</v>
          </cell>
          <cell r="X36">
            <v>236081</v>
          </cell>
          <cell r="Y36">
            <v>236225</v>
          </cell>
          <cell r="Z36">
            <v>5176819</v>
          </cell>
          <cell r="AA36">
            <v>235595.8</v>
          </cell>
          <cell r="AB36">
            <v>235557</v>
          </cell>
        </row>
        <row r="37">
          <cell r="C37" t="str">
            <v>QUINDIO</v>
          </cell>
          <cell r="D37">
            <v>561305</v>
          </cell>
          <cell r="E37">
            <v>562443</v>
          </cell>
          <cell r="F37">
            <v>564139</v>
          </cell>
          <cell r="G37">
            <v>565026</v>
          </cell>
          <cell r="H37">
            <v>564708</v>
          </cell>
          <cell r="I37">
            <v>564052</v>
          </cell>
          <cell r="J37">
            <v>564469</v>
          </cell>
          <cell r="K37">
            <v>565691</v>
          </cell>
          <cell r="L37">
            <v>566388</v>
          </cell>
          <cell r="M37">
            <v>567206</v>
          </cell>
          <cell r="N37">
            <v>567348</v>
          </cell>
          <cell r="O37">
            <v>562600</v>
          </cell>
          <cell r="P37">
            <v>560900</v>
          </cell>
          <cell r="Q37">
            <v>561960</v>
          </cell>
          <cell r="R37">
            <v>563640</v>
          </cell>
          <cell r="S37">
            <v>564545</v>
          </cell>
          <cell r="T37">
            <v>565378</v>
          </cell>
          <cell r="U37">
            <v>566222</v>
          </cell>
          <cell r="V37">
            <v>565013</v>
          </cell>
          <cell r="W37">
            <v>565970</v>
          </cell>
          <cell r="X37">
            <v>566351</v>
          </cell>
          <cell r="Y37">
            <v>566925</v>
          </cell>
          <cell r="Z37">
            <v>12422279</v>
          </cell>
          <cell r="AA37">
            <v>564690.4</v>
          </cell>
          <cell r="AB37">
            <v>564737.66666666663</v>
          </cell>
        </row>
        <row r="38">
          <cell r="C38" t="str">
            <v>RISARALDA</v>
          </cell>
          <cell r="D38">
            <v>995896</v>
          </cell>
          <cell r="E38">
            <v>998859</v>
          </cell>
          <cell r="F38">
            <v>1002888</v>
          </cell>
          <cell r="G38">
            <v>1005485</v>
          </cell>
          <cell r="H38">
            <v>1005879</v>
          </cell>
          <cell r="I38">
            <v>1006571</v>
          </cell>
          <cell r="J38">
            <v>1008175</v>
          </cell>
          <cell r="K38">
            <v>1010465</v>
          </cell>
          <cell r="L38">
            <v>1013124</v>
          </cell>
          <cell r="M38">
            <v>1015450</v>
          </cell>
          <cell r="N38">
            <v>1016594</v>
          </cell>
          <cell r="O38">
            <v>1015928</v>
          </cell>
          <cell r="P38">
            <v>1013182</v>
          </cell>
          <cell r="Q38">
            <v>1014699</v>
          </cell>
          <cell r="R38">
            <v>1017925</v>
          </cell>
          <cell r="S38">
            <v>1019796</v>
          </cell>
          <cell r="T38">
            <v>1021688</v>
          </cell>
          <cell r="U38">
            <v>1023493</v>
          </cell>
          <cell r="V38">
            <v>1022808</v>
          </cell>
          <cell r="W38">
            <v>1024319</v>
          </cell>
          <cell r="X38">
            <v>1025284</v>
          </cell>
          <cell r="Y38">
            <v>1027719</v>
          </cell>
          <cell r="Z38">
            <v>22306227</v>
          </cell>
          <cell r="AA38">
            <v>1021091.3</v>
          </cell>
          <cell r="AB38">
            <v>1020286.25</v>
          </cell>
        </row>
        <row r="39">
          <cell r="C39" t="str">
            <v>SAN ANDRES</v>
          </cell>
          <cell r="D39">
            <v>61325</v>
          </cell>
          <cell r="E39">
            <v>61207</v>
          </cell>
          <cell r="F39">
            <v>61388</v>
          </cell>
          <cell r="G39">
            <v>61005</v>
          </cell>
          <cell r="H39">
            <v>60985</v>
          </cell>
          <cell r="I39">
            <v>60921</v>
          </cell>
          <cell r="J39">
            <v>60903</v>
          </cell>
          <cell r="K39">
            <v>60941</v>
          </cell>
          <cell r="L39">
            <v>60942</v>
          </cell>
          <cell r="M39">
            <v>61063</v>
          </cell>
          <cell r="N39">
            <v>61298</v>
          </cell>
          <cell r="O39">
            <v>61210</v>
          </cell>
          <cell r="P39">
            <v>60949</v>
          </cell>
          <cell r="Q39">
            <v>60924</v>
          </cell>
          <cell r="R39">
            <v>61214</v>
          </cell>
          <cell r="S39">
            <v>61138</v>
          </cell>
          <cell r="T39">
            <v>60900</v>
          </cell>
          <cell r="U39">
            <v>61271</v>
          </cell>
          <cell r="V39">
            <v>61253</v>
          </cell>
          <cell r="W39">
            <v>61368</v>
          </cell>
          <cell r="X39">
            <v>61570</v>
          </cell>
          <cell r="Y39">
            <v>61605</v>
          </cell>
          <cell r="Z39">
            <v>1345380</v>
          </cell>
          <cell r="AA39">
            <v>61219.199999999997</v>
          </cell>
          <cell r="AB39">
            <v>61225</v>
          </cell>
        </row>
        <row r="40">
          <cell r="C40" t="str">
            <v>SANTANDER</v>
          </cell>
          <cell r="D40">
            <v>2191237</v>
          </cell>
          <cell r="E40">
            <v>2198109</v>
          </cell>
          <cell r="F40">
            <v>2206092</v>
          </cell>
          <cell r="G40">
            <v>2209335</v>
          </cell>
          <cell r="H40">
            <v>2209947</v>
          </cell>
          <cell r="I40">
            <v>2210024</v>
          </cell>
          <cell r="J40">
            <v>2212147</v>
          </cell>
          <cell r="K40">
            <v>2216711</v>
          </cell>
          <cell r="L40">
            <v>2219930</v>
          </cell>
          <cell r="M40">
            <v>2223745</v>
          </cell>
          <cell r="N40">
            <v>2228094</v>
          </cell>
          <cell r="O40">
            <v>2223312</v>
          </cell>
          <cell r="P40">
            <v>2215863</v>
          </cell>
          <cell r="Q40">
            <v>2217147</v>
          </cell>
          <cell r="R40">
            <v>2222853</v>
          </cell>
          <cell r="S40">
            <v>2224954</v>
          </cell>
          <cell r="T40">
            <v>2226324</v>
          </cell>
          <cell r="U40">
            <v>2231038</v>
          </cell>
          <cell r="V40">
            <v>2228092</v>
          </cell>
          <cell r="W40">
            <v>2231955</v>
          </cell>
          <cell r="X40">
            <v>2232290</v>
          </cell>
          <cell r="Y40">
            <v>2234781</v>
          </cell>
          <cell r="Z40">
            <v>48813980</v>
          </cell>
          <cell r="AA40">
            <v>2226529.7000000002</v>
          </cell>
          <cell r="AB40">
            <v>2226391.9166666665</v>
          </cell>
        </row>
        <row r="41">
          <cell r="C41" t="str">
            <v>SUCRE</v>
          </cell>
          <cell r="D41">
            <v>954497</v>
          </cell>
          <cell r="E41">
            <v>955355</v>
          </cell>
          <cell r="F41">
            <v>955871</v>
          </cell>
          <cell r="G41">
            <v>955702</v>
          </cell>
          <cell r="H41">
            <v>954878</v>
          </cell>
          <cell r="I41">
            <v>955266</v>
          </cell>
          <cell r="J41">
            <v>956349</v>
          </cell>
          <cell r="K41">
            <v>956055</v>
          </cell>
          <cell r="L41">
            <v>956133</v>
          </cell>
          <cell r="M41">
            <v>956451</v>
          </cell>
          <cell r="N41">
            <v>956773</v>
          </cell>
          <cell r="O41">
            <v>956211</v>
          </cell>
          <cell r="P41">
            <v>955893</v>
          </cell>
          <cell r="Q41">
            <v>954366</v>
          </cell>
          <cell r="R41">
            <v>954333</v>
          </cell>
          <cell r="S41">
            <v>953595</v>
          </cell>
          <cell r="T41">
            <v>953074</v>
          </cell>
          <cell r="U41">
            <v>953225</v>
          </cell>
          <cell r="V41">
            <v>952308</v>
          </cell>
          <cell r="W41">
            <v>952874</v>
          </cell>
          <cell r="X41">
            <v>951993</v>
          </cell>
          <cell r="Y41">
            <v>952544</v>
          </cell>
          <cell r="Z41">
            <v>21003746</v>
          </cell>
          <cell r="AA41">
            <v>953420.5</v>
          </cell>
          <cell r="AB41">
            <v>953932.41666666663</v>
          </cell>
        </row>
        <row r="42">
          <cell r="C42" t="str">
            <v>TOLIMA</v>
          </cell>
          <cell r="D42">
            <v>1218972</v>
          </cell>
          <cell r="E42">
            <v>1220995</v>
          </cell>
          <cell r="F42">
            <v>1224178</v>
          </cell>
          <cell r="G42">
            <v>1225726</v>
          </cell>
          <cell r="H42">
            <v>1224053</v>
          </cell>
          <cell r="I42">
            <v>1222902</v>
          </cell>
          <cell r="J42">
            <v>1223521</v>
          </cell>
          <cell r="K42">
            <v>1224250</v>
          </cell>
          <cell r="L42">
            <v>1225226</v>
          </cell>
          <cell r="M42">
            <v>1226635</v>
          </cell>
          <cell r="N42">
            <v>1228037</v>
          </cell>
          <cell r="O42">
            <v>1225302</v>
          </cell>
          <cell r="P42">
            <v>1221626</v>
          </cell>
          <cell r="Q42">
            <v>1219698</v>
          </cell>
          <cell r="R42">
            <v>1222602</v>
          </cell>
          <cell r="S42">
            <v>1223664</v>
          </cell>
          <cell r="T42">
            <v>1221219</v>
          </cell>
          <cell r="U42">
            <v>1225408</v>
          </cell>
          <cell r="V42">
            <v>1224180</v>
          </cell>
          <cell r="W42">
            <v>1225288</v>
          </cell>
          <cell r="X42">
            <v>1225286</v>
          </cell>
          <cell r="Y42">
            <v>1226195</v>
          </cell>
          <cell r="Z42">
            <v>26924963</v>
          </cell>
          <cell r="AA42">
            <v>1223516.6000000001</v>
          </cell>
          <cell r="AB42">
            <v>1224042.0833333333</v>
          </cell>
        </row>
        <row r="43">
          <cell r="C43" t="str">
            <v>VALLE</v>
          </cell>
          <cell r="D43">
            <v>4522182</v>
          </cell>
          <cell r="E43">
            <v>4529746</v>
          </cell>
          <cell r="F43">
            <v>4541876</v>
          </cell>
          <cell r="G43">
            <v>4547154</v>
          </cell>
          <cell r="H43">
            <v>4546135</v>
          </cell>
          <cell r="I43">
            <v>4545408</v>
          </cell>
          <cell r="J43">
            <v>4548612</v>
          </cell>
          <cell r="K43">
            <v>4551299</v>
          </cell>
          <cell r="L43">
            <v>4554749</v>
          </cell>
          <cell r="M43">
            <v>4561733</v>
          </cell>
          <cell r="N43">
            <v>4565337</v>
          </cell>
          <cell r="O43">
            <v>4558021</v>
          </cell>
          <cell r="P43">
            <v>4543377</v>
          </cell>
          <cell r="Q43">
            <v>4550582</v>
          </cell>
          <cell r="R43">
            <v>4559963</v>
          </cell>
          <cell r="S43">
            <v>4563915</v>
          </cell>
          <cell r="T43">
            <v>4570232</v>
          </cell>
          <cell r="U43">
            <v>4572523</v>
          </cell>
          <cell r="V43">
            <v>4568044</v>
          </cell>
          <cell r="W43">
            <v>4569425</v>
          </cell>
          <cell r="X43">
            <v>4570959</v>
          </cell>
          <cell r="Y43">
            <v>4573930</v>
          </cell>
          <cell r="Z43">
            <v>100215202</v>
          </cell>
          <cell r="AA43">
            <v>4564295</v>
          </cell>
          <cell r="AB43">
            <v>4563859</v>
          </cell>
        </row>
        <row r="44">
          <cell r="C44" t="str">
            <v>VAUPES</v>
          </cell>
          <cell r="D44">
            <v>26292</v>
          </cell>
          <cell r="E44">
            <v>25264</v>
          </cell>
          <cell r="F44">
            <v>25460</v>
          </cell>
          <cell r="G44">
            <v>25709</v>
          </cell>
          <cell r="H44">
            <v>25778</v>
          </cell>
          <cell r="I44">
            <v>25872</v>
          </cell>
          <cell r="J44">
            <v>26069</v>
          </cell>
          <cell r="K44">
            <v>26280</v>
          </cell>
          <cell r="L44">
            <v>26427</v>
          </cell>
          <cell r="M44">
            <v>26555</v>
          </cell>
          <cell r="N44">
            <v>26697</v>
          </cell>
          <cell r="O44">
            <v>26747</v>
          </cell>
          <cell r="P44">
            <v>26750</v>
          </cell>
          <cell r="Q44">
            <v>26982</v>
          </cell>
          <cell r="R44">
            <v>27181</v>
          </cell>
          <cell r="S44">
            <v>27258</v>
          </cell>
          <cell r="T44">
            <v>27431</v>
          </cell>
          <cell r="U44">
            <v>27539</v>
          </cell>
          <cell r="V44">
            <v>27407</v>
          </cell>
          <cell r="W44">
            <v>27595</v>
          </cell>
          <cell r="X44">
            <v>27705</v>
          </cell>
          <cell r="Y44">
            <v>27960</v>
          </cell>
          <cell r="Z44">
            <v>586958</v>
          </cell>
          <cell r="AA44">
            <v>27380.799999999999</v>
          </cell>
          <cell r="AB44">
            <v>27271</v>
          </cell>
        </row>
        <row r="45">
          <cell r="C45" t="str">
            <v>VICHADA</v>
          </cell>
          <cell r="D45">
            <v>39777</v>
          </cell>
          <cell r="E45">
            <v>39148</v>
          </cell>
          <cell r="F45">
            <v>39341</v>
          </cell>
          <cell r="G45">
            <v>39634</v>
          </cell>
          <cell r="H45">
            <v>39591</v>
          </cell>
          <cell r="I45">
            <v>39936</v>
          </cell>
          <cell r="J45">
            <v>40487</v>
          </cell>
          <cell r="K45">
            <v>40986</v>
          </cell>
          <cell r="L45">
            <v>41180</v>
          </cell>
          <cell r="M45">
            <v>41564</v>
          </cell>
          <cell r="N45">
            <v>41906</v>
          </cell>
          <cell r="O45">
            <v>41863</v>
          </cell>
          <cell r="P45">
            <v>41659</v>
          </cell>
          <cell r="Q45">
            <v>41746</v>
          </cell>
          <cell r="R45">
            <v>42136</v>
          </cell>
          <cell r="S45">
            <v>42307</v>
          </cell>
          <cell r="T45">
            <v>42680</v>
          </cell>
          <cell r="U45">
            <v>42912</v>
          </cell>
          <cell r="V45">
            <v>42916</v>
          </cell>
          <cell r="W45">
            <v>43169</v>
          </cell>
          <cell r="X45">
            <v>43264</v>
          </cell>
          <cell r="Y45">
            <v>43369</v>
          </cell>
          <cell r="Z45">
            <v>911571</v>
          </cell>
          <cell r="AA45">
            <v>42615.8</v>
          </cell>
          <cell r="AB45">
            <v>42493.916666666664</v>
          </cell>
        </row>
        <row r="46">
          <cell r="C46" t="str">
            <v>Total general</v>
          </cell>
          <cell r="D46">
            <v>47488624</v>
          </cell>
          <cell r="E46">
            <v>47551797</v>
          </cell>
          <cell r="F46">
            <v>47688670</v>
          </cell>
          <cell r="G46">
            <v>47748843</v>
          </cell>
          <cell r="H46">
            <v>47753366</v>
          </cell>
          <cell r="I46">
            <v>47753127</v>
          </cell>
          <cell r="J46">
            <v>47789294</v>
          </cell>
          <cell r="K46">
            <v>47862415</v>
          </cell>
          <cell r="L46">
            <v>47923988</v>
          </cell>
          <cell r="M46">
            <v>47981733</v>
          </cell>
          <cell r="N46">
            <v>48051824</v>
          </cell>
          <cell r="O46">
            <v>47968616</v>
          </cell>
          <cell r="P46">
            <v>47843949</v>
          </cell>
          <cell r="Q46">
            <v>47854034</v>
          </cell>
          <cell r="R46">
            <v>47931873</v>
          </cell>
          <cell r="S46">
            <v>47979965</v>
          </cell>
          <cell r="T46">
            <v>47993797</v>
          </cell>
          <cell r="U46">
            <v>48047437</v>
          </cell>
          <cell r="V46">
            <v>48021803</v>
          </cell>
          <cell r="W46">
            <v>48077333</v>
          </cell>
          <cell r="X46">
            <v>48116687</v>
          </cell>
          <cell r="Y46">
            <v>48176082</v>
          </cell>
          <cell r="Z46">
            <v>1053605257</v>
          </cell>
          <cell r="AA46">
            <v>48004296</v>
          </cell>
          <cell r="AB46">
            <v>48005283.333333336</v>
          </cell>
        </row>
      </sheetData>
      <sheetData sheetId="3">
        <row r="12">
          <cell r="D12" t="str">
            <v>Municipio</v>
          </cell>
          <cell r="E12" t="str">
            <v>Enero</v>
          </cell>
          <cell r="F12" t="str">
            <v>Febrero</v>
          </cell>
          <cell r="G12" t="str">
            <v>Marzo</v>
          </cell>
          <cell r="H12" t="str">
            <v>Abril</v>
          </cell>
          <cell r="I12" t="str">
            <v>Mayo</v>
          </cell>
          <cell r="J12" t="str">
            <v>Junio</v>
          </cell>
          <cell r="K12" t="str">
            <v>Julio</v>
          </cell>
          <cell r="L12" t="str">
            <v>Agosto</v>
          </cell>
          <cell r="M12" t="str">
            <v>Septiembre</v>
          </cell>
          <cell r="N12" t="str">
            <v>Octubre</v>
          </cell>
          <cell r="O12" t="str">
            <v>Noviembre</v>
          </cell>
          <cell r="P12" t="str">
            <v>Diciembre</v>
          </cell>
          <cell r="Q12" t="str">
            <v>Enero</v>
          </cell>
          <cell r="R12" t="str">
            <v>Febrero</v>
          </cell>
          <cell r="S12" t="str">
            <v>Marzo</v>
          </cell>
          <cell r="T12" t="str">
            <v>Abril</v>
          </cell>
          <cell r="U12" t="str">
            <v>Mayo</v>
          </cell>
          <cell r="V12" t="str">
            <v>Junio</v>
          </cell>
          <cell r="W12" t="str">
            <v>Julio</v>
          </cell>
          <cell r="X12" t="str">
            <v>Agosto</v>
          </cell>
          <cell r="Y12" t="str">
            <v>Septiembre</v>
          </cell>
          <cell r="Z12" t="str">
            <v>Octubre</v>
          </cell>
          <cell r="AB12" t="str">
            <v>P AÑO CORRIDO</v>
          </cell>
          <cell r="AC12" t="str">
            <v>P 12 MESES</v>
          </cell>
        </row>
        <row r="13">
          <cell r="D13" t="str">
            <v>11001 - BOGOTÁ D.C.</v>
          </cell>
          <cell r="E13">
            <v>7839090</v>
          </cell>
          <cell r="F13">
            <v>7858683</v>
          </cell>
          <cell r="G13">
            <v>7871087</v>
          </cell>
          <cell r="H13">
            <v>7856928</v>
          </cell>
          <cell r="I13">
            <v>7851563</v>
          </cell>
          <cell r="J13">
            <v>7831052</v>
          </cell>
          <cell r="K13">
            <v>7825578</v>
          </cell>
          <cell r="L13">
            <v>7824158</v>
          </cell>
          <cell r="M13">
            <v>7844266</v>
          </cell>
          <cell r="N13">
            <v>7843733</v>
          </cell>
          <cell r="O13">
            <v>7840990</v>
          </cell>
          <cell r="P13">
            <v>7823122</v>
          </cell>
          <cell r="Q13">
            <v>7788561</v>
          </cell>
          <cell r="R13">
            <v>7769674</v>
          </cell>
          <cell r="S13">
            <v>7767734</v>
          </cell>
          <cell r="T13">
            <v>7771218</v>
          </cell>
          <cell r="U13">
            <v>7759769</v>
          </cell>
          <cell r="V13">
            <v>7759305</v>
          </cell>
          <cell r="W13">
            <v>7749361</v>
          </cell>
          <cell r="X13">
            <v>7743422</v>
          </cell>
          <cell r="Y13">
            <v>7752783</v>
          </cell>
          <cell r="Z13">
            <v>7757563</v>
          </cell>
          <cell r="AA13">
            <v>171729640</v>
          </cell>
          <cell r="AB13">
            <v>7761939</v>
          </cell>
          <cell r="AC13">
            <v>7773625.166666667</v>
          </cell>
        </row>
        <row r="14">
          <cell r="D14" t="str">
            <v>05001 - MEDELLÍN</v>
          </cell>
          <cell r="E14">
            <v>2850278</v>
          </cell>
          <cell r="F14">
            <v>2858769</v>
          </cell>
          <cell r="G14">
            <v>2874435</v>
          </cell>
          <cell r="H14">
            <v>2880934</v>
          </cell>
          <cell r="I14">
            <v>2877630</v>
          </cell>
          <cell r="J14">
            <v>2876951</v>
          </cell>
          <cell r="K14">
            <v>2878126</v>
          </cell>
          <cell r="L14">
            <v>2884351</v>
          </cell>
          <cell r="M14">
            <v>2885856</v>
          </cell>
          <cell r="N14">
            <v>2889963</v>
          </cell>
          <cell r="O14">
            <v>2893983</v>
          </cell>
          <cell r="P14">
            <v>2886004</v>
          </cell>
          <cell r="Q14">
            <v>2876412</v>
          </cell>
          <cell r="R14">
            <v>2882362</v>
          </cell>
          <cell r="S14">
            <v>2888199</v>
          </cell>
          <cell r="T14">
            <v>2895701</v>
          </cell>
          <cell r="U14">
            <v>2897301</v>
          </cell>
          <cell r="V14">
            <v>2898521</v>
          </cell>
          <cell r="W14">
            <v>2895736</v>
          </cell>
          <cell r="X14">
            <v>2904090</v>
          </cell>
          <cell r="Y14">
            <v>2906416</v>
          </cell>
          <cell r="Z14">
            <v>2911288</v>
          </cell>
          <cell r="AA14">
            <v>63493306</v>
          </cell>
          <cell r="AB14">
            <v>2895602.6</v>
          </cell>
          <cell r="AC14">
            <v>2894667.75</v>
          </cell>
        </row>
        <row r="15">
          <cell r="D15" t="str">
            <v>76001 - CALI</v>
          </cell>
          <cell r="E15">
            <v>2415902</v>
          </cell>
          <cell r="F15">
            <v>2422161</v>
          </cell>
          <cell r="G15">
            <v>2429019</v>
          </cell>
          <cell r="H15">
            <v>2431314</v>
          </cell>
          <cell r="I15">
            <v>2430552</v>
          </cell>
          <cell r="J15">
            <v>2428912</v>
          </cell>
          <cell r="K15">
            <v>2431096</v>
          </cell>
          <cell r="L15">
            <v>2428376</v>
          </cell>
          <cell r="M15">
            <v>2429899</v>
          </cell>
          <cell r="N15">
            <v>2434124</v>
          </cell>
          <cell r="O15">
            <v>2435747</v>
          </cell>
          <cell r="P15">
            <v>2432314</v>
          </cell>
          <cell r="Q15">
            <v>2423105</v>
          </cell>
          <cell r="R15">
            <v>2427671</v>
          </cell>
          <cell r="S15">
            <v>2434004</v>
          </cell>
          <cell r="T15">
            <v>2436142</v>
          </cell>
          <cell r="U15">
            <v>2435049</v>
          </cell>
          <cell r="V15">
            <v>2439267</v>
          </cell>
          <cell r="W15">
            <v>2436862</v>
          </cell>
          <cell r="X15">
            <v>2436870</v>
          </cell>
          <cell r="Y15">
            <v>2437457</v>
          </cell>
          <cell r="Z15">
            <v>2439022</v>
          </cell>
          <cell r="AA15">
            <v>53494865</v>
          </cell>
          <cell r="AB15">
            <v>2434544.9</v>
          </cell>
          <cell r="AC15">
            <v>2434459.1666666665</v>
          </cell>
        </row>
        <row r="16">
          <cell r="D16" t="str">
            <v>08001 - BARRANQUILLA</v>
          </cell>
          <cell r="E16">
            <v>1559656</v>
          </cell>
          <cell r="F16">
            <v>1559560</v>
          </cell>
          <cell r="G16">
            <v>1562483</v>
          </cell>
          <cell r="H16">
            <v>1564614</v>
          </cell>
          <cell r="I16">
            <v>1563691</v>
          </cell>
          <cell r="J16">
            <v>1561088</v>
          </cell>
          <cell r="K16">
            <v>1562385</v>
          </cell>
          <cell r="L16">
            <v>1566457</v>
          </cell>
          <cell r="M16">
            <v>1566290</v>
          </cell>
          <cell r="N16">
            <v>1568727</v>
          </cell>
          <cell r="O16">
            <v>1569728</v>
          </cell>
          <cell r="P16">
            <v>1566042</v>
          </cell>
          <cell r="Q16">
            <v>1562057</v>
          </cell>
          <cell r="R16">
            <v>1561332</v>
          </cell>
          <cell r="S16">
            <v>1563485</v>
          </cell>
          <cell r="T16">
            <v>1565387</v>
          </cell>
          <cell r="U16">
            <v>1564170</v>
          </cell>
          <cell r="V16">
            <v>1563160</v>
          </cell>
          <cell r="W16">
            <v>1560499</v>
          </cell>
          <cell r="X16">
            <v>1561326</v>
          </cell>
          <cell r="Y16">
            <v>1560548</v>
          </cell>
          <cell r="Z16">
            <v>1562685</v>
          </cell>
          <cell r="AA16">
            <v>34395370</v>
          </cell>
          <cell r="AB16">
            <v>1562464.9</v>
          </cell>
          <cell r="AC16">
            <v>1563368.25</v>
          </cell>
        </row>
        <row r="17">
          <cell r="D17" t="str">
            <v>13001 - CARTAGENA</v>
          </cell>
          <cell r="E17">
            <v>1224308</v>
          </cell>
          <cell r="F17">
            <v>1224700</v>
          </cell>
          <cell r="G17">
            <v>1229261</v>
          </cell>
          <cell r="H17">
            <v>1230948</v>
          </cell>
          <cell r="I17">
            <v>1231361</v>
          </cell>
          <cell r="J17">
            <v>1230119</v>
          </cell>
          <cell r="K17">
            <v>1233212</v>
          </cell>
          <cell r="L17">
            <v>1233699</v>
          </cell>
          <cell r="M17">
            <v>1231656</v>
          </cell>
          <cell r="N17">
            <v>1232297</v>
          </cell>
          <cell r="O17">
            <v>1234548</v>
          </cell>
          <cell r="P17">
            <v>1231876</v>
          </cell>
          <cell r="Q17">
            <v>1229139</v>
          </cell>
          <cell r="R17">
            <v>1231771</v>
          </cell>
          <cell r="S17">
            <v>1236725</v>
          </cell>
          <cell r="T17">
            <v>1237981</v>
          </cell>
          <cell r="U17">
            <v>1237952</v>
          </cell>
          <cell r="V17">
            <v>1238063</v>
          </cell>
          <cell r="W17">
            <v>1241232</v>
          </cell>
          <cell r="X17">
            <v>1243099</v>
          </cell>
          <cell r="Y17">
            <v>1244148</v>
          </cell>
          <cell r="Z17">
            <v>1246046</v>
          </cell>
          <cell r="AA17">
            <v>27154141</v>
          </cell>
          <cell r="AB17">
            <v>1238615.6000000001</v>
          </cell>
          <cell r="AC17">
            <v>1237715</v>
          </cell>
        </row>
        <row r="18">
          <cell r="D18" t="str">
            <v>54001 - CÚCUTA</v>
          </cell>
          <cell r="E18">
            <v>883081</v>
          </cell>
          <cell r="F18">
            <v>885515</v>
          </cell>
          <cell r="G18">
            <v>887117</v>
          </cell>
          <cell r="H18">
            <v>888533</v>
          </cell>
          <cell r="I18">
            <v>889394</v>
          </cell>
          <cell r="J18">
            <v>892576</v>
          </cell>
          <cell r="K18">
            <v>893937</v>
          </cell>
          <cell r="L18">
            <v>896932</v>
          </cell>
          <cell r="M18">
            <v>898874</v>
          </cell>
          <cell r="N18">
            <v>900395</v>
          </cell>
          <cell r="O18">
            <v>904628</v>
          </cell>
          <cell r="P18">
            <v>905435</v>
          </cell>
          <cell r="Q18">
            <v>903357</v>
          </cell>
          <cell r="R18">
            <v>904841</v>
          </cell>
          <cell r="S18">
            <v>905981</v>
          </cell>
          <cell r="T18">
            <v>907565</v>
          </cell>
          <cell r="U18">
            <v>907248</v>
          </cell>
          <cell r="V18">
            <v>908948</v>
          </cell>
          <cell r="W18">
            <v>907859</v>
          </cell>
          <cell r="X18">
            <v>909030</v>
          </cell>
          <cell r="Y18">
            <v>909131</v>
          </cell>
          <cell r="Z18">
            <v>909694</v>
          </cell>
          <cell r="AA18">
            <v>19800071</v>
          </cell>
          <cell r="AB18">
            <v>907365.4</v>
          </cell>
          <cell r="AC18">
            <v>906976.41666666663</v>
          </cell>
        </row>
        <row r="19">
          <cell r="D19" t="str">
            <v>68001 - BUCARAMANGA</v>
          </cell>
          <cell r="E19">
            <v>741227</v>
          </cell>
          <cell r="F19">
            <v>743922</v>
          </cell>
          <cell r="G19">
            <v>747031</v>
          </cell>
          <cell r="H19">
            <v>748039</v>
          </cell>
          <cell r="I19">
            <v>747671</v>
          </cell>
          <cell r="J19">
            <v>746700</v>
          </cell>
          <cell r="K19">
            <v>747192</v>
          </cell>
          <cell r="L19">
            <v>749394</v>
          </cell>
          <cell r="M19">
            <v>751374</v>
          </cell>
          <cell r="N19">
            <v>752633</v>
          </cell>
          <cell r="O19">
            <v>753606</v>
          </cell>
          <cell r="P19">
            <v>751524</v>
          </cell>
          <cell r="Q19">
            <v>748069</v>
          </cell>
          <cell r="R19">
            <v>748831</v>
          </cell>
          <cell r="S19">
            <v>750375</v>
          </cell>
          <cell r="T19">
            <v>751419</v>
          </cell>
          <cell r="U19">
            <v>751272</v>
          </cell>
          <cell r="V19">
            <v>752065</v>
          </cell>
          <cell r="W19">
            <v>750915</v>
          </cell>
          <cell r="X19">
            <v>751544</v>
          </cell>
          <cell r="Y19">
            <v>750779</v>
          </cell>
          <cell r="Z19">
            <v>751706</v>
          </cell>
          <cell r="AA19">
            <v>16487288</v>
          </cell>
          <cell r="AB19">
            <v>750697.5</v>
          </cell>
          <cell r="AC19">
            <v>751008.75</v>
          </cell>
        </row>
        <row r="20">
          <cell r="D20" t="str">
            <v>66001 - PEREIRA</v>
          </cell>
          <cell r="E20">
            <v>569755</v>
          </cell>
          <cell r="F20">
            <v>571929</v>
          </cell>
          <cell r="G20">
            <v>574326</v>
          </cell>
          <cell r="H20">
            <v>575542</v>
          </cell>
          <cell r="I20">
            <v>575465</v>
          </cell>
          <cell r="J20">
            <v>575864</v>
          </cell>
          <cell r="K20">
            <v>576811</v>
          </cell>
          <cell r="L20">
            <v>578273</v>
          </cell>
          <cell r="M20">
            <v>580157</v>
          </cell>
          <cell r="N20">
            <v>581579</v>
          </cell>
          <cell r="O20">
            <v>582102</v>
          </cell>
          <cell r="P20">
            <v>581526</v>
          </cell>
          <cell r="Q20">
            <v>579592</v>
          </cell>
          <cell r="R20">
            <v>580313</v>
          </cell>
          <cell r="S20">
            <v>582272</v>
          </cell>
          <cell r="T20">
            <v>583646</v>
          </cell>
          <cell r="U20">
            <v>584548</v>
          </cell>
          <cell r="V20">
            <v>585578</v>
          </cell>
          <cell r="W20">
            <v>585035</v>
          </cell>
          <cell r="X20">
            <v>585642</v>
          </cell>
          <cell r="Y20">
            <v>586304</v>
          </cell>
          <cell r="Z20">
            <v>588455</v>
          </cell>
          <cell r="AA20">
            <v>12764714</v>
          </cell>
          <cell r="AB20">
            <v>584138.5</v>
          </cell>
          <cell r="AC20">
            <v>583751.08333333337</v>
          </cell>
        </row>
        <row r="21">
          <cell r="D21" t="str">
            <v>73001 - IBAGUÉ</v>
          </cell>
          <cell r="E21">
            <v>558546</v>
          </cell>
          <cell r="F21">
            <v>560551</v>
          </cell>
          <cell r="G21">
            <v>562947</v>
          </cell>
          <cell r="H21">
            <v>564232</v>
          </cell>
          <cell r="I21">
            <v>564477</v>
          </cell>
          <cell r="J21">
            <v>564737</v>
          </cell>
          <cell r="K21">
            <v>565550</v>
          </cell>
          <cell r="L21">
            <v>567037</v>
          </cell>
          <cell r="M21">
            <v>568519</v>
          </cell>
          <cell r="N21">
            <v>569865</v>
          </cell>
          <cell r="O21">
            <v>571087</v>
          </cell>
          <cell r="P21">
            <v>570014</v>
          </cell>
          <cell r="Q21">
            <v>567768</v>
          </cell>
          <cell r="R21">
            <v>567640</v>
          </cell>
          <cell r="S21">
            <v>569921</v>
          </cell>
          <cell r="T21">
            <v>571806</v>
          </cell>
          <cell r="U21">
            <v>571911</v>
          </cell>
          <cell r="V21">
            <v>573357</v>
          </cell>
          <cell r="W21">
            <v>573011</v>
          </cell>
          <cell r="X21">
            <v>573795</v>
          </cell>
          <cell r="Y21">
            <v>574757</v>
          </cell>
          <cell r="Z21">
            <v>575605</v>
          </cell>
          <cell r="AA21">
            <v>12507133</v>
          </cell>
          <cell r="AB21">
            <v>571957.1</v>
          </cell>
          <cell r="AC21">
            <v>571722.66666666663</v>
          </cell>
        </row>
        <row r="22">
          <cell r="D22" t="str">
            <v>47001 - SANTA MARTA</v>
          </cell>
          <cell r="E22">
            <v>556302</v>
          </cell>
          <cell r="F22">
            <v>558882</v>
          </cell>
          <cell r="G22">
            <v>559884</v>
          </cell>
          <cell r="H22">
            <v>561995</v>
          </cell>
          <cell r="I22">
            <v>562573</v>
          </cell>
          <cell r="J22">
            <v>562920</v>
          </cell>
          <cell r="K22">
            <v>564273</v>
          </cell>
          <cell r="L22">
            <v>565783</v>
          </cell>
          <cell r="M22">
            <v>567476</v>
          </cell>
          <cell r="N22">
            <v>568625</v>
          </cell>
          <cell r="O22">
            <v>569738</v>
          </cell>
          <cell r="P22">
            <v>569247</v>
          </cell>
          <cell r="Q22">
            <v>568467</v>
          </cell>
          <cell r="R22">
            <v>568879</v>
          </cell>
          <cell r="S22">
            <v>570156</v>
          </cell>
          <cell r="T22">
            <v>571512</v>
          </cell>
          <cell r="U22">
            <v>572072</v>
          </cell>
          <cell r="V22">
            <v>572702</v>
          </cell>
          <cell r="W22">
            <v>573908</v>
          </cell>
          <cell r="X22">
            <v>575826</v>
          </cell>
          <cell r="Y22">
            <v>576571</v>
          </cell>
          <cell r="Z22">
            <v>577831</v>
          </cell>
          <cell r="AA22">
            <v>12495622</v>
          </cell>
          <cell r="AB22">
            <v>572792.4</v>
          </cell>
          <cell r="AC22">
            <v>572242.41666666663</v>
          </cell>
        </row>
        <row r="23">
          <cell r="D23" t="str">
            <v>50001 - VILLAVICENCIO</v>
          </cell>
          <cell r="E23">
            <v>543685</v>
          </cell>
          <cell r="F23">
            <v>546940</v>
          </cell>
          <cell r="G23">
            <v>549323</v>
          </cell>
          <cell r="H23">
            <v>550048</v>
          </cell>
          <cell r="I23">
            <v>550166</v>
          </cell>
          <cell r="J23">
            <v>550378</v>
          </cell>
          <cell r="K23">
            <v>551315</v>
          </cell>
          <cell r="L23">
            <v>552431</v>
          </cell>
          <cell r="M23">
            <v>552959</v>
          </cell>
          <cell r="N23">
            <v>553629</v>
          </cell>
          <cell r="O23">
            <v>554850</v>
          </cell>
          <cell r="P23">
            <v>553192</v>
          </cell>
          <cell r="Q23">
            <v>551518</v>
          </cell>
          <cell r="R23">
            <v>551064</v>
          </cell>
          <cell r="S23">
            <v>552263</v>
          </cell>
          <cell r="T23">
            <v>552521</v>
          </cell>
          <cell r="U23">
            <v>551612</v>
          </cell>
          <cell r="V23">
            <v>552447</v>
          </cell>
          <cell r="W23">
            <v>552317</v>
          </cell>
          <cell r="X23">
            <v>552459</v>
          </cell>
          <cell r="Y23">
            <v>552605</v>
          </cell>
          <cell r="Z23">
            <v>553051</v>
          </cell>
          <cell r="AA23">
            <v>12130773</v>
          </cell>
          <cell r="AB23">
            <v>552185.69999999995</v>
          </cell>
          <cell r="AC23">
            <v>552491.58333333337</v>
          </cell>
        </row>
        <row r="24">
          <cell r="D24" t="str">
            <v>23001 - MONTERÍA</v>
          </cell>
          <cell r="E24">
            <v>511978</v>
          </cell>
          <cell r="F24">
            <v>512491</v>
          </cell>
          <cell r="G24">
            <v>513436</v>
          </cell>
          <cell r="H24">
            <v>514113</v>
          </cell>
          <cell r="I24">
            <v>513819</v>
          </cell>
          <cell r="J24">
            <v>513969</v>
          </cell>
          <cell r="K24">
            <v>514293</v>
          </cell>
          <cell r="L24">
            <v>514417</v>
          </cell>
          <cell r="M24">
            <v>515197</v>
          </cell>
          <cell r="N24">
            <v>515920</v>
          </cell>
          <cell r="O24">
            <v>516847</v>
          </cell>
          <cell r="P24">
            <v>516047</v>
          </cell>
          <cell r="Q24">
            <v>514969</v>
          </cell>
          <cell r="R24">
            <v>514661</v>
          </cell>
          <cell r="S24">
            <v>515125</v>
          </cell>
          <cell r="T24">
            <v>515427</v>
          </cell>
          <cell r="U24">
            <v>515399</v>
          </cell>
          <cell r="V24">
            <v>515775</v>
          </cell>
          <cell r="W24">
            <v>515701</v>
          </cell>
          <cell r="X24">
            <v>516268</v>
          </cell>
          <cell r="Y24">
            <v>516662</v>
          </cell>
          <cell r="Z24">
            <v>516918</v>
          </cell>
          <cell r="AA24">
            <v>11329432</v>
          </cell>
          <cell r="AB24">
            <v>515690.5</v>
          </cell>
          <cell r="AC24">
            <v>515816.58333333331</v>
          </cell>
        </row>
        <row r="25">
          <cell r="D25" t="str">
            <v>20001 - VALLEDUPAR</v>
          </cell>
          <cell r="E25">
            <v>497526</v>
          </cell>
          <cell r="F25">
            <v>498292</v>
          </cell>
          <cell r="G25">
            <v>499158</v>
          </cell>
          <cell r="H25">
            <v>499956</v>
          </cell>
          <cell r="I25">
            <v>496996</v>
          </cell>
          <cell r="J25">
            <v>497761</v>
          </cell>
          <cell r="K25">
            <v>497996</v>
          </cell>
          <cell r="L25">
            <v>498745</v>
          </cell>
          <cell r="M25">
            <v>498986</v>
          </cell>
          <cell r="N25">
            <v>499567</v>
          </cell>
          <cell r="O25">
            <v>500071</v>
          </cell>
          <cell r="P25">
            <v>499338</v>
          </cell>
          <cell r="Q25">
            <v>498855</v>
          </cell>
          <cell r="R25">
            <v>499628</v>
          </cell>
          <cell r="S25">
            <v>499936</v>
          </cell>
          <cell r="T25">
            <v>500596</v>
          </cell>
          <cell r="U25">
            <v>500195</v>
          </cell>
          <cell r="V25">
            <v>500851</v>
          </cell>
          <cell r="W25">
            <v>501401</v>
          </cell>
          <cell r="X25">
            <v>502041</v>
          </cell>
          <cell r="Y25">
            <v>501851</v>
          </cell>
          <cell r="Z25">
            <v>502654</v>
          </cell>
          <cell r="AA25">
            <v>10992400</v>
          </cell>
          <cell r="AB25">
            <v>500800.8</v>
          </cell>
          <cell r="AC25">
            <v>500618.08333333331</v>
          </cell>
        </row>
        <row r="26">
          <cell r="D26" t="str">
            <v>17001 - MANIZALES</v>
          </cell>
          <cell r="E26">
            <v>425065</v>
          </cell>
          <cell r="F26">
            <v>426356</v>
          </cell>
          <cell r="G26">
            <v>428077</v>
          </cell>
          <cell r="H26">
            <v>429478</v>
          </cell>
          <cell r="I26">
            <v>429651</v>
          </cell>
          <cell r="J26">
            <v>429422</v>
          </cell>
          <cell r="K26">
            <v>429393</v>
          </cell>
          <cell r="L26">
            <v>430167</v>
          </cell>
          <cell r="M26">
            <v>430708</v>
          </cell>
          <cell r="N26">
            <v>431233</v>
          </cell>
          <cell r="O26">
            <v>431624</v>
          </cell>
          <cell r="P26">
            <v>430934</v>
          </cell>
          <cell r="Q26">
            <v>428688</v>
          </cell>
          <cell r="R26">
            <v>429318</v>
          </cell>
          <cell r="S26">
            <v>430810</v>
          </cell>
          <cell r="T26">
            <v>431042</v>
          </cell>
          <cell r="U26">
            <v>430957</v>
          </cell>
          <cell r="V26">
            <v>431491</v>
          </cell>
          <cell r="W26">
            <v>430844</v>
          </cell>
          <cell r="X26">
            <v>431167</v>
          </cell>
          <cell r="Y26">
            <v>431506</v>
          </cell>
          <cell r="Z26">
            <v>431536</v>
          </cell>
          <cell r="AA26">
            <v>9459467</v>
          </cell>
          <cell r="AB26">
            <v>430735.9</v>
          </cell>
          <cell r="AC26">
            <v>430826.41666666669</v>
          </cell>
        </row>
        <row r="27">
          <cell r="D27" t="str">
            <v>52001 - PASTO</v>
          </cell>
          <cell r="E27">
            <v>400620</v>
          </cell>
          <cell r="F27">
            <v>400549</v>
          </cell>
          <cell r="G27">
            <v>401428</v>
          </cell>
          <cell r="H27">
            <v>401210</v>
          </cell>
          <cell r="I27">
            <v>400934</v>
          </cell>
          <cell r="J27">
            <v>401138</v>
          </cell>
          <cell r="K27">
            <v>401752</v>
          </cell>
          <cell r="L27">
            <v>401666</v>
          </cell>
          <cell r="M27">
            <v>401436</v>
          </cell>
          <cell r="N27">
            <v>401663</v>
          </cell>
          <cell r="O27">
            <v>401933</v>
          </cell>
          <cell r="P27">
            <v>400907</v>
          </cell>
          <cell r="Q27">
            <v>399252</v>
          </cell>
          <cell r="R27">
            <v>399294</v>
          </cell>
          <cell r="S27">
            <v>399565</v>
          </cell>
          <cell r="T27">
            <v>399574</v>
          </cell>
          <cell r="U27">
            <v>399072</v>
          </cell>
          <cell r="V27">
            <v>399740</v>
          </cell>
          <cell r="W27">
            <v>399250</v>
          </cell>
          <cell r="X27">
            <v>399361</v>
          </cell>
          <cell r="Y27">
            <v>399538</v>
          </cell>
          <cell r="Z27">
            <v>399571</v>
          </cell>
          <cell r="AA27">
            <v>8809453</v>
          </cell>
          <cell r="AB27">
            <v>399421.7</v>
          </cell>
          <cell r="AC27">
            <v>399754.75</v>
          </cell>
        </row>
        <row r="28">
          <cell r="D28" t="str">
            <v>41001 - NEIVA</v>
          </cell>
          <cell r="E28">
            <v>383340</v>
          </cell>
          <cell r="F28">
            <v>384554</v>
          </cell>
          <cell r="G28">
            <v>385694</v>
          </cell>
          <cell r="H28">
            <v>385717</v>
          </cell>
          <cell r="I28">
            <v>385497</v>
          </cell>
          <cell r="J28">
            <v>385738</v>
          </cell>
          <cell r="K28">
            <v>385245</v>
          </cell>
          <cell r="L28">
            <v>385646</v>
          </cell>
          <cell r="M28">
            <v>385916</v>
          </cell>
          <cell r="N28">
            <v>386457</v>
          </cell>
          <cell r="O28">
            <v>387334</v>
          </cell>
          <cell r="P28">
            <v>386044</v>
          </cell>
          <cell r="Q28">
            <v>384911</v>
          </cell>
          <cell r="R28">
            <v>385103</v>
          </cell>
          <cell r="S28">
            <v>386070</v>
          </cell>
          <cell r="T28">
            <v>386327</v>
          </cell>
          <cell r="U28">
            <v>386205</v>
          </cell>
          <cell r="V28">
            <v>386830</v>
          </cell>
          <cell r="W28">
            <v>385925</v>
          </cell>
          <cell r="X28">
            <v>386493</v>
          </cell>
          <cell r="Y28">
            <v>387233</v>
          </cell>
          <cell r="Z28">
            <v>387795</v>
          </cell>
          <cell r="AA28">
            <v>8490074</v>
          </cell>
          <cell r="AB28">
            <v>386289.2</v>
          </cell>
          <cell r="AC28">
            <v>386355.83333333331</v>
          </cell>
        </row>
        <row r="29">
          <cell r="D29" t="str">
            <v>63001 - ARMENIA</v>
          </cell>
          <cell r="E29">
            <v>354209</v>
          </cell>
          <cell r="F29">
            <v>355329</v>
          </cell>
          <cell r="G29">
            <v>355857</v>
          </cell>
          <cell r="H29">
            <v>356435</v>
          </cell>
          <cell r="I29">
            <v>356057</v>
          </cell>
          <cell r="J29">
            <v>355418</v>
          </cell>
          <cell r="K29">
            <v>355691</v>
          </cell>
          <cell r="L29">
            <v>356900</v>
          </cell>
          <cell r="M29">
            <v>357499</v>
          </cell>
          <cell r="N29">
            <v>358209</v>
          </cell>
          <cell r="O29">
            <v>357969</v>
          </cell>
          <cell r="P29">
            <v>353987</v>
          </cell>
          <cell r="Q29">
            <v>352905</v>
          </cell>
          <cell r="R29">
            <v>353892</v>
          </cell>
          <cell r="S29">
            <v>355049</v>
          </cell>
          <cell r="T29">
            <v>355724</v>
          </cell>
          <cell r="U29">
            <v>356004</v>
          </cell>
          <cell r="V29">
            <v>356367</v>
          </cell>
          <cell r="W29">
            <v>355585</v>
          </cell>
          <cell r="X29">
            <v>356371</v>
          </cell>
          <cell r="Y29">
            <v>356597</v>
          </cell>
          <cell r="Z29">
            <v>357002</v>
          </cell>
          <cell r="AA29">
            <v>7829056</v>
          </cell>
          <cell r="AB29">
            <v>355549.6</v>
          </cell>
          <cell r="AC29">
            <v>355621</v>
          </cell>
        </row>
        <row r="30">
          <cell r="D30" t="str">
            <v>70001 - SINCELEJO</v>
          </cell>
          <cell r="E30">
            <v>343532</v>
          </cell>
          <cell r="F30">
            <v>343926</v>
          </cell>
          <cell r="G30">
            <v>343873</v>
          </cell>
          <cell r="H30">
            <v>343476</v>
          </cell>
          <cell r="I30">
            <v>343169</v>
          </cell>
          <cell r="J30">
            <v>343206</v>
          </cell>
          <cell r="K30">
            <v>343910</v>
          </cell>
          <cell r="L30">
            <v>343779</v>
          </cell>
          <cell r="M30">
            <v>343714</v>
          </cell>
          <cell r="N30">
            <v>343676</v>
          </cell>
          <cell r="O30">
            <v>343726</v>
          </cell>
          <cell r="P30">
            <v>343591</v>
          </cell>
          <cell r="Q30">
            <v>343219</v>
          </cell>
          <cell r="R30">
            <v>342010</v>
          </cell>
          <cell r="S30">
            <v>342003</v>
          </cell>
          <cell r="T30">
            <v>341735</v>
          </cell>
          <cell r="U30">
            <v>341314</v>
          </cell>
          <cell r="V30">
            <v>341455</v>
          </cell>
          <cell r="W30">
            <v>341036</v>
          </cell>
          <cell r="X30">
            <v>341076</v>
          </cell>
          <cell r="Y30">
            <v>340976</v>
          </cell>
          <cell r="Z30">
            <v>341143</v>
          </cell>
          <cell r="AA30">
            <v>7539545</v>
          </cell>
          <cell r="AB30">
            <v>341596.7</v>
          </cell>
          <cell r="AC30">
            <v>341940.33333333331</v>
          </cell>
        </row>
        <row r="31">
          <cell r="D31" t="str">
            <v>19001 - POPAYÁN</v>
          </cell>
          <cell r="E31">
            <v>303933</v>
          </cell>
          <cell r="F31">
            <v>307188</v>
          </cell>
          <cell r="G31">
            <v>307900</v>
          </cell>
          <cell r="H31">
            <v>308163</v>
          </cell>
          <cell r="I31">
            <v>308284</v>
          </cell>
          <cell r="J31">
            <v>308785</v>
          </cell>
          <cell r="K31">
            <v>308660</v>
          </cell>
          <cell r="L31">
            <v>309313</v>
          </cell>
          <cell r="M31">
            <v>309933</v>
          </cell>
          <cell r="N31">
            <v>310629</v>
          </cell>
          <cell r="O31">
            <v>311527</v>
          </cell>
          <cell r="P31">
            <v>311089</v>
          </cell>
          <cell r="Q31">
            <v>309853</v>
          </cell>
          <cell r="R31">
            <v>310968</v>
          </cell>
          <cell r="S31">
            <v>311779</v>
          </cell>
          <cell r="T31">
            <v>312122</v>
          </cell>
          <cell r="U31">
            <v>312389</v>
          </cell>
          <cell r="V31">
            <v>312909</v>
          </cell>
          <cell r="W31">
            <v>312566</v>
          </cell>
          <cell r="X31">
            <v>313034</v>
          </cell>
          <cell r="Y31">
            <v>313411</v>
          </cell>
          <cell r="Z31">
            <v>313672</v>
          </cell>
          <cell r="AA31">
            <v>6828107</v>
          </cell>
          <cell r="AB31">
            <v>312270.3</v>
          </cell>
          <cell r="AC31">
            <v>312109.91666666669</v>
          </cell>
        </row>
        <row r="32">
          <cell r="D32" t="str">
            <v>44001 - RIOHACHA</v>
          </cell>
          <cell r="E32">
            <v>219673</v>
          </cell>
          <cell r="F32">
            <v>220334</v>
          </cell>
          <cell r="G32">
            <v>221012</v>
          </cell>
          <cell r="H32">
            <v>221418</v>
          </cell>
          <cell r="I32">
            <v>221630</v>
          </cell>
          <cell r="J32">
            <v>222076</v>
          </cell>
          <cell r="K32">
            <v>222274</v>
          </cell>
          <cell r="L32">
            <v>224082</v>
          </cell>
          <cell r="M32">
            <v>223331</v>
          </cell>
          <cell r="N32">
            <v>221661</v>
          </cell>
          <cell r="O32">
            <v>221556</v>
          </cell>
          <cell r="P32">
            <v>221701</v>
          </cell>
          <cell r="Q32">
            <v>221198</v>
          </cell>
          <cell r="R32">
            <v>220836</v>
          </cell>
          <cell r="S32">
            <v>221031</v>
          </cell>
          <cell r="T32">
            <v>220671</v>
          </cell>
          <cell r="U32">
            <v>220723</v>
          </cell>
          <cell r="V32">
            <v>221077</v>
          </cell>
          <cell r="W32">
            <v>221180</v>
          </cell>
          <cell r="X32">
            <v>222995</v>
          </cell>
          <cell r="Y32">
            <v>223439</v>
          </cell>
          <cell r="Z32">
            <v>224229</v>
          </cell>
          <cell r="AA32">
            <v>4878127</v>
          </cell>
          <cell r="AB32">
            <v>221737.9</v>
          </cell>
          <cell r="AC32">
            <v>221719.66666666666</v>
          </cell>
        </row>
        <row r="33">
          <cell r="D33" t="str">
            <v>15001 - TUNJA</v>
          </cell>
          <cell r="E33">
            <v>199189</v>
          </cell>
          <cell r="F33">
            <v>200789</v>
          </cell>
          <cell r="G33">
            <v>201554</v>
          </cell>
          <cell r="H33">
            <v>201893</v>
          </cell>
          <cell r="I33">
            <v>202807</v>
          </cell>
          <cell r="J33">
            <v>202373</v>
          </cell>
          <cell r="K33">
            <v>202265</v>
          </cell>
          <cell r="L33">
            <v>202734</v>
          </cell>
          <cell r="M33">
            <v>203293</v>
          </cell>
          <cell r="N33">
            <v>203906</v>
          </cell>
          <cell r="O33">
            <v>204611</v>
          </cell>
          <cell r="P33">
            <v>204154</v>
          </cell>
          <cell r="Q33">
            <v>203103</v>
          </cell>
          <cell r="R33">
            <v>203858</v>
          </cell>
          <cell r="S33">
            <v>204533</v>
          </cell>
          <cell r="T33">
            <v>205413</v>
          </cell>
          <cell r="U33">
            <v>205661</v>
          </cell>
          <cell r="V33">
            <v>206232</v>
          </cell>
          <cell r="W33">
            <v>206022</v>
          </cell>
          <cell r="X33">
            <v>206607</v>
          </cell>
          <cell r="Y33">
            <v>207004</v>
          </cell>
          <cell r="Z33">
            <v>207552</v>
          </cell>
          <cell r="AA33">
            <v>4485553</v>
          </cell>
          <cell r="AB33">
            <v>205598.5</v>
          </cell>
          <cell r="AC33">
            <v>205395.83333333334</v>
          </cell>
        </row>
        <row r="34">
          <cell r="D34" t="str">
            <v>85001 - YOPAL</v>
          </cell>
          <cell r="E34">
            <v>187653</v>
          </cell>
          <cell r="F34">
            <v>188921</v>
          </cell>
          <cell r="G34">
            <v>189405</v>
          </cell>
          <cell r="H34">
            <v>189700</v>
          </cell>
          <cell r="I34">
            <v>189374</v>
          </cell>
          <cell r="J34">
            <v>189400</v>
          </cell>
          <cell r="K34">
            <v>189396</v>
          </cell>
          <cell r="L34">
            <v>190288</v>
          </cell>
          <cell r="M34">
            <v>190540</v>
          </cell>
          <cell r="N34">
            <v>190927</v>
          </cell>
          <cell r="O34">
            <v>191581</v>
          </cell>
          <cell r="P34">
            <v>191072</v>
          </cell>
          <cell r="Q34">
            <v>190224</v>
          </cell>
          <cell r="R34">
            <v>190914</v>
          </cell>
          <cell r="S34">
            <v>191655</v>
          </cell>
          <cell r="T34">
            <v>191945</v>
          </cell>
          <cell r="U34">
            <v>191939</v>
          </cell>
          <cell r="V34">
            <v>192662</v>
          </cell>
          <cell r="W34">
            <v>192491</v>
          </cell>
          <cell r="X34">
            <v>192996</v>
          </cell>
          <cell r="Y34">
            <v>193439</v>
          </cell>
          <cell r="Z34">
            <v>193567</v>
          </cell>
          <cell r="AA34">
            <v>4200089</v>
          </cell>
          <cell r="AB34">
            <v>192183.2</v>
          </cell>
          <cell r="AC34">
            <v>192040.41666666666</v>
          </cell>
        </row>
        <row r="35">
          <cell r="D35" t="str">
            <v>18001 - FLORENCIA</v>
          </cell>
          <cell r="E35">
            <v>178785</v>
          </cell>
          <cell r="F35">
            <v>178825</v>
          </cell>
          <cell r="G35">
            <v>179026</v>
          </cell>
          <cell r="H35">
            <v>179226</v>
          </cell>
          <cell r="I35">
            <v>179064</v>
          </cell>
          <cell r="J35">
            <v>178788</v>
          </cell>
          <cell r="K35">
            <v>178629</v>
          </cell>
          <cell r="L35">
            <v>178472</v>
          </cell>
          <cell r="M35">
            <v>178409</v>
          </cell>
          <cell r="N35">
            <v>178558</v>
          </cell>
          <cell r="O35">
            <v>178655</v>
          </cell>
          <cell r="P35">
            <v>178282</v>
          </cell>
          <cell r="Q35">
            <v>177615</v>
          </cell>
          <cell r="R35">
            <v>177667</v>
          </cell>
          <cell r="S35">
            <v>177788</v>
          </cell>
          <cell r="T35">
            <v>177829</v>
          </cell>
          <cell r="U35">
            <v>177852</v>
          </cell>
          <cell r="V35">
            <v>178160</v>
          </cell>
          <cell r="W35">
            <v>177852</v>
          </cell>
          <cell r="X35">
            <v>178013</v>
          </cell>
          <cell r="Y35">
            <v>177987</v>
          </cell>
          <cell r="Z35">
            <v>178004</v>
          </cell>
          <cell r="AA35">
            <v>3923486</v>
          </cell>
          <cell r="AB35">
            <v>177876.7</v>
          </cell>
          <cell r="AC35">
            <v>177975.33333333334</v>
          </cell>
        </row>
        <row r="36">
          <cell r="D36" t="str">
            <v>27001 - QUIBDÓ</v>
          </cell>
          <cell r="E36">
            <v>141682</v>
          </cell>
          <cell r="F36">
            <v>141061</v>
          </cell>
          <cell r="G36">
            <v>141066</v>
          </cell>
          <cell r="H36">
            <v>141069</v>
          </cell>
          <cell r="I36">
            <v>141390</v>
          </cell>
          <cell r="J36">
            <v>141185</v>
          </cell>
          <cell r="K36">
            <v>141131</v>
          </cell>
          <cell r="L36">
            <v>141721</v>
          </cell>
          <cell r="M36">
            <v>141676</v>
          </cell>
          <cell r="N36">
            <v>141553</v>
          </cell>
          <cell r="O36">
            <v>141568</v>
          </cell>
          <cell r="P36">
            <v>141267</v>
          </cell>
          <cell r="Q36">
            <v>141337</v>
          </cell>
          <cell r="R36">
            <v>141635</v>
          </cell>
          <cell r="S36">
            <v>141276</v>
          </cell>
          <cell r="T36">
            <v>141317</v>
          </cell>
          <cell r="U36">
            <v>140960</v>
          </cell>
          <cell r="V36">
            <v>141185</v>
          </cell>
          <cell r="W36">
            <v>140981</v>
          </cell>
          <cell r="X36">
            <v>141135</v>
          </cell>
          <cell r="Y36">
            <v>141212</v>
          </cell>
          <cell r="Z36">
            <v>141498</v>
          </cell>
          <cell r="AA36">
            <v>3108905</v>
          </cell>
          <cell r="AB36">
            <v>141253.6</v>
          </cell>
          <cell r="AC36">
            <v>141280.91666666666</v>
          </cell>
        </row>
        <row r="37">
          <cell r="D37" t="str">
            <v>81001 - ARAUCA</v>
          </cell>
          <cell r="E37">
            <v>104666</v>
          </cell>
          <cell r="F37">
            <v>105344</v>
          </cell>
          <cell r="G37">
            <v>105295</v>
          </cell>
          <cell r="H37">
            <v>106290</v>
          </cell>
          <cell r="I37">
            <v>107076</v>
          </cell>
          <cell r="J37">
            <v>107518</v>
          </cell>
          <cell r="K37">
            <v>108125</v>
          </cell>
          <cell r="L37">
            <v>108923</v>
          </cell>
          <cell r="M37">
            <v>109492</v>
          </cell>
          <cell r="N37">
            <v>110280</v>
          </cell>
          <cell r="O37">
            <v>111366</v>
          </cell>
          <cell r="P37">
            <v>111404</v>
          </cell>
          <cell r="Q37">
            <v>111316</v>
          </cell>
          <cell r="R37">
            <v>111460</v>
          </cell>
          <cell r="S37">
            <v>111859</v>
          </cell>
          <cell r="T37">
            <v>111961</v>
          </cell>
          <cell r="U37">
            <v>112177</v>
          </cell>
          <cell r="V37">
            <v>112489</v>
          </cell>
          <cell r="W37">
            <v>112017</v>
          </cell>
          <cell r="X37">
            <v>112899</v>
          </cell>
          <cell r="Y37">
            <v>113060</v>
          </cell>
          <cell r="Z37">
            <v>113244</v>
          </cell>
          <cell r="AA37">
            <v>2418261</v>
          </cell>
          <cell r="AB37">
            <v>112248.2</v>
          </cell>
          <cell r="AC37">
            <v>112104.33333333333</v>
          </cell>
        </row>
        <row r="38">
          <cell r="D38" t="str">
            <v>95001 - SAN JOSÉ DEL GUAVIARE</v>
          </cell>
          <cell r="E38">
            <v>60182</v>
          </cell>
          <cell r="F38">
            <v>59569</v>
          </cell>
          <cell r="G38">
            <v>59959</v>
          </cell>
          <cell r="H38">
            <v>60173</v>
          </cell>
          <cell r="I38">
            <v>60283</v>
          </cell>
          <cell r="J38">
            <v>60279</v>
          </cell>
          <cell r="K38">
            <v>60146</v>
          </cell>
          <cell r="L38">
            <v>60353</v>
          </cell>
          <cell r="M38">
            <v>60572</v>
          </cell>
          <cell r="N38">
            <v>60672</v>
          </cell>
          <cell r="O38">
            <v>61025</v>
          </cell>
          <cell r="P38">
            <v>60984</v>
          </cell>
          <cell r="Q38">
            <v>60838</v>
          </cell>
          <cell r="R38">
            <v>60948</v>
          </cell>
          <cell r="S38">
            <v>61220</v>
          </cell>
          <cell r="T38">
            <v>61399</v>
          </cell>
          <cell r="U38">
            <v>61611</v>
          </cell>
          <cell r="V38">
            <v>61779</v>
          </cell>
          <cell r="W38">
            <v>61597</v>
          </cell>
          <cell r="X38">
            <v>61819</v>
          </cell>
          <cell r="Y38">
            <v>61566</v>
          </cell>
          <cell r="Z38">
            <v>61919</v>
          </cell>
          <cell r="AA38">
            <v>1338893</v>
          </cell>
          <cell r="AB38">
            <v>61469.599999999999</v>
          </cell>
          <cell r="AC38">
            <v>61392.083333333336</v>
          </cell>
        </row>
        <row r="39">
          <cell r="D39" t="str">
            <v>88001 - SAN ANDRÉS</v>
          </cell>
          <cell r="E39">
            <v>57499</v>
          </cell>
          <cell r="F39">
            <v>57431</v>
          </cell>
          <cell r="G39">
            <v>57558</v>
          </cell>
          <cell r="H39">
            <v>57182</v>
          </cell>
          <cell r="I39">
            <v>57145</v>
          </cell>
          <cell r="J39">
            <v>57058</v>
          </cell>
          <cell r="K39">
            <v>57011</v>
          </cell>
          <cell r="L39">
            <v>57063</v>
          </cell>
          <cell r="M39">
            <v>57064</v>
          </cell>
          <cell r="N39">
            <v>57132</v>
          </cell>
          <cell r="O39">
            <v>57348</v>
          </cell>
          <cell r="P39">
            <v>57270</v>
          </cell>
          <cell r="Q39">
            <v>57021</v>
          </cell>
          <cell r="R39">
            <v>57014</v>
          </cell>
          <cell r="S39">
            <v>57298</v>
          </cell>
          <cell r="T39">
            <v>57195</v>
          </cell>
          <cell r="U39">
            <v>56973</v>
          </cell>
          <cell r="V39">
            <v>57276</v>
          </cell>
          <cell r="W39">
            <v>57227</v>
          </cell>
          <cell r="X39">
            <v>57282</v>
          </cell>
          <cell r="Y39">
            <v>57475</v>
          </cell>
          <cell r="Z39">
            <v>57494</v>
          </cell>
          <cell r="AA39">
            <v>1259016</v>
          </cell>
          <cell r="AB39">
            <v>57225.5</v>
          </cell>
          <cell r="AC39">
            <v>57239.416666666664</v>
          </cell>
        </row>
        <row r="40">
          <cell r="D40" t="str">
            <v>86001 - MOCOA</v>
          </cell>
          <cell r="E40">
            <v>42662</v>
          </cell>
          <cell r="F40">
            <v>42608</v>
          </cell>
          <cell r="G40">
            <v>42937</v>
          </cell>
          <cell r="H40">
            <v>43004</v>
          </cell>
          <cell r="I40">
            <v>43014</v>
          </cell>
          <cell r="J40">
            <v>42999</v>
          </cell>
          <cell r="K40">
            <v>42804</v>
          </cell>
          <cell r="L40">
            <v>42905</v>
          </cell>
          <cell r="M40">
            <v>43028</v>
          </cell>
          <cell r="N40">
            <v>43163</v>
          </cell>
          <cell r="O40">
            <v>43298</v>
          </cell>
          <cell r="P40">
            <v>43186</v>
          </cell>
          <cell r="Q40">
            <v>43099</v>
          </cell>
          <cell r="R40">
            <v>42999</v>
          </cell>
          <cell r="S40">
            <v>43131</v>
          </cell>
          <cell r="T40">
            <v>43261</v>
          </cell>
          <cell r="U40">
            <v>43344</v>
          </cell>
          <cell r="V40">
            <v>43513</v>
          </cell>
          <cell r="W40">
            <v>43396</v>
          </cell>
          <cell r="X40">
            <v>43493</v>
          </cell>
          <cell r="Y40">
            <v>43536</v>
          </cell>
          <cell r="Z40">
            <v>43623</v>
          </cell>
          <cell r="AA40">
            <v>949003</v>
          </cell>
          <cell r="AB40">
            <v>43339.5</v>
          </cell>
          <cell r="AC40">
            <v>43323.25</v>
          </cell>
        </row>
        <row r="41">
          <cell r="D41" t="str">
            <v>91001 - LETICIA</v>
          </cell>
          <cell r="E41">
            <v>37332</v>
          </cell>
          <cell r="F41">
            <v>37289</v>
          </cell>
          <cell r="G41">
            <v>37478</v>
          </cell>
          <cell r="H41">
            <v>37469</v>
          </cell>
          <cell r="I41">
            <v>37421</v>
          </cell>
          <cell r="J41">
            <v>37433</v>
          </cell>
          <cell r="K41">
            <v>37411</v>
          </cell>
          <cell r="L41">
            <v>37317</v>
          </cell>
          <cell r="M41">
            <v>37324</v>
          </cell>
          <cell r="N41">
            <v>37446</v>
          </cell>
          <cell r="O41">
            <v>37531</v>
          </cell>
          <cell r="P41">
            <v>37354</v>
          </cell>
          <cell r="Q41">
            <v>37189</v>
          </cell>
          <cell r="R41">
            <v>37228</v>
          </cell>
          <cell r="S41">
            <v>37426</v>
          </cell>
          <cell r="T41">
            <v>37537</v>
          </cell>
          <cell r="U41">
            <v>37613</v>
          </cell>
          <cell r="V41">
            <v>37638</v>
          </cell>
          <cell r="W41">
            <v>37673</v>
          </cell>
          <cell r="X41">
            <v>37632</v>
          </cell>
          <cell r="Y41">
            <v>37668</v>
          </cell>
          <cell r="Z41">
            <v>37735</v>
          </cell>
          <cell r="AA41">
            <v>824144</v>
          </cell>
          <cell r="AB41">
            <v>37533.9</v>
          </cell>
          <cell r="AC41">
            <v>37518.666666666664</v>
          </cell>
        </row>
        <row r="42">
          <cell r="D42" t="str">
            <v>94001 - PUERTO INÍRIDA</v>
          </cell>
          <cell r="E42">
            <v>35647</v>
          </cell>
          <cell r="F42">
            <v>35673</v>
          </cell>
          <cell r="G42">
            <v>36010</v>
          </cell>
          <cell r="H42">
            <v>36155</v>
          </cell>
          <cell r="I42">
            <v>36263</v>
          </cell>
          <cell r="J42">
            <v>36295</v>
          </cell>
          <cell r="K42">
            <v>36489</v>
          </cell>
          <cell r="L42">
            <v>36707</v>
          </cell>
          <cell r="M42">
            <v>36909</v>
          </cell>
          <cell r="N42">
            <v>37016</v>
          </cell>
          <cell r="O42">
            <v>36904</v>
          </cell>
          <cell r="P42">
            <v>36709</v>
          </cell>
          <cell r="Q42">
            <v>36259</v>
          </cell>
          <cell r="R42">
            <v>36648</v>
          </cell>
          <cell r="S42">
            <v>36831</v>
          </cell>
          <cell r="T42">
            <v>36840</v>
          </cell>
          <cell r="U42">
            <v>37134</v>
          </cell>
          <cell r="V42">
            <v>37268</v>
          </cell>
          <cell r="W42">
            <v>37434</v>
          </cell>
          <cell r="X42">
            <v>37592</v>
          </cell>
          <cell r="Y42">
            <v>37708</v>
          </cell>
          <cell r="Z42">
            <v>37884</v>
          </cell>
          <cell r="AA42">
            <v>808375</v>
          </cell>
          <cell r="AB42">
            <v>37159.800000000003</v>
          </cell>
          <cell r="AC42">
            <v>37100.916666666664</v>
          </cell>
        </row>
        <row r="43">
          <cell r="D43" t="str">
            <v>99001 - PUERTO CARREÑO</v>
          </cell>
          <cell r="E43">
            <v>25644</v>
          </cell>
          <cell r="F43">
            <v>25691</v>
          </cell>
          <cell r="G43">
            <v>25807</v>
          </cell>
          <cell r="H43">
            <v>26065</v>
          </cell>
          <cell r="I43">
            <v>26139</v>
          </cell>
          <cell r="J43">
            <v>26492</v>
          </cell>
          <cell r="K43">
            <v>26987</v>
          </cell>
          <cell r="L43">
            <v>27411</v>
          </cell>
          <cell r="M43">
            <v>27609</v>
          </cell>
          <cell r="N43">
            <v>27927</v>
          </cell>
          <cell r="O43">
            <v>28200</v>
          </cell>
          <cell r="P43">
            <v>28253</v>
          </cell>
          <cell r="Q43">
            <v>28146</v>
          </cell>
          <cell r="R43">
            <v>28196</v>
          </cell>
          <cell r="S43">
            <v>28470</v>
          </cell>
          <cell r="T43">
            <v>28707</v>
          </cell>
          <cell r="U43">
            <v>29021</v>
          </cell>
          <cell r="V43">
            <v>29119</v>
          </cell>
          <cell r="W43">
            <v>29164</v>
          </cell>
          <cell r="X43">
            <v>29370</v>
          </cell>
          <cell r="Y43">
            <v>29461</v>
          </cell>
          <cell r="Z43">
            <v>29553</v>
          </cell>
          <cell r="AA43">
            <v>611432</v>
          </cell>
          <cell r="AB43">
            <v>28920.7</v>
          </cell>
          <cell r="AC43">
            <v>28805</v>
          </cell>
        </row>
        <row r="44">
          <cell r="D44" t="str">
            <v>97001 - MITÚ</v>
          </cell>
          <cell r="E44">
            <v>18272</v>
          </cell>
          <cell r="F44">
            <v>18157</v>
          </cell>
          <cell r="G44">
            <v>18349</v>
          </cell>
          <cell r="H44">
            <v>18623</v>
          </cell>
          <cell r="I44">
            <v>18692</v>
          </cell>
          <cell r="J44">
            <v>18735</v>
          </cell>
          <cell r="K44">
            <v>18936</v>
          </cell>
          <cell r="L44">
            <v>19110</v>
          </cell>
          <cell r="M44">
            <v>19232</v>
          </cell>
          <cell r="N44">
            <v>19340</v>
          </cell>
          <cell r="O44">
            <v>19487</v>
          </cell>
          <cell r="P44">
            <v>19539</v>
          </cell>
          <cell r="Q44">
            <v>19569</v>
          </cell>
          <cell r="R44">
            <v>19848</v>
          </cell>
          <cell r="S44">
            <v>20034</v>
          </cell>
          <cell r="T44">
            <v>20106</v>
          </cell>
          <cell r="U44">
            <v>20294</v>
          </cell>
          <cell r="V44">
            <v>20423</v>
          </cell>
          <cell r="W44">
            <v>20479</v>
          </cell>
          <cell r="X44">
            <v>20644</v>
          </cell>
          <cell r="Y44">
            <v>20751</v>
          </cell>
          <cell r="Z44">
            <v>21010</v>
          </cell>
          <cell r="AA44">
            <v>429630</v>
          </cell>
          <cell r="AB44">
            <v>20315.8</v>
          </cell>
          <cell r="AC44">
            <v>20182</v>
          </cell>
        </row>
        <row r="45">
          <cell r="E45">
            <v>24270919</v>
          </cell>
          <cell r="F45">
            <v>24331989</v>
          </cell>
          <cell r="G45">
            <v>24397792</v>
          </cell>
          <cell r="H45">
            <v>24409942</v>
          </cell>
          <cell r="I45">
            <v>24399248</v>
          </cell>
          <cell r="J45">
            <v>24377365</v>
          </cell>
          <cell r="K45">
            <v>24388019</v>
          </cell>
          <cell r="L45">
            <v>24414610</v>
          </cell>
          <cell r="M45">
            <v>24449194</v>
          </cell>
          <cell r="N45">
            <v>24472505</v>
          </cell>
          <cell r="O45">
            <v>24495168</v>
          </cell>
          <cell r="P45">
            <v>24443408</v>
          </cell>
          <cell r="Q45">
            <v>24357611</v>
          </cell>
          <cell r="R45">
            <v>24358503</v>
          </cell>
          <cell r="S45">
            <v>24394004</v>
          </cell>
          <cell r="T45">
            <v>24421626</v>
          </cell>
          <cell r="U45">
            <v>24409741</v>
          </cell>
          <cell r="V45">
            <v>24427652</v>
          </cell>
          <cell r="W45">
            <v>24406556</v>
          </cell>
          <cell r="X45">
            <v>24425391</v>
          </cell>
          <cell r="Y45">
            <v>24443579</v>
          </cell>
          <cell r="Z45">
            <v>24470549</v>
          </cell>
          <cell r="AA45">
            <v>536965371</v>
          </cell>
          <cell r="AB45">
            <v>24411521.199999999</v>
          </cell>
          <cell r="AC45">
            <v>24421149</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Hoja1"/>
    </sheetNames>
    <sheetDataSet>
      <sheetData sheetId="0">
        <row r="24">
          <cell r="B24" t="str">
            <v>EPS</v>
          </cell>
          <cell r="C24" t="str">
            <v>NOV</v>
          </cell>
          <cell r="D24" t="str">
            <v>DIC</v>
          </cell>
          <cell r="E24" t="str">
            <v>ENE</v>
          </cell>
          <cell r="F24" t="str">
            <v>FEB</v>
          </cell>
          <cell r="G24" t="str">
            <v>MAR</v>
          </cell>
          <cell r="H24" t="str">
            <v>ABR</v>
          </cell>
          <cell r="I24" t="str">
            <v>MAY</v>
          </cell>
          <cell r="J24" t="str">
            <v>JUN</v>
          </cell>
          <cell r="K24" t="str">
            <v>JUL</v>
          </cell>
          <cell r="L24" t="str">
            <v>AGO</v>
          </cell>
          <cell r="M24" t="str">
            <v>SEP</v>
          </cell>
          <cell r="N24" t="str">
            <v>OCT</v>
          </cell>
          <cell r="O24" t="str">
            <v>PROMEDIO</v>
          </cell>
        </row>
        <row r="25">
          <cell r="B25" t="str">
            <v>CAPITAL SALUD</v>
          </cell>
          <cell r="C25">
            <v>1168986</v>
          </cell>
          <cell r="D25">
            <v>1166698</v>
          </cell>
          <cell r="E25">
            <v>1164988</v>
          </cell>
          <cell r="F25">
            <v>1150902</v>
          </cell>
          <cell r="G25">
            <v>1144181</v>
          </cell>
          <cell r="H25">
            <v>1137975</v>
          </cell>
          <cell r="I25">
            <v>1132948</v>
          </cell>
          <cell r="J25">
            <v>1133737</v>
          </cell>
          <cell r="K25">
            <v>1130243</v>
          </cell>
          <cell r="L25">
            <v>1126559</v>
          </cell>
          <cell r="M25">
            <v>1123725</v>
          </cell>
          <cell r="N25">
            <v>1119584</v>
          </cell>
          <cell r="O25">
            <v>1141711</v>
          </cell>
        </row>
        <row r="26">
          <cell r="B26" t="str">
            <v>SAVIA SALUD EPS</v>
          </cell>
          <cell r="C26">
            <v>1672055</v>
          </cell>
          <cell r="D26">
            <v>1671034</v>
          </cell>
          <cell r="E26">
            <v>1672446</v>
          </cell>
          <cell r="F26">
            <v>1671778</v>
          </cell>
          <cell r="G26">
            <v>1672088</v>
          </cell>
          <cell r="H26">
            <v>1670072</v>
          </cell>
          <cell r="I26">
            <v>1671795</v>
          </cell>
          <cell r="J26">
            <v>1671899</v>
          </cell>
          <cell r="K26">
            <v>1671717</v>
          </cell>
          <cell r="L26">
            <v>1675052</v>
          </cell>
          <cell r="M26">
            <v>1675204</v>
          </cell>
          <cell r="N26">
            <v>1682399</v>
          </cell>
          <cell r="O26">
            <v>1673128</v>
          </cell>
        </row>
        <row r="27">
          <cell r="B27" t="str">
            <v>CAPRESOCA</v>
          </cell>
          <cell r="C27">
            <v>176616</v>
          </cell>
          <cell r="D27">
            <v>176461</v>
          </cell>
          <cell r="E27">
            <v>175959</v>
          </cell>
          <cell r="F27">
            <v>175778</v>
          </cell>
          <cell r="G27">
            <v>175413</v>
          </cell>
          <cell r="H27">
            <v>175549</v>
          </cell>
          <cell r="I27">
            <v>174546</v>
          </cell>
          <cell r="J27">
            <v>174464</v>
          </cell>
          <cell r="K27">
            <v>174265</v>
          </cell>
          <cell r="L27">
            <v>174277</v>
          </cell>
          <cell r="M27">
            <v>173932</v>
          </cell>
          <cell r="N27">
            <v>172597</v>
          </cell>
          <cell r="O27">
            <v>174988</v>
          </cell>
        </row>
        <row r="28">
          <cell r="B28" t="str">
            <v>CAJACOPI EPS</v>
          </cell>
          <cell r="C28">
            <v>1498922</v>
          </cell>
          <cell r="D28">
            <v>1489433</v>
          </cell>
          <cell r="E28">
            <v>1486456</v>
          </cell>
          <cell r="F28">
            <v>1478623</v>
          </cell>
          <cell r="G28">
            <v>1469072</v>
          </cell>
          <cell r="H28">
            <v>1466760</v>
          </cell>
          <cell r="I28">
            <v>1460913</v>
          </cell>
          <cell r="J28">
            <v>1454112</v>
          </cell>
          <cell r="K28">
            <v>1451436</v>
          </cell>
          <cell r="L28">
            <v>1447827</v>
          </cell>
          <cell r="M28">
            <v>1444393</v>
          </cell>
          <cell r="N28">
            <v>1440147</v>
          </cell>
          <cell r="O28">
            <v>1465675</v>
          </cell>
        </row>
        <row r="29">
          <cell r="B29" t="str">
            <v>EMSSANAR</v>
          </cell>
          <cell r="C29">
            <v>1809230</v>
          </cell>
          <cell r="D29">
            <v>1798398</v>
          </cell>
          <cell r="E29">
            <v>1794206</v>
          </cell>
          <cell r="F29">
            <v>1785448</v>
          </cell>
          <cell r="G29">
            <v>1775276</v>
          </cell>
          <cell r="H29">
            <v>1766375</v>
          </cell>
          <cell r="I29">
            <v>1752883</v>
          </cell>
          <cell r="J29">
            <v>1743838</v>
          </cell>
          <cell r="K29">
            <v>1735884</v>
          </cell>
          <cell r="L29">
            <v>1724624</v>
          </cell>
          <cell r="M29">
            <v>1714513</v>
          </cell>
          <cell r="N29">
            <v>1705988</v>
          </cell>
          <cell r="O29">
            <v>1758889</v>
          </cell>
        </row>
        <row r="30">
          <cell r="B30" t="str">
            <v>COOSALUD</v>
          </cell>
          <cell r="C30">
            <v>3246411</v>
          </cell>
          <cell r="D30">
            <v>3237487</v>
          </cell>
          <cell r="E30">
            <v>3235276</v>
          </cell>
          <cell r="F30">
            <v>3224059</v>
          </cell>
          <cell r="G30">
            <v>3212189</v>
          </cell>
          <cell r="H30">
            <v>3206830</v>
          </cell>
          <cell r="I30">
            <v>3196870</v>
          </cell>
          <cell r="J30">
            <v>3196429</v>
          </cell>
          <cell r="K30">
            <v>3200362</v>
          </cell>
          <cell r="L30">
            <v>3194192</v>
          </cell>
          <cell r="M30">
            <v>3184526</v>
          </cell>
          <cell r="N30">
            <v>3180554</v>
          </cell>
          <cell r="O30">
            <v>3209599</v>
          </cell>
        </row>
        <row r="31">
          <cell r="B31" t="str">
            <v>ASMET SALUD</v>
          </cell>
          <cell r="C31">
            <v>1665597</v>
          </cell>
          <cell r="D31">
            <v>1654696</v>
          </cell>
          <cell r="E31">
            <v>1648875</v>
          </cell>
          <cell r="F31">
            <v>1640359</v>
          </cell>
          <cell r="G31">
            <v>1628500</v>
          </cell>
          <cell r="H31">
            <v>1618489</v>
          </cell>
          <cell r="I31">
            <v>1611751</v>
          </cell>
          <cell r="J31">
            <v>1601730</v>
          </cell>
          <cell r="K31">
            <v>1595961</v>
          </cell>
          <cell r="L31">
            <v>1587710</v>
          </cell>
          <cell r="M31">
            <v>1579682</v>
          </cell>
          <cell r="N31">
            <v>1575234</v>
          </cell>
          <cell r="O31">
            <v>1617382</v>
          </cell>
        </row>
        <row r="32">
          <cell r="B32" t="str">
            <v>NUEVA EPS</v>
          </cell>
          <cell r="C32">
            <v>5072120</v>
          </cell>
          <cell r="D32">
            <v>5099299</v>
          </cell>
          <cell r="E32">
            <v>5120384</v>
          </cell>
          <cell r="F32">
            <v>5149357</v>
          </cell>
          <cell r="G32">
            <v>5195908</v>
          </cell>
          <cell r="H32">
            <v>5238272</v>
          </cell>
          <cell r="I32">
            <v>5283474</v>
          </cell>
          <cell r="J32">
            <v>5323319</v>
          </cell>
          <cell r="K32">
            <v>5349008</v>
          </cell>
          <cell r="L32">
            <v>5393417</v>
          </cell>
          <cell r="M32">
            <v>5425509</v>
          </cell>
          <cell r="N32">
            <v>5458877</v>
          </cell>
          <cell r="O32">
            <v>5259079</v>
          </cell>
        </row>
        <row r="33">
          <cell r="B33" t="str">
            <v>CCF DE SUCRE Y/O FAMILIAR DE COLOMBIA</v>
          </cell>
          <cell r="C33">
            <v>241545</v>
          </cell>
          <cell r="D33">
            <v>241886</v>
          </cell>
          <cell r="E33">
            <v>242572</v>
          </cell>
          <cell r="F33">
            <v>248261</v>
          </cell>
          <cell r="G33">
            <v>254258</v>
          </cell>
          <cell r="H33">
            <v>255602</v>
          </cell>
          <cell r="I33">
            <v>258329</v>
          </cell>
          <cell r="J33">
            <v>260068</v>
          </cell>
          <cell r="K33">
            <v>265019</v>
          </cell>
          <cell r="L33">
            <v>274554</v>
          </cell>
          <cell r="M33">
            <v>282240</v>
          </cell>
          <cell r="N33">
            <v>289863</v>
          </cell>
          <cell r="O33">
            <v>259516</v>
          </cell>
        </row>
        <row r="34">
          <cell r="B34" t="str">
            <v>MUTUAL SER</v>
          </cell>
          <cell r="C34">
            <v>2502109</v>
          </cell>
          <cell r="D34">
            <v>2503787</v>
          </cell>
          <cell r="E34">
            <v>2506778</v>
          </cell>
          <cell r="F34">
            <v>2509296</v>
          </cell>
          <cell r="G34">
            <v>2510087</v>
          </cell>
          <cell r="H34">
            <v>2513945</v>
          </cell>
          <cell r="I34">
            <v>2515762</v>
          </cell>
          <cell r="J34">
            <v>2517821</v>
          </cell>
          <cell r="K34">
            <v>2518594</v>
          </cell>
          <cell r="L34">
            <v>2524516</v>
          </cell>
          <cell r="M34">
            <v>2525193</v>
          </cell>
          <cell r="N34">
            <v>2529267</v>
          </cell>
          <cell r="O34">
            <v>2514763</v>
          </cell>
        </row>
        <row r="35">
          <cell r="B35" t="str">
            <v>CCF CHOCÓ "COMFACHOCÓ"</v>
          </cell>
          <cell r="C35">
            <v>174106</v>
          </cell>
          <cell r="D35">
            <v>173770</v>
          </cell>
          <cell r="E35">
            <v>174755</v>
          </cell>
          <cell r="F35">
            <v>175731</v>
          </cell>
          <cell r="G35">
            <v>173980</v>
          </cell>
          <cell r="H35">
            <v>173251</v>
          </cell>
          <cell r="I35">
            <v>171502</v>
          </cell>
          <cell r="J35">
            <v>171151</v>
          </cell>
          <cell r="K35">
            <v>170621</v>
          </cell>
          <cell r="L35">
            <v>170374</v>
          </cell>
          <cell r="M35">
            <v>170034</v>
          </cell>
          <cell r="N35">
            <v>169557</v>
          </cell>
          <cell r="O35">
            <v>172403</v>
          </cell>
        </row>
        <row r="36">
          <cell r="B36" t="str">
            <v>CCF ORIENTE "COMFAORIENTE"</v>
          </cell>
          <cell r="C36">
            <v>236144</v>
          </cell>
          <cell r="D36">
            <v>236050</v>
          </cell>
          <cell r="E36">
            <v>235929</v>
          </cell>
          <cell r="F36">
            <v>235896</v>
          </cell>
          <cell r="G36">
            <v>235486</v>
          </cell>
          <cell r="H36">
            <v>236105</v>
          </cell>
          <cell r="I36">
            <v>235704</v>
          </cell>
          <cell r="J36">
            <v>235586</v>
          </cell>
          <cell r="K36">
            <v>236141</v>
          </cell>
          <cell r="L36">
            <v>236283</v>
          </cell>
          <cell r="M36">
            <v>236384</v>
          </cell>
          <cell r="N36">
            <v>236826</v>
          </cell>
          <cell r="O36">
            <v>236045</v>
          </cell>
        </row>
        <row r="37">
          <cell r="B37" t="str">
            <v>TOTAL</v>
          </cell>
          <cell r="C37">
            <v>19463841</v>
          </cell>
          <cell r="D37">
            <v>19448999</v>
          </cell>
          <cell r="E37">
            <v>19458624</v>
          </cell>
          <cell r="F37">
            <v>19445488</v>
          </cell>
          <cell r="G37">
            <v>19446438</v>
          </cell>
          <cell r="H37">
            <v>19459225</v>
          </cell>
          <cell r="I37">
            <v>19466477</v>
          </cell>
          <cell r="J37">
            <v>19484154</v>
          </cell>
          <cell r="K37">
            <v>19499251</v>
          </cell>
          <cell r="L37">
            <v>19529385</v>
          </cell>
          <cell r="M37">
            <v>19535335</v>
          </cell>
          <cell r="N37">
            <v>19560893</v>
          </cell>
          <cell r="O37">
            <v>19483176</v>
          </cell>
        </row>
      </sheetData>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7F034-3CF7-427B-A87E-8B76795AD216}">
  <sheetPr codeName="Hoja1"/>
  <dimension ref="A6:V257"/>
  <sheetViews>
    <sheetView showGridLines="0" topLeftCell="C237" zoomScale="85" zoomScaleNormal="85" workbookViewId="0">
      <selection activeCell="C6" sqref="C6"/>
    </sheetView>
  </sheetViews>
  <sheetFormatPr baseColWidth="10" defaultColWidth="11.42578125" defaultRowHeight="15" x14ac:dyDescent="0.2"/>
  <cols>
    <col min="1" max="1" width="22.42578125" style="3" hidden="1" customWidth="1"/>
    <col min="2" max="2" width="34.85546875" style="1" hidden="1" customWidth="1"/>
    <col min="3" max="3" width="52.42578125" style="3" customWidth="1"/>
    <col min="4" max="11" width="12.42578125" style="3" customWidth="1"/>
    <col min="12" max="12" width="14.42578125" style="3" customWidth="1"/>
    <col min="13" max="13" width="16" style="3" customWidth="1"/>
    <col min="14" max="14" width="14.42578125" style="3" hidden="1" customWidth="1"/>
    <col min="15" max="15" width="16.85546875" style="3" hidden="1" customWidth="1"/>
    <col min="16" max="16" width="23.85546875" style="3" customWidth="1"/>
    <col min="17" max="17" width="39.5703125" style="3" customWidth="1"/>
    <col min="18" max="18" width="32.42578125" style="3" customWidth="1"/>
    <col min="19" max="19" width="34.7109375" style="4" customWidth="1"/>
    <col min="20" max="20" width="18.85546875" style="3" customWidth="1"/>
    <col min="21" max="21" width="16.28515625" style="3" bestFit="1" customWidth="1"/>
    <col min="22" max="22" width="17" style="3" bestFit="1" customWidth="1"/>
    <col min="23" max="16384" width="11.42578125" style="3"/>
  </cols>
  <sheetData>
    <row r="6" spans="3:19" ht="34.5" customHeight="1" x14ac:dyDescent="0.2">
      <c r="D6" s="176" t="s">
        <v>0</v>
      </c>
      <c r="E6" s="176"/>
      <c r="F6" s="176"/>
      <c r="G6" s="176"/>
      <c r="H6" s="176"/>
      <c r="I6" s="176"/>
      <c r="J6" s="176"/>
      <c r="K6" s="176"/>
      <c r="L6" s="176"/>
      <c r="M6" s="176"/>
      <c r="N6" s="176"/>
      <c r="O6" s="176"/>
      <c r="P6" s="176"/>
      <c r="Q6" s="176"/>
    </row>
    <row r="7" spans="3:19" x14ac:dyDescent="0.2">
      <c r="D7" s="177" t="s">
        <v>263</v>
      </c>
      <c r="E7" s="177"/>
      <c r="F7" s="177"/>
      <c r="G7" s="177"/>
      <c r="H7" s="177"/>
      <c r="I7" s="177"/>
      <c r="J7" s="177"/>
      <c r="K7" s="177"/>
      <c r="L7" s="177"/>
      <c r="M7" s="177"/>
      <c r="N7" s="177"/>
      <c r="O7" s="177"/>
      <c r="P7" s="177"/>
      <c r="Q7" s="177"/>
    </row>
    <row r="9" spans="3:19" ht="14.45" customHeight="1" x14ac:dyDescent="0.2">
      <c r="C9" s="178"/>
      <c r="D9" s="178"/>
      <c r="E9" s="178"/>
      <c r="F9" s="178"/>
      <c r="G9" s="178"/>
      <c r="H9" s="178"/>
      <c r="I9" s="178"/>
      <c r="J9" s="178"/>
      <c r="K9" s="178"/>
      <c r="L9" s="178"/>
      <c r="M9" s="178"/>
      <c r="N9" s="178"/>
      <c r="O9" s="178"/>
      <c r="P9" s="178"/>
      <c r="Q9" s="178"/>
      <c r="R9" s="178"/>
    </row>
    <row r="11" spans="3:19" x14ac:dyDescent="0.2">
      <c r="C11" s="5" t="s">
        <v>1</v>
      </c>
    </row>
    <row r="13" spans="3:19" ht="15.75" thickBot="1" x14ac:dyDescent="0.25">
      <c r="S13" s="3"/>
    </row>
    <row r="14" spans="3:19" ht="16.5" thickBot="1" x14ac:dyDescent="0.3">
      <c r="C14" s="29" t="s">
        <v>2</v>
      </c>
      <c r="D14" s="30" t="s">
        <v>3</v>
      </c>
      <c r="E14" s="30" t="s">
        <v>4</v>
      </c>
      <c r="F14" s="30" t="s">
        <v>5</v>
      </c>
      <c r="G14" s="30" t="s">
        <v>6</v>
      </c>
      <c r="H14" s="30" t="s">
        <v>7</v>
      </c>
      <c r="I14" s="30" t="s">
        <v>8</v>
      </c>
      <c r="J14" s="30" t="s">
        <v>9</v>
      </c>
      <c r="K14" s="30" t="s">
        <v>10</v>
      </c>
      <c r="L14" s="30" t="s">
        <v>11</v>
      </c>
      <c r="M14" s="30" t="s">
        <v>12</v>
      </c>
      <c r="N14" s="30" t="s">
        <v>13</v>
      </c>
      <c r="O14" s="30" t="s">
        <v>14</v>
      </c>
      <c r="P14" s="46" t="s">
        <v>15</v>
      </c>
      <c r="S14" s="3"/>
    </row>
    <row r="15" spans="3:19" ht="16.5" thickBot="1" x14ac:dyDescent="0.3">
      <c r="C15" s="32" t="s">
        <v>16</v>
      </c>
      <c r="D15" s="33">
        <v>110994</v>
      </c>
      <c r="E15" s="33">
        <v>120943</v>
      </c>
      <c r="F15" s="33">
        <v>119787</v>
      </c>
      <c r="G15" s="33">
        <v>154267</v>
      </c>
      <c r="H15" s="33">
        <v>146002</v>
      </c>
      <c r="I15" s="34">
        <v>129608</v>
      </c>
      <c r="J15" s="34">
        <v>146667</v>
      </c>
      <c r="K15" s="34">
        <v>144558</v>
      </c>
      <c r="L15" s="33">
        <v>159436</v>
      </c>
      <c r="M15" s="33">
        <v>186192</v>
      </c>
      <c r="N15" s="35"/>
      <c r="O15" s="35"/>
      <c r="P15" s="33">
        <f>SUM(D15:O15)</f>
        <v>1418454</v>
      </c>
    </row>
    <row r="16" spans="3:19" ht="16.5" thickBot="1" x14ac:dyDescent="0.3">
      <c r="C16" s="36" t="s">
        <v>17</v>
      </c>
      <c r="D16" s="33">
        <v>72807</v>
      </c>
      <c r="E16" s="33">
        <v>82527</v>
      </c>
      <c r="F16" s="33">
        <v>83790</v>
      </c>
      <c r="G16" s="33">
        <v>101872</v>
      </c>
      <c r="H16" s="33">
        <v>102016</v>
      </c>
      <c r="I16" s="34">
        <v>90375</v>
      </c>
      <c r="J16" s="34">
        <v>101590</v>
      </c>
      <c r="K16" s="34">
        <v>90655</v>
      </c>
      <c r="L16" s="33">
        <v>98580</v>
      </c>
      <c r="M16" s="33">
        <v>108608</v>
      </c>
      <c r="N16" s="35"/>
      <c r="O16" s="35"/>
      <c r="P16" s="33">
        <f>SUM(D16:O16)</f>
        <v>932820</v>
      </c>
      <c r="R16" s="6"/>
    </row>
    <row r="17" spans="3:19" ht="16.5" thickBot="1" x14ac:dyDescent="0.3">
      <c r="C17" s="37" t="s">
        <v>18</v>
      </c>
      <c r="D17" s="38">
        <f>SUM(D15:D16)</f>
        <v>183801</v>
      </c>
      <c r="E17" s="38">
        <f t="shared" ref="E17:O17" si="0">SUM(E15:E16)</f>
        <v>203470</v>
      </c>
      <c r="F17" s="38">
        <f t="shared" si="0"/>
        <v>203577</v>
      </c>
      <c r="G17" s="38">
        <f t="shared" si="0"/>
        <v>256139</v>
      </c>
      <c r="H17" s="38">
        <f t="shared" si="0"/>
        <v>248018</v>
      </c>
      <c r="I17" s="38">
        <f t="shared" si="0"/>
        <v>219983</v>
      </c>
      <c r="J17" s="38">
        <f t="shared" si="0"/>
        <v>248257</v>
      </c>
      <c r="K17" s="38">
        <f t="shared" si="0"/>
        <v>235213</v>
      </c>
      <c r="L17" s="38">
        <f t="shared" si="0"/>
        <v>258016</v>
      </c>
      <c r="M17" s="38">
        <f t="shared" si="0"/>
        <v>294800</v>
      </c>
      <c r="N17" s="38">
        <f t="shared" si="0"/>
        <v>0</v>
      </c>
      <c r="O17" s="38">
        <f t="shared" si="0"/>
        <v>0</v>
      </c>
      <c r="P17" s="38">
        <f>SUM(P15:P16)</f>
        <v>2351274</v>
      </c>
      <c r="R17" s="6"/>
      <c r="S17" s="3"/>
    </row>
    <row r="18" spans="3:19" ht="15.75" x14ac:dyDescent="0.25">
      <c r="C18" s="164" t="s">
        <v>19</v>
      </c>
      <c r="D18" s="164"/>
      <c r="E18" s="164"/>
      <c r="F18" s="164"/>
      <c r="G18" s="164"/>
      <c r="H18" s="164"/>
      <c r="I18" s="164"/>
      <c r="J18" s="164"/>
      <c r="K18" s="164"/>
      <c r="L18" s="164"/>
      <c r="M18" s="164"/>
      <c r="N18" s="164"/>
      <c r="O18" s="164"/>
      <c r="P18" s="164"/>
      <c r="S18" s="3"/>
    </row>
    <row r="19" spans="3:19" ht="15.75" x14ac:dyDescent="0.25">
      <c r="C19" s="164" t="s">
        <v>264</v>
      </c>
      <c r="D19" s="164"/>
      <c r="E19" s="164"/>
      <c r="F19" s="164"/>
      <c r="G19" s="164"/>
      <c r="H19" s="164"/>
      <c r="I19" s="164"/>
      <c r="J19" s="164"/>
      <c r="K19" s="164"/>
      <c r="L19" s="164"/>
      <c r="M19" s="164"/>
      <c r="N19" s="164"/>
      <c r="O19" s="164"/>
      <c r="P19" s="164"/>
    </row>
    <row r="22" spans="3:19" x14ac:dyDescent="0.2">
      <c r="C22" s="5" t="s">
        <v>20</v>
      </c>
    </row>
    <row r="23" spans="3:19" ht="15.75" thickBot="1" x14ac:dyDescent="0.25">
      <c r="C23" s="8"/>
    </row>
    <row r="24" spans="3:19" ht="16.5" thickBot="1" x14ac:dyDescent="0.3">
      <c r="C24" s="29" t="s">
        <v>16</v>
      </c>
      <c r="D24" s="30" t="s">
        <v>3</v>
      </c>
      <c r="E24" s="30" t="s">
        <v>4</v>
      </c>
      <c r="F24" s="30" t="s">
        <v>5</v>
      </c>
      <c r="G24" s="30" t="s">
        <v>6</v>
      </c>
      <c r="H24" s="30" t="s">
        <v>7</v>
      </c>
      <c r="I24" s="30" t="s">
        <v>8</v>
      </c>
      <c r="J24" s="30" t="s">
        <v>9</v>
      </c>
      <c r="K24" s="30" t="s">
        <v>10</v>
      </c>
      <c r="L24" s="30" t="s">
        <v>11</v>
      </c>
      <c r="M24" s="30" t="s">
        <v>12</v>
      </c>
      <c r="N24" s="30" t="s">
        <v>13</v>
      </c>
      <c r="O24" s="30" t="s">
        <v>14</v>
      </c>
      <c r="P24" s="31" t="s">
        <v>15</v>
      </c>
    </row>
    <row r="25" spans="3:19" ht="16.5" thickBot="1" x14ac:dyDescent="0.3">
      <c r="C25" s="32" t="s">
        <v>247</v>
      </c>
      <c r="D25" s="39">
        <v>78476</v>
      </c>
      <c r="E25" s="39">
        <v>87100</v>
      </c>
      <c r="F25" s="39">
        <v>86628</v>
      </c>
      <c r="G25" s="39">
        <v>112077</v>
      </c>
      <c r="H25" s="39">
        <v>105786</v>
      </c>
      <c r="I25" s="40">
        <v>94532</v>
      </c>
      <c r="J25" s="39">
        <v>109199</v>
      </c>
      <c r="K25" s="40">
        <v>108829</v>
      </c>
      <c r="L25" s="39">
        <v>118739</v>
      </c>
      <c r="M25" s="39">
        <v>135886</v>
      </c>
      <c r="N25" s="41"/>
      <c r="O25" s="41"/>
      <c r="P25" s="33">
        <f>SUM(D25:O25)</f>
        <v>1037252</v>
      </c>
    </row>
    <row r="26" spans="3:19" ht="16.5" thickBot="1" x14ac:dyDescent="0.3">
      <c r="C26" s="36" t="s">
        <v>22</v>
      </c>
      <c r="D26" s="39">
        <v>32090</v>
      </c>
      <c r="E26" s="39">
        <v>33445</v>
      </c>
      <c r="F26" s="39">
        <v>32859</v>
      </c>
      <c r="G26" s="39">
        <v>41805</v>
      </c>
      <c r="H26" s="39">
        <v>39761</v>
      </c>
      <c r="I26" s="40">
        <v>34612</v>
      </c>
      <c r="J26" s="39">
        <v>36995</v>
      </c>
      <c r="K26" s="40">
        <v>35315</v>
      </c>
      <c r="L26" s="39">
        <v>40271</v>
      </c>
      <c r="M26" s="39">
        <v>49844</v>
      </c>
      <c r="N26" s="41"/>
      <c r="O26" s="41"/>
      <c r="P26" s="33">
        <f t="shared" ref="P26:P27" si="1">SUM(D26:O26)</f>
        <v>376997</v>
      </c>
    </row>
    <row r="27" spans="3:19" ht="16.5" thickBot="1" x14ac:dyDescent="0.3">
      <c r="C27" s="42" t="s">
        <v>23</v>
      </c>
      <c r="D27" s="39">
        <v>428</v>
      </c>
      <c r="E27" s="39">
        <v>398</v>
      </c>
      <c r="F27" s="39">
        <v>300</v>
      </c>
      <c r="G27" s="39">
        <v>385</v>
      </c>
      <c r="H27" s="39">
        <v>455</v>
      </c>
      <c r="I27" s="39">
        <v>464</v>
      </c>
      <c r="J27" s="39">
        <v>473</v>
      </c>
      <c r="K27" s="39">
        <v>414</v>
      </c>
      <c r="L27" s="39">
        <v>426</v>
      </c>
      <c r="M27" s="39">
        <v>462</v>
      </c>
      <c r="N27" s="39"/>
      <c r="O27" s="39"/>
      <c r="P27" s="33">
        <f t="shared" si="1"/>
        <v>4205</v>
      </c>
    </row>
    <row r="28" spans="3:19" ht="16.5" thickBot="1" x14ac:dyDescent="0.3">
      <c r="C28" s="37" t="s">
        <v>18</v>
      </c>
      <c r="D28" s="38">
        <f>SUM(D25:D27)</f>
        <v>110994</v>
      </c>
      <c r="E28" s="38">
        <f t="shared" ref="E28:P28" si="2">SUM(E25:E27)</f>
        <v>120943</v>
      </c>
      <c r="F28" s="38">
        <f t="shared" si="2"/>
        <v>119787</v>
      </c>
      <c r="G28" s="38">
        <f t="shared" si="2"/>
        <v>154267</v>
      </c>
      <c r="H28" s="38">
        <f t="shared" si="2"/>
        <v>146002</v>
      </c>
      <c r="I28" s="38">
        <f t="shared" si="2"/>
        <v>129608</v>
      </c>
      <c r="J28" s="38">
        <f t="shared" si="2"/>
        <v>146667</v>
      </c>
      <c r="K28" s="38">
        <f t="shared" si="2"/>
        <v>144558</v>
      </c>
      <c r="L28" s="38">
        <f t="shared" si="2"/>
        <v>159436</v>
      </c>
      <c r="M28" s="38">
        <f t="shared" si="2"/>
        <v>186192</v>
      </c>
      <c r="N28" s="38">
        <f t="shared" si="2"/>
        <v>0</v>
      </c>
      <c r="O28" s="38">
        <f t="shared" si="2"/>
        <v>0</v>
      </c>
      <c r="P28" s="38">
        <f t="shared" si="2"/>
        <v>1418454</v>
      </c>
    </row>
    <row r="29" spans="3:19" ht="15.75" x14ac:dyDescent="0.25">
      <c r="C29" s="164" t="s">
        <v>24</v>
      </c>
      <c r="D29" s="164"/>
      <c r="E29" s="164"/>
      <c r="F29" s="164"/>
      <c r="G29" s="164"/>
      <c r="H29" s="164"/>
      <c r="I29" s="164"/>
      <c r="J29" s="164"/>
      <c r="K29" s="164"/>
      <c r="L29" s="164"/>
      <c r="M29" s="164"/>
      <c r="N29" s="164"/>
      <c r="O29" s="164"/>
      <c r="P29" s="164"/>
    </row>
    <row r="30" spans="3:19" ht="15.75" x14ac:dyDescent="0.25">
      <c r="C30" s="164" t="s">
        <v>264</v>
      </c>
      <c r="D30" s="164"/>
      <c r="E30" s="164"/>
      <c r="F30" s="164"/>
      <c r="G30" s="164"/>
      <c r="H30" s="164"/>
      <c r="I30" s="164"/>
      <c r="J30" s="164"/>
      <c r="K30" s="164"/>
      <c r="L30" s="164"/>
      <c r="M30" s="164"/>
      <c r="N30" s="164"/>
      <c r="O30" s="164"/>
      <c r="P30" s="164"/>
    </row>
    <row r="34" spans="2:20" x14ac:dyDescent="0.2">
      <c r="C34" s="5" t="s">
        <v>25</v>
      </c>
    </row>
    <row r="35" spans="2:20" ht="15.75" thickBot="1" x14ac:dyDescent="0.25"/>
    <row r="36" spans="2:20" ht="16.5" thickBot="1" x14ac:dyDescent="0.3">
      <c r="C36" s="179" t="s">
        <v>26</v>
      </c>
      <c r="D36" s="180"/>
      <c r="E36" s="180"/>
      <c r="F36" s="180"/>
      <c r="G36" s="180"/>
      <c r="H36" s="180"/>
      <c r="I36" s="180"/>
      <c r="J36" s="180"/>
      <c r="K36" s="180"/>
      <c r="L36" s="180"/>
      <c r="M36" s="180"/>
      <c r="N36" s="180"/>
      <c r="O36" s="180"/>
      <c r="P36" s="180"/>
      <c r="Q36" s="181"/>
    </row>
    <row r="37" spans="2:20" ht="30" customHeight="1" thickBot="1" x14ac:dyDescent="0.25">
      <c r="C37" s="43" t="s">
        <v>27</v>
      </c>
      <c r="D37" s="44" t="s">
        <v>3</v>
      </c>
      <c r="E37" s="44" t="s">
        <v>4</v>
      </c>
      <c r="F37" s="44" t="s">
        <v>5</v>
      </c>
      <c r="G37" s="44" t="s">
        <v>6</v>
      </c>
      <c r="H37" s="44" t="s">
        <v>7</v>
      </c>
      <c r="I37" s="44" t="s">
        <v>8</v>
      </c>
      <c r="J37" s="44" t="s">
        <v>9</v>
      </c>
      <c r="K37" s="44" t="s">
        <v>10</v>
      </c>
      <c r="L37" s="44" t="s">
        <v>11</v>
      </c>
      <c r="M37" s="44" t="s">
        <v>12</v>
      </c>
      <c r="N37" s="44" t="s">
        <v>13</v>
      </c>
      <c r="O37" s="44" t="s">
        <v>14</v>
      </c>
      <c r="P37" s="45" t="s">
        <v>28</v>
      </c>
      <c r="Q37" s="46" t="s">
        <v>29</v>
      </c>
    </row>
    <row r="38" spans="2:20" ht="16.5" thickBot="1" x14ac:dyDescent="0.3">
      <c r="C38" s="36" t="s">
        <v>248</v>
      </c>
      <c r="D38" s="47">
        <v>82703</v>
      </c>
      <c r="E38" s="47">
        <v>91472</v>
      </c>
      <c r="F38" s="47">
        <v>85185</v>
      </c>
      <c r="G38" s="47">
        <v>117146</v>
      </c>
      <c r="H38" s="47">
        <v>106733</v>
      </c>
      <c r="I38" s="48">
        <v>90597</v>
      </c>
      <c r="J38" s="47">
        <v>107967</v>
      </c>
      <c r="K38" s="48">
        <v>112620</v>
      </c>
      <c r="L38" s="47">
        <v>122342</v>
      </c>
      <c r="M38" s="47">
        <v>153696</v>
      </c>
      <c r="N38" s="49"/>
      <c r="O38" s="49"/>
      <c r="P38" s="33">
        <f>SUM(D38:O38)</f>
        <v>1070461</v>
      </c>
      <c r="Q38" s="50">
        <f>P38/$P$44</f>
        <v>0.45526850549957171</v>
      </c>
      <c r="S38" s="3"/>
      <c r="T38" s="6"/>
    </row>
    <row r="39" spans="2:20" ht="16.5" thickBot="1" x14ac:dyDescent="0.3">
      <c r="C39" s="36" t="s">
        <v>249</v>
      </c>
      <c r="D39" s="47">
        <v>37881</v>
      </c>
      <c r="E39" s="47">
        <v>44124</v>
      </c>
      <c r="F39" s="47">
        <v>40058</v>
      </c>
      <c r="G39" s="47">
        <v>50249</v>
      </c>
      <c r="H39" s="47">
        <v>46734</v>
      </c>
      <c r="I39" s="48">
        <v>40907</v>
      </c>
      <c r="J39" s="47">
        <v>47958</v>
      </c>
      <c r="K39" s="48">
        <v>47087</v>
      </c>
      <c r="L39" s="47">
        <v>52456</v>
      </c>
      <c r="M39" s="47">
        <v>64738</v>
      </c>
      <c r="N39" s="49"/>
      <c r="O39" s="49"/>
      <c r="P39" s="33">
        <f t="shared" ref="P39:P43" si="3">SUM(D39:O39)</f>
        <v>472192</v>
      </c>
      <c r="Q39" s="50">
        <f>P39/$P$44</f>
        <v>0.20082389376993068</v>
      </c>
      <c r="S39" s="3"/>
      <c r="T39" s="6"/>
    </row>
    <row r="40" spans="2:20" ht="16.5" thickBot="1" x14ac:dyDescent="0.3">
      <c r="C40" s="36" t="s">
        <v>250</v>
      </c>
      <c r="D40" s="47">
        <v>25563</v>
      </c>
      <c r="E40" s="47">
        <v>26073</v>
      </c>
      <c r="F40" s="47">
        <v>25146</v>
      </c>
      <c r="G40" s="47">
        <v>38456</v>
      </c>
      <c r="H40" s="47">
        <v>46927</v>
      </c>
      <c r="I40" s="48">
        <v>48555</v>
      </c>
      <c r="J40" s="47">
        <v>49487</v>
      </c>
      <c r="K40" s="48">
        <v>33404</v>
      </c>
      <c r="L40" s="47">
        <v>29064</v>
      </c>
      <c r="M40" s="47">
        <v>24414</v>
      </c>
      <c r="N40" s="49"/>
      <c r="O40" s="49"/>
      <c r="P40" s="33">
        <f t="shared" si="3"/>
        <v>347089</v>
      </c>
      <c r="Q40" s="50">
        <f>P40/$P$44</f>
        <v>0.14761741932246092</v>
      </c>
      <c r="S40" s="3"/>
      <c r="T40" s="6"/>
    </row>
    <row r="41" spans="2:20" ht="16.5" thickBot="1" x14ac:dyDescent="0.3">
      <c r="C41" s="36" t="s">
        <v>251</v>
      </c>
      <c r="D41" s="47">
        <v>25850</v>
      </c>
      <c r="E41" s="47">
        <v>29373</v>
      </c>
      <c r="F41" s="47">
        <v>42010</v>
      </c>
      <c r="G41" s="47">
        <v>36600</v>
      </c>
      <c r="H41" s="47">
        <v>34213</v>
      </c>
      <c r="I41" s="48">
        <v>28514</v>
      </c>
      <c r="J41" s="47">
        <v>30987</v>
      </c>
      <c r="K41" s="48">
        <v>31053</v>
      </c>
      <c r="L41" s="47">
        <v>40249</v>
      </c>
      <c r="M41" s="47">
        <v>37632</v>
      </c>
      <c r="N41" s="49"/>
      <c r="O41" s="49"/>
      <c r="P41" s="33">
        <f t="shared" si="3"/>
        <v>336481</v>
      </c>
      <c r="Q41" s="50">
        <f t="shared" ref="Q41:Q42" si="4">P41/$P$44</f>
        <v>0.14310582263062493</v>
      </c>
      <c r="S41" s="3"/>
      <c r="T41" s="6"/>
    </row>
    <row r="42" spans="2:20" ht="16.5" thickBot="1" x14ac:dyDescent="0.3">
      <c r="C42" s="36" t="s">
        <v>252</v>
      </c>
      <c r="D42" s="47">
        <v>7997</v>
      </c>
      <c r="E42" s="47">
        <v>7736</v>
      </c>
      <c r="F42" s="47">
        <v>6450</v>
      </c>
      <c r="G42" s="47">
        <v>7994</v>
      </c>
      <c r="H42" s="47">
        <v>7554</v>
      </c>
      <c r="I42" s="48">
        <v>6728</v>
      </c>
      <c r="J42" s="47">
        <v>7265</v>
      </c>
      <c r="K42" s="48">
        <v>6875</v>
      </c>
      <c r="L42" s="47">
        <v>8541</v>
      </c>
      <c r="M42" s="47">
        <v>8684</v>
      </c>
      <c r="N42" s="49"/>
      <c r="O42" s="49"/>
      <c r="P42" s="33">
        <f t="shared" si="3"/>
        <v>75824</v>
      </c>
      <c r="Q42" s="50">
        <f t="shared" si="4"/>
        <v>3.2248049355370748E-2</v>
      </c>
      <c r="S42" s="3"/>
      <c r="T42" s="6"/>
    </row>
    <row r="43" spans="2:20" ht="16.5" thickBot="1" x14ac:dyDescent="0.3">
      <c r="C43" s="36" t="s">
        <v>253</v>
      </c>
      <c r="D43" s="47">
        <v>3807</v>
      </c>
      <c r="E43" s="47">
        <v>4692</v>
      </c>
      <c r="F43" s="47">
        <v>4728</v>
      </c>
      <c r="G43" s="47">
        <v>5694</v>
      </c>
      <c r="H43" s="47">
        <v>5857</v>
      </c>
      <c r="I43" s="48">
        <v>4682</v>
      </c>
      <c r="J43" s="47">
        <v>4593</v>
      </c>
      <c r="K43" s="48">
        <v>4174</v>
      </c>
      <c r="L43" s="47">
        <v>5364</v>
      </c>
      <c r="M43" s="47">
        <v>5636</v>
      </c>
      <c r="N43" s="49"/>
      <c r="O43" s="49"/>
      <c r="P43" s="33">
        <f t="shared" si="3"/>
        <v>49227</v>
      </c>
      <c r="Q43" s="50">
        <f>P43/$P$44</f>
        <v>2.0936309422040986E-2</v>
      </c>
      <c r="S43" s="3"/>
      <c r="T43" s="6"/>
    </row>
    <row r="44" spans="2:20" ht="16.5" thickBot="1" x14ac:dyDescent="0.3">
      <c r="C44" s="37" t="s">
        <v>18</v>
      </c>
      <c r="D44" s="38">
        <f>SUM(D38:D43)</f>
        <v>183801</v>
      </c>
      <c r="E44" s="38">
        <f t="shared" ref="E44:O44" si="5">SUM(E38:E43)</f>
        <v>203470</v>
      </c>
      <c r="F44" s="38">
        <f t="shared" si="5"/>
        <v>203577</v>
      </c>
      <c r="G44" s="38">
        <f t="shared" si="5"/>
        <v>256139</v>
      </c>
      <c r="H44" s="38">
        <f t="shared" si="5"/>
        <v>248018</v>
      </c>
      <c r="I44" s="38">
        <f t="shared" si="5"/>
        <v>219983</v>
      </c>
      <c r="J44" s="38">
        <f t="shared" si="5"/>
        <v>248257</v>
      </c>
      <c r="K44" s="38">
        <f>SUM(K38:K43)</f>
        <v>235213</v>
      </c>
      <c r="L44" s="38">
        <f t="shared" si="5"/>
        <v>258016</v>
      </c>
      <c r="M44" s="38">
        <f t="shared" si="5"/>
        <v>294800</v>
      </c>
      <c r="N44" s="38">
        <f t="shared" si="5"/>
        <v>0</v>
      </c>
      <c r="O44" s="38">
        <f t="shared" si="5"/>
        <v>0</v>
      </c>
      <c r="P44" s="38">
        <f>SUM(P38:P43)</f>
        <v>2351274</v>
      </c>
      <c r="Q44" s="58">
        <f>SUM(Q38:Q43)</f>
        <v>1</v>
      </c>
      <c r="S44" s="4">
        <v>2351274</v>
      </c>
    </row>
    <row r="45" spans="2:20" s="10" customFormat="1" x14ac:dyDescent="0.2">
      <c r="B45" s="9"/>
      <c r="C45" s="182" t="s">
        <v>265</v>
      </c>
      <c r="D45" s="182"/>
      <c r="E45" s="182"/>
      <c r="F45" s="182"/>
      <c r="G45" s="182"/>
      <c r="H45" s="182"/>
      <c r="I45" s="182"/>
      <c r="J45" s="182"/>
      <c r="K45" s="182"/>
      <c r="L45" s="182"/>
      <c r="M45" s="182"/>
      <c r="N45" s="182"/>
      <c r="O45" s="182"/>
      <c r="P45" s="182"/>
      <c r="Q45" s="182"/>
      <c r="S45" s="11"/>
    </row>
    <row r="46" spans="2:20" s="10" customFormat="1" x14ac:dyDescent="0.2">
      <c r="B46" s="9"/>
      <c r="C46" s="183" t="s">
        <v>31</v>
      </c>
      <c r="D46" s="183"/>
      <c r="E46" s="183"/>
      <c r="F46" s="183"/>
      <c r="G46" s="183"/>
      <c r="H46" s="183"/>
      <c r="I46" s="183"/>
      <c r="J46" s="183"/>
      <c r="K46" s="183"/>
      <c r="L46" s="183"/>
      <c r="M46" s="183"/>
      <c r="N46" s="183"/>
      <c r="O46" s="183"/>
      <c r="P46" s="183"/>
      <c r="Q46" s="183"/>
      <c r="S46" s="11"/>
    </row>
    <row r="47" spans="2:20" s="10" customFormat="1" x14ac:dyDescent="0.2">
      <c r="B47" s="9"/>
      <c r="C47" s="183" t="s">
        <v>32</v>
      </c>
      <c r="D47" s="183"/>
      <c r="E47" s="183"/>
      <c r="F47" s="183"/>
      <c r="G47" s="183"/>
      <c r="H47" s="183"/>
      <c r="I47" s="183"/>
      <c r="J47" s="183"/>
      <c r="K47" s="183"/>
      <c r="L47" s="183"/>
      <c r="M47" s="183"/>
      <c r="N47" s="183"/>
      <c r="O47" s="183"/>
      <c r="P47" s="183"/>
      <c r="Q47" s="183"/>
      <c r="S47" s="11"/>
    </row>
    <row r="48" spans="2:20" ht="19.350000000000001" customHeight="1" x14ac:dyDescent="0.25">
      <c r="C48" s="164" t="s">
        <v>33</v>
      </c>
      <c r="D48" s="164"/>
      <c r="E48" s="164"/>
      <c r="F48" s="164"/>
      <c r="G48" s="164"/>
      <c r="H48" s="164"/>
      <c r="I48" s="164"/>
      <c r="J48" s="164"/>
      <c r="K48" s="164"/>
      <c r="L48" s="164"/>
      <c r="M48" s="164"/>
      <c r="N48" s="164"/>
      <c r="O48" s="164"/>
      <c r="P48" s="164"/>
      <c r="Q48" s="164"/>
    </row>
    <row r="49" spans="1:22" ht="15.75" x14ac:dyDescent="0.25">
      <c r="C49" s="164" t="s">
        <v>264</v>
      </c>
      <c r="D49" s="164"/>
      <c r="E49" s="164"/>
      <c r="F49" s="164"/>
      <c r="G49" s="164"/>
      <c r="H49" s="164"/>
      <c r="I49" s="164"/>
      <c r="J49" s="164"/>
      <c r="K49" s="164"/>
      <c r="L49" s="164"/>
      <c r="M49" s="164"/>
      <c r="N49" s="164"/>
      <c r="O49" s="164"/>
      <c r="P49" s="164"/>
      <c r="Q49" s="164"/>
    </row>
    <row r="51" spans="1:22" x14ac:dyDescent="0.2">
      <c r="D51" s="6"/>
      <c r="E51" s="6"/>
      <c r="F51" s="6"/>
      <c r="G51" s="6"/>
      <c r="H51" s="6"/>
      <c r="I51" s="6"/>
      <c r="J51" s="6"/>
      <c r="K51" s="6"/>
      <c r="L51" s="6"/>
      <c r="M51" s="6"/>
      <c r="N51" s="6"/>
    </row>
    <row r="52" spans="1:22" x14ac:dyDescent="0.2">
      <c r="D52" s="6"/>
      <c r="E52" s="6"/>
      <c r="F52" s="6"/>
      <c r="G52" s="6"/>
      <c r="H52" s="6"/>
      <c r="I52" s="6"/>
      <c r="J52" s="6"/>
      <c r="K52" s="6"/>
      <c r="L52" s="6"/>
      <c r="M52" s="6"/>
      <c r="N52" s="6"/>
    </row>
    <row r="53" spans="1:22" x14ac:dyDescent="0.2">
      <c r="C53" s="5" t="s">
        <v>34</v>
      </c>
      <c r="D53" s="6"/>
      <c r="E53" s="6"/>
      <c r="F53" s="6"/>
      <c r="G53" s="6"/>
      <c r="H53" s="6"/>
      <c r="I53" s="6"/>
      <c r="J53" s="6"/>
      <c r="K53" s="6"/>
      <c r="L53" s="6"/>
      <c r="M53" s="6"/>
      <c r="N53" s="6"/>
      <c r="O53" s="6"/>
    </row>
    <row r="54" spans="1:22" ht="15.75" thickBot="1" x14ac:dyDescent="0.25"/>
    <row r="55" spans="1:22" ht="15.75" thickBot="1" x14ac:dyDescent="0.25">
      <c r="C55" s="165" t="s">
        <v>35</v>
      </c>
      <c r="D55" s="166"/>
      <c r="E55" s="166"/>
      <c r="F55" s="166"/>
      <c r="G55" s="166"/>
      <c r="H55" s="166"/>
      <c r="I55" s="166"/>
      <c r="J55" s="166"/>
      <c r="K55" s="166"/>
      <c r="L55" s="166"/>
      <c r="M55" s="166"/>
      <c r="N55" s="166"/>
      <c r="O55" s="166"/>
      <c r="P55" s="166"/>
      <c r="Q55" s="166"/>
      <c r="R55" s="167"/>
    </row>
    <row r="56" spans="1:22" ht="38.1" customHeight="1" thickBot="1" x14ac:dyDescent="0.25">
      <c r="A56" s="2"/>
      <c r="B56" s="12"/>
      <c r="C56" s="43" t="s">
        <v>36</v>
      </c>
      <c r="D56" s="44" t="s">
        <v>3</v>
      </c>
      <c r="E56" s="44" t="s">
        <v>4</v>
      </c>
      <c r="F56" s="44" t="s">
        <v>5</v>
      </c>
      <c r="G56" s="44" t="s">
        <v>6</v>
      </c>
      <c r="H56" s="44" t="s">
        <v>7</v>
      </c>
      <c r="I56" s="44" t="s">
        <v>8</v>
      </c>
      <c r="J56" s="44" t="s">
        <v>9</v>
      </c>
      <c r="K56" s="44" t="s">
        <v>10</v>
      </c>
      <c r="L56" s="44" t="s">
        <v>11</v>
      </c>
      <c r="M56" s="44" t="s">
        <v>12</v>
      </c>
      <c r="N56" s="44" t="s">
        <v>13</v>
      </c>
      <c r="O56" s="44" t="s">
        <v>14</v>
      </c>
      <c r="P56" s="45" t="s">
        <v>28</v>
      </c>
      <c r="Q56" s="45" t="s">
        <v>266</v>
      </c>
      <c r="R56" s="46" t="s">
        <v>37</v>
      </c>
    </row>
    <row r="57" spans="1:22" ht="15.75" thickBot="1" x14ac:dyDescent="0.25">
      <c r="A57" s="2"/>
      <c r="B57" s="13"/>
      <c r="C57" s="160" t="s">
        <v>38</v>
      </c>
      <c r="D57" s="39">
        <v>3214</v>
      </c>
      <c r="E57" s="39">
        <v>3688</v>
      </c>
      <c r="F57" s="39">
        <v>3880</v>
      </c>
      <c r="G57" s="39">
        <v>4899</v>
      </c>
      <c r="H57" s="39">
        <v>4576</v>
      </c>
      <c r="I57" s="39">
        <v>3777</v>
      </c>
      <c r="J57" s="39">
        <v>4178</v>
      </c>
      <c r="K57" s="39">
        <v>3945</v>
      </c>
      <c r="L57" s="39">
        <v>4708</v>
      </c>
      <c r="M57" s="39">
        <v>5743</v>
      </c>
      <c r="N57" s="41"/>
      <c r="O57" s="41"/>
      <c r="P57" s="33">
        <f t="shared" ref="P57:P89" si="6">SUM(D57:O57)</f>
        <v>42608</v>
      </c>
      <c r="Q57" s="33">
        <v>1021091.3</v>
      </c>
      <c r="R57" s="162">
        <f t="shared" ref="R57:R89" si="7">P57/Q57*10000</f>
        <v>417.27904253028106</v>
      </c>
      <c r="S57" s="15"/>
      <c r="T57" s="15"/>
    </row>
    <row r="58" spans="1:22" ht="15.75" thickBot="1" x14ac:dyDescent="0.25">
      <c r="A58" s="2"/>
      <c r="B58" s="13"/>
      <c r="C58" s="160" t="s">
        <v>39</v>
      </c>
      <c r="D58" s="39">
        <v>2354</v>
      </c>
      <c r="E58" s="39">
        <v>2852</v>
      </c>
      <c r="F58" s="39">
        <v>3191</v>
      </c>
      <c r="G58" s="39">
        <v>3757</v>
      </c>
      <c r="H58" s="39">
        <v>3301</v>
      </c>
      <c r="I58" s="39">
        <v>3012</v>
      </c>
      <c r="J58" s="39">
        <v>3124</v>
      </c>
      <c r="K58" s="39">
        <v>3294</v>
      </c>
      <c r="L58" s="39">
        <v>3583</v>
      </c>
      <c r="M58" s="39">
        <v>4218</v>
      </c>
      <c r="N58" s="41"/>
      <c r="O58" s="41"/>
      <c r="P58" s="33">
        <f t="shared" si="6"/>
        <v>32686</v>
      </c>
      <c r="Q58" s="33">
        <v>864901.2</v>
      </c>
      <c r="R58" s="162">
        <f t="shared" si="7"/>
        <v>377.91599780414231</v>
      </c>
      <c r="S58" s="14"/>
      <c r="T58" s="15"/>
    </row>
    <row r="59" spans="1:22" s="1" customFormat="1" ht="15.75" thickBot="1" x14ac:dyDescent="0.25">
      <c r="A59" s="12"/>
      <c r="B59" s="13"/>
      <c r="C59" s="160" t="s">
        <v>40</v>
      </c>
      <c r="D59" s="39">
        <v>24006</v>
      </c>
      <c r="E59" s="39">
        <v>26206</v>
      </c>
      <c r="F59" s="39">
        <v>25268</v>
      </c>
      <c r="G59" s="39">
        <v>30522</v>
      </c>
      <c r="H59" s="39">
        <v>28525</v>
      </c>
      <c r="I59" s="39">
        <v>25168</v>
      </c>
      <c r="J59" s="39">
        <v>28729</v>
      </c>
      <c r="K59" s="39">
        <v>29547</v>
      </c>
      <c r="L59" s="39">
        <v>32020</v>
      </c>
      <c r="M59" s="39">
        <v>37452</v>
      </c>
      <c r="N59" s="41"/>
      <c r="O59" s="41"/>
      <c r="P59" s="33">
        <f t="shared" si="6"/>
        <v>287443</v>
      </c>
      <c r="Q59" s="33">
        <v>7761939</v>
      </c>
      <c r="R59" s="162">
        <f t="shared" si="7"/>
        <v>370.32370390955145</v>
      </c>
      <c r="S59" s="14"/>
      <c r="T59" s="15"/>
      <c r="U59" s="3"/>
      <c r="V59" s="3"/>
    </row>
    <row r="60" spans="1:22" ht="15.75" thickBot="1" x14ac:dyDescent="0.25">
      <c r="A60" s="2"/>
      <c r="B60" s="13"/>
      <c r="C60" s="118" t="s">
        <v>41</v>
      </c>
      <c r="D60" s="39">
        <v>18045</v>
      </c>
      <c r="E60" s="39">
        <v>18705</v>
      </c>
      <c r="F60" s="39">
        <v>18565</v>
      </c>
      <c r="G60" s="39">
        <v>25449</v>
      </c>
      <c r="H60" s="39">
        <v>23338</v>
      </c>
      <c r="I60" s="39">
        <v>20297</v>
      </c>
      <c r="J60" s="39">
        <v>24400</v>
      </c>
      <c r="K60" s="39">
        <v>23584</v>
      </c>
      <c r="L60" s="39">
        <v>25996</v>
      </c>
      <c r="M60" s="39">
        <v>29286</v>
      </c>
      <c r="N60" s="35"/>
      <c r="O60" s="41"/>
      <c r="P60" s="33">
        <f t="shared" si="6"/>
        <v>227665</v>
      </c>
      <c r="Q60" s="33">
        <v>6848055.5999999996</v>
      </c>
      <c r="R60" s="162">
        <f t="shared" si="7"/>
        <v>332.45203207754327</v>
      </c>
      <c r="S60" s="14"/>
      <c r="T60" s="15"/>
    </row>
    <row r="61" spans="1:22" ht="15.75" thickBot="1" x14ac:dyDescent="0.25">
      <c r="A61" s="2"/>
      <c r="B61" s="13"/>
      <c r="C61" s="118" t="s">
        <v>42</v>
      </c>
      <c r="D61" s="39">
        <v>1003</v>
      </c>
      <c r="E61" s="39">
        <v>1193</v>
      </c>
      <c r="F61" s="39">
        <v>1124</v>
      </c>
      <c r="G61" s="39">
        <v>1426</v>
      </c>
      <c r="H61" s="39">
        <v>1511</v>
      </c>
      <c r="I61" s="39">
        <v>1391</v>
      </c>
      <c r="J61" s="39">
        <v>1396</v>
      </c>
      <c r="K61" s="39">
        <v>1468</v>
      </c>
      <c r="L61" s="39">
        <v>1719</v>
      </c>
      <c r="M61" s="39">
        <v>1862</v>
      </c>
      <c r="N61" s="35"/>
      <c r="O61" s="41"/>
      <c r="P61" s="33">
        <f t="shared" si="6"/>
        <v>14093</v>
      </c>
      <c r="Q61" s="33">
        <v>426658</v>
      </c>
      <c r="R61" s="162">
        <f t="shared" si="7"/>
        <v>330.31139695025053</v>
      </c>
      <c r="S61" s="14"/>
      <c r="T61" s="15"/>
    </row>
    <row r="62" spans="1:22" ht="24.6" customHeight="1" thickBot="1" x14ac:dyDescent="0.25">
      <c r="A62" s="2"/>
      <c r="B62" s="13"/>
      <c r="C62" s="160" t="s">
        <v>51</v>
      </c>
      <c r="D62" s="39">
        <v>81</v>
      </c>
      <c r="E62" s="39">
        <v>97</v>
      </c>
      <c r="F62" s="39">
        <v>120</v>
      </c>
      <c r="G62" s="39">
        <v>222</v>
      </c>
      <c r="H62" s="39">
        <v>235</v>
      </c>
      <c r="I62" s="39">
        <v>229</v>
      </c>
      <c r="J62" s="39">
        <v>208</v>
      </c>
      <c r="K62" s="39">
        <v>227</v>
      </c>
      <c r="L62" s="39">
        <v>326</v>
      </c>
      <c r="M62" s="39">
        <v>276</v>
      </c>
      <c r="N62" s="41"/>
      <c r="O62" s="41"/>
      <c r="P62" s="33">
        <f t="shared" si="6"/>
        <v>2021</v>
      </c>
      <c r="Q62" s="33">
        <v>61219.199999999997</v>
      </c>
      <c r="R62" s="162">
        <f t="shared" si="7"/>
        <v>330.12518948303801</v>
      </c>
      <c r="S62" s="14"/>
      <c r="T62" s="15"/>
    </row>
    <row r="63" spans="1:22" ht="29.45" customHeight="1" thickBot="1" x14ac:dyDescent="0.25">
      <c r="A63" s="2"/>
      <c r="B63" s="13"/>
      <c r="C63" s="160" t="s">
        <v>43</v>
      </c>
      <c r="D63" s="39">
        <v>11168</v>
      </c>
      <c r="E63" s="39">
        <v>11999</v>
      </c>
      <c r="F63" s="39">
        <v>12336</v>
      </c>
      <c r="G63" s="39">
        <v>15657</v>
      </c>
      <c r="H63" s="39">
        <v>15098</v>
      </c>
      <c r="I63" s="39">
        <v>14034</v>
      </c>
      <c r="J63" s="39">
        <v>15876</v>
      </c>
      <c r="K63" s="39">
        <v>15066</v>
      </c>
      <c r="L63" s="39">
        <v>17011</v>
      </c>
      <c r="M63" s="39">
        <v>20104</v>
      </c>
      <c r="N63" s="41"/>
      <c r="O63" s="41"/>
      <c r="P63" s="33">
        <f t="shared" si="6"/>
        <v>148349</v>
      </c>
      <c r="Q63" s="33">
        <v>4564295</v>
      </c>
      <c r="R63" s="162">
        <f t="shared" si="7"/>
        <v>325.02062202377363</v>
      </c>
      <c r="S63" s="14"/>
      <c r="T63" s="15"/>
    </row>
    <row r="64" spans="1:22" ht="19.5" customHeight="1" thickBot="1" x14ac:dyDescent="0.25">
      <c r="A64" s="2"/>
      <c r="B64" s="13"/>
      <c r="C64" s="160" t="s">
        <v>44</v>
      </c>
      <c r="D64" s="39">
        <v>5461</v>
      </c>
      <c r="E64" s="39">
        <v>5923</v>
      </c>
      <c r="F64" s="39">
        <v>5776</v>
      </c>
      <c r="G64" s="39">
        <v>7351</v>
      </c>
      <c r="H64" s="39">
        <v>7332</v>
      </c>
      <c r="I64" s="39">
        <v>5960</v>
      </c>
      <c r="J64" s="39">
        <v>6804</v>
      </c>
      <c r="K64" s="39">
        <v>6814</v>
      </c>
      <c r="L64" s="39">
        <v>8264</v>
      </c>
      <c r="M64" s="39">
        <v>10041</v>
      </c>
      <c r="N64" s="41"/>
      <c r="O64" s="41"/>
      <c r="P64" s="33">
        <f t="shared" si="6"/>
        <v>69726</v>
      </c>
      <c r="Q64" s="33">
        <v>2226529.7000000002</v>
      </c>
      <c r="R64" s="162">
        <f t="shared" si="7"/>
        <v>313.15998165216479</v>
      </c>
      <c r="S64" s="14"/>
      <c r="T64" s="15"/>
    </row>
    <row r="65" spans="1:22" ht="15.75" thickBot="1" x14ac:dyDescent="0.25">
      <c r="A65" s="2"/>
      <c r="B65" s="13"/>
      <c r="C65" s="160" t="s">
        <v>45</v>
      </c>
      <c r="D65" s="39">
        <v>2899</v>
      </c>
      <c r="E65" s="39">
        <v>3272</v>
      </c>
      <c r="F65" s="39">
        <v>3163</v>
      </c>
      <c r="G65" s="39">
        <v>4372</v>
      </c>
      <c r="H65" s="39">
        <v>3804</v>
      </c>
      <c r="I65" s="39">
        <v>3332</v>
      </c>
      <c r="J65" s="39">
        <v>3939</v>
      </c>
      <c r="K65" s="39">
        <v>3733</v>
      </c>
      <c r="L65" s="39">
        <v>4103</v>
      </c>
      <c r="M65" s="39">
        <v>4931</v>
      </c>
      <c r="N65" s="41"/>
      <c r="O65" s="41"/>
      <c r="P65" s="33">
        <f t="shared" si="6"/>
        <v>37548</v>
      </c>
      <c r="Q65" s="33">
        <v>1223516.6000000001</v>
      </c>
      <c r="R65" s="162">
        <f t="shared" si="7"/>
        <v>306.88590575722469</v>
      </c>
      <c r="S65" s="14"/>
      <c r="T65" s="15"/>
    </row>
    <row r="66" spans="1:22" s="1" customFormat="1" ht="15.75" thickBot="1" x14ac:dyDescent="0.25">
      <c r="A66" s="12"/>
      <c r="B66" s="13"/>
      <c r="C66" s="160" t="s">
        <v>46</v>
      </c>
      <c r="D66" s="39">
        <v>2455</v>
      </c>
      <c r="E66" s="39">
        <v>3003</v>
      </c>
      <c r="F66" s="39">
        <v>2534</v>
      </c>
      <c r="G66" s="39">
        <v>3381</v>
      </c>
      <c r="H66" s="39">
        <v>2965</v>
      </c>
      <c r="I66" s="39">
        <v>2777</v>
      </c>
      <c r="J66" s="39">
        <v>3094</v>
      </c>
      <c r="K66" s="39">
        <v>3026</v>
      </c>
      <c r="L66" s="39">
        <v>3221</v>
      </c>
      <c r="M66" s="39">
        <v>3792</v>
      </c>
      <c r="N66" s="41"/>
      <c r="O66" s="41"/>
      <c r="P66" s="33">
        <f t="shared" si="6"/>
        <v>30248</v>
      </c>
      <c r="Q66" s="33">
        <v>1040873.9</v>
      </c>
      <c r="R66" s="162">
        <f t="shared" si="7"/>
        <v>290.60196436859451</v>
      </c>
      <c r="S66" s="14"/>
      <c r="T66" s="15"/>
      <c r="U66" s="3"/>
      <c r="V66" s="3"/>
    </row>
    <row r="67" spans="1:22" ht="15.75" thickBot="1" x14ac:dyDescent="0.25">
      <c r="A67" s="2"/>
      <c r="B67" s="13"/>
      <c r="C67" s="160" t="s">
        <v>47</v>
      </c>
      <c r="D67" s="39">
        <v>1291</v>
      </c>
      <c r="E67" s="39">
        <v>1469</v>
      </c>
      <c r="F67" s="39">
        <v>1467</v>
      </c>
      <c r="G67" s="39">
        <v>1964</v>
      </c>
      <c r="H67" s="39">
        <v>1552</v>
      </c>
      <c r="I67" s="39">
        <v>1329</v>
      </c>
      <c r="J67" s="39">
        <v>1542</v>
      </c>
      <c r="K67" s="39">
        <v>1570</v>
      </c>
      <c r="L67" s="39">
        <v>1911</v>
      </c>
      <c r="M67" s="39">
        <v>2161</v>
      </c>
      <c r="N67" s="41"/>
      <c r="O67" s="41"/>
      <c r="P67" s="33">
        <f t="shared" si="6"/>
        <v>16256</v>
      </c>
      <c r="Q67" s="33">
        <v>564690.4</v>
      </c>
      <c r="R67" s="162">
        <f t="shared" si="7"/>
        <v>287.87455922749882</v>
      </c>
      <c r="S67" s="14"/>
      <c r="T67" s="15"/>
    </row>
    <row r="68" spans="1:22" ht="15.75" thickBot="1" x14ac:dyDescent="0.25">
      <c r="A68" s="2"/>
      <c r="B68" s="13"/>
      <c r="C68" s="118" t="s">
        <v>49</v>
      </c>
      <c r="D68" s="39">
        <v>6113</v>
      </c>
      <c r="E68" s="39">
        <v>6566</v>
      </c>
      <c r="F68" s="39">
        <v>6606</v>
      </c>
      <c r="G68" s="39">
        <v>8035</v>
      </c>
      <c r="H68" s="39">
        <v>7294</v>
      </c>
      <c r="I68" s="39">
        <v>6460</v>
      </c>
      <c r="J68" s="39">
        <v>7566</v>
      </c>
      <c r="K68" s="39">
        <v>7698</v>
      </c>
      <c r="L68" s="39">
        <v>7934</v>
      </c>
      <c r="M68" s="39">
        <v>9559</v>
      </c>
      <c r="N68" s="35"/>
      <c r="O68" s="41"/>
      <c r="P68" s="33">
        <f t="shared" si="6"/>
        <v>73831</v>
      </c>
      <c r="Q68" s="33">
        <v>2671551.2000000002</v>
      </c>
      <c r="R68" s="162">
        <f t="shared" si="7"/>
        <v>276.36004131232818</v>
      </c>
      <c r="S68" s="14"/>
      <c r="T68" s="15"/>
    </row>
    <row r="69" spans="1:22" ht="15.75" thickBot="1" x14ac:dyDescent="0.25">
      <c r="A69" s="2"/>
      <c r="B69" s="13"/>
      <c r="C69" s="118" t="s">
        <v>50</v>
      </c>
      <c r="D69" s="39">
        <v>2605</v>
      </c>
      <c r="E69" s="39">
        <v>2782</v>
      </c>
      <c r="F69" s="39">
        <v>2464</v>
      </c>
      <c r="G69" s="39">
        <v>3206</v>
      </c>
      <c r="H69" s="39">
        <v>2978</v>
      </c>
      <c r="I69" s="39">
        <v>2396</v>
      </c>
      <c r="J69" s="39">
        <v>2842</v>
      </c>
      <c r="K69" s="39">
        <v>2921</v>
      </c>
      <c r="L69" s="39">
        <v>3261</v>
      </c>
      <c r="M69" s="39">
        <v>3843</v>
      </c>
      <c r="N69" s="35"/>
      <c r="O69" s="41"/>
      <c r="P69" s="33">
        <f t="shared" si="6"/>
        <v>29298</v>
      </c>
      <c r="Q69" s="33">
        <v>1102515.1000000001</v>
      </c>
      <c r="R69" s="162">
        <f t="shared" si="7"/>
        <v>265.73785701438464</v>
      </c>
      <c r="S69" s="14"/>
      <c r="T69" s="15"/>
    </row>
    <row r="70" spans="1:22" ht="15.75" thickBot="1" x14ac:dyDescent="0.25">
      <c r="A70" s="2"/>
      <c r="B70" s="13"/>
      <c r="C70" s="160" t="s">
        <v>48</v>
      </c>
      <c r="D70" s="39">
        <v>2722</v>
      </c>
      <c r="E70" s="39">
        <v>2884</v>
      </c>
      <c r="F70" s="39">
        <v>2846</v>
      </c>
      <c r="G70" s="39">
        <v>3574</v>
      </c>
      <c r="H70" s="39">
        <v>3235</v>
      </c>
      <c r="I70" s="39">
        <v>2965</v>
      </c>
      <c r="J70" s="39">
        <v>3079</v>
      </c>
      <c r="K70" s="39">
        <v>2868</v>
      </c>
      <c r="L70" s="39">
        <v>2859</v>
      </c>
      <c r="M70" s="39">
        <v>3037</v>
      </c>
      <c r="N70" s="41"/>
      <c r="O70" s="41"/>
      <c r="P70" s="33">
        <f t="shared" si="6"/>
        <v>30069</v>
      </c>
      <c r="Q70" s="33">
        <v>1170277.5</v>
      </c>
      <c r="R70" s="162">
        <f t="shared" si="7"/>
        <v>256.93905932567276</v>
      </c>
      <c r="S70" s="14"/>
      <c r="T70" s="15"/>
    </row>
    <row r="71" spans="1:22" ht="15.75" thickBot="1" x14ac:dyDescent="0.25">
      <c r="A71" s="2"/>
      <c r="B71" s="13"/>
      <c r="C71" s="160" t="s">
        <v>53</v>
      </c>
      <c r="D71" s="39">
        <v>90</v>
      </c>
      <c r="E71" s="39">
        <v>105</v>
      </c>
      <c r="F71" s="39">
        <v>61</v>
      </c>
      <c r="G71" s="39">
        <v>86</v>
      </c>
      <c r="H71" s="39">
        <v>82</v>
      </c>
      <c r="I71" s="39">
        <v>140</v>
      </c>
      <c r="J71" s="39">
        <v>132</v>
      </c>
      <c r="K71" s="39">
        <v>122</v>
      </c>
      <c r="L71" s="39">
        <v>118</v>
      </c>
      <c r="M71" s="39">
        <v>142</v>
      </c>
      <c r="N71" s="41"/>
      <c r="O71" s="41"/>
      <c r="P71" s="33">
        <f t="shared" si="6"/>
        <v>1078</v>
      </c>
      <c r="Q71" s="33">
        <v>43518.8</v>
      </c>
      <c r="R71" s="162">
        <f t="shared" si="7"/>
        <v>247.70903609474524</v>
      </c>
      <c r="S71" s="14"/>
      <c r="T71" s="15"/>
    </row>
    <row r="72" spans="1:22" ht="15.75" thickBot="1" x14ac:dyDescent="0.25">
      <c r="A72" s="2"/>
      <c r="B72" s="13"/>
      <c r="C72" s="118" t="s">
        <v>52</v>
      </c>
      <c r="D72" s="39">
        <v>1565</v>
      </c>
      <c r="E72" s="39">
        <v>2039</v>
      </c>
      <c r="F72" s="39">
        <v>1955</v>
      </c>
      <c r="G72" s="39">
        <v>2322</v>
      </c>
      <c r="H72" s="39">
        <v>2119</v>
      </c>
      <c r="I72" s="39">
        <v>2071</v>
      </c>
      <c r="J72" s="39">
        <v>2176</v>
      </c>
      <c r="K72" s="39">
        <v>2148</v>
      </c>
      <c r="L72" s="39">
        <v>2444</v>
      </c>
      <c r="M72" s="39">
        <v>2730</v>
      </c>
      <c r="N72" s="35"/>
      <c r="O72" s="41"/>
      <c r="P72" s="33">
        <f t="shared" si="6"/>
        <v>21569</v>
      </c>
      <c r="Q72" s="33">
        <v>969167.4</v>
      </c>
      <c r="R72" s="162">
        <f t="shared" si="7"/>
        <v>222.55185223935513</v>
      </c>
      <c r="S72" s="14"/>
      <c r="T72" s="15"/>
    </row>
    <row r="73" spans="1:22" ht="15.75" thickBot="1" x14ac:dyDescent="0.25">
      <c r="A73" s="2"/>
      <c r="B73" s="13"/>
      <c r="C73" s="160" t="s">
        <v>54</v>
      </c>
      <c r="D73" s="39">
        <v>4641</v>
      </c>
      <c r="E73" s="39">
        <v>4506</v>
      </c>
      <c r="F73" s="39">
        <v>4848</v>
      </c>
      <c r="G73" s="39">
        <v>6577</v>
      </c>
      <c r="H73" s="39">
        <v>6115</v>
      </c>
      <c r="I73" s="39">
        <v>5860</v>
      </c>
      <c r="J73" s="39">
        <v>6373</v>
      </c>
      <c r="K73" s="39">
        <v>6504</v>
      </c>
      <c r="L73" s="39">
        <v>6588</v>
      </c>
      <c r="M73" s="39">
        <v>7833</v>
      </c>
      <c r="N73" s="41"/>
      <c r="O73" s="41"/>
      <c r="P73" s="33">
        <f t="shared" si="6"/>
        <v>59845</v>
      </c>
      <c r="Q73" s="33">
        <v>2787222.1</v>
      </c>
      <c r="R73" s="162">
        <f t="shared" si="7"/>
        <v>214.7119886857958</v>
      </c>
      <c r="S73" s="14"/>
      <c r="T73" s="15"/>
    </row>
    <row r="74" spans="1:22" ht="15.75" thickBot="1" x14ac:dyDescent="0.25">
      <c r="A74" s="2"/>
      <c r="B74" s="13"/>
      <c r="C74" s="160" t="s">
        <v>55</v>
      </c>
      <c r="D74" s="39">
        <v>453</v>
      </c>
      <c r="E74" s="39">
        <v>538</v>
      </c>
      <c r="F74" s="39">
        <v>598</v>
      </c>
      <c r="G74" s="39">
        <v>514</v>
      </c>
      <c r="H74" s="39">
        <v>514</v>
      </c>
      <c r="I74" s="39">
        <v>545</v>
      </c>
      <c r="J74" s="39">
        <v>505</v>
      </c>
      <c r="K74" s="39">
        <v>670</v>
      </c>
      <c r="L74" s="39">
        <v>735</v>
      </c>
      <c r="M74" s="39">
        <v>860</v>
      </c>
      <c r="N74" s="41"/>
      <c r="O74" s="41"/>
      <c r="P74" s="33">
        <f t="shared" si="6"/>
        <v>5932</v>
      </c>
      <c r="Q74" s="33">
        <v>312623.09999999998</v>
      </c>
      <c r="R74" s="162">
        <f t="shared" si="7"/>
        <v>189.74925397387463</v>
      </c>
      <c r="S74" s="14"/>
      <c r="T74" s="15"/>
    </row>
    <row r="75" spans="1:22" ht="15.75" thickBot="1" x14ac:dyDescent="0.25">
      <c r="A75" s="2"/>
      <c r="B75" s="13"/>
      <c r="C75" s="118" t="s">
        <v>56</v>
      </c>
      <c r="D75" s="39">
        <v>774</v>
      </c>
      <c r="E75" s="39">
        <v>932</v>
      </c>
      <c r="F75" s="39">
        <v>845</v>
      </c>
      <c r="G75" s="39">
        <v>1139</v>
      </c>
      <c r="H75" s="39">
        <v>1140</v>
      </c>
      <c r="I75" s="39">
        <v>1103</v>
      </c>
      <c r="J75" s="39">
        <v>1230</v>
      </c>
      <c r="K75" s="39">
        <v>1183</v>
      </c>
      <c r="L75" s="39">
        <v>1203</v>
      </c>
      <c r="M75" s="39">
        <v>1570</v>
      </c>
      <c r="N75" s="35"/>
      <c r="O75" s="41"/>
      <c r="P75" s="33">
        <f t="shared" si="6"/>
        <v>11119</v>
      </c>
      <c r="Q75" s="33">
        <v>589622.6</v>
      </c>
      <c r="R75" s="162">
        <f t="shared" si="7"/>
        <v>188.57825327590905</v>
      </c>
      <c r="S75" s="14"/>
      <c r="T75" s="15"/>
    </row>
    <row r="76" spans="1:22" ht="15.75" thickBot="1" x14ac:dyDescent="0.25">
      <c r="A76" s="2"/>
      <c r="B76" s="13"/>
      <c r="C76" s="160" t="s">
        <v>60</v>
      </c>
      <c r="D76" s="39">
        <v>2024</v>
      </c>
      <c r="E76" s="39">
        <v>2201</v>
      </c>
      <c r="F76" s="39">
        <v>2032</v>
      </c>
      <c r="G76" s="39">
        <v>2626</v>
      </c>
      <c r="H76" s="39">
        <v>2831</v>
      </c>
      <c r="I76" s="39">
        <v>3233</v>
      </c>
      <c r="J76" s="39">
        <v>3313</v>
      </c>
      <c r="K76" s="39">
        <v>3232</v>
      </c>
      <c r="L76" s="39">
        <v>3988</v>
      </c>
      <c r="M76" s="39">
        <v>4374</v>
      </c>
      <c r="N76" s="41"/>
      <c r="O76" s="41"/>
      <c r="P76" s="33">
        <f t="shared" si="6"/>
        <v>29854</v>
      </c>
      <c r="Q76" s="33">
        <v>1713449.5</v>
      </c>
      <c r="R76" s="162">
        <f t="shared" si="7"/>
        <v>174.23332289629778</v>
      </c>
      <c r="S76" s="14"/>
      <c r="T76" s="15"/>
    </row>
    <row r="77" spans="1:22" ht="15.75" thickBot="1" x14ac:dyDescent="0.25">
      <c r="A77" s="2"/>
      <c r="B77" s="13"/>
      <c r="C77" s="160" t="s">
        <v>58</v>
      </c>
      <c r="D77" s="39">
        <v>1062</v>
      </c>
      <c r="E77" s="39">
        <v>1309</v>
      </c>
      <c r="F77" s="39">
        <v>1263</v>
      </c>
      <c r="G77" s="39">
        <v>1565</v>
      </c>
      <c r="H77" s="39">
        <v>1465</v>
      </c>
      <c r="I77" s="39">
        <v>1363</v>
      </c>
      <c r="J77" s="39">
        <v>1686</v>
      </c>
      <c r="K77" s="39">
        <v>1559</v>
      </c>
      <c r="L77" s="39">
        <v>1588</v>
      </c>
      <c r="M77" s="39">
        <v>2140</v>
      </c>
      <c r="N77" s="41"/>
      <c r="O77" s="41"/>
      <c r="P77" s="33">
        <f t="shared" si="6"/>
        <v>15000</v>
      </c>
      <c r="Q77" s="33">
        <v>953420.5</v>
      </c>
      <c r="R77" s="162">
        <f t="shared" si="7"/>
        <v>157.32827225762401</v>
      </c>
      <c r="S77" s="14"/>
      <c r="T77" s="15"/>
    </row>
    <row r="78" spans="1:22" ht="15.75" thickBot="1" x14ac:dyDescent="0.25">
      <c r="A78" s="2"/>
      <c r="B78" s="13"/>
      <c r="C78" s="118" t="s">
        <v>61</v>
      </c>
      <c r="D78" s="39">
        <v>1740</v>
      </c>
      <c r="E78" s="39">
        <v>2013</v>
      </c>
      <c r="F78" s="39">
        <v>2165</v>
      </c>
      <c r="G78" s="39">
        <v>2732</v>
      </c>
      <c r="H78" s="39">
        <v>2688</v>
      </c>
      <c r="I78" s="39">
        <v>2390</v>
      </c>
      <c r="J78" s="39">
        <v>2850</v>
      </c>
      <c r="K78" s="39">
        <v>3091</v>
      </c>
      <c r="L78" s="39">
        <v>3118</v>
      </c>
      <c r="M78" s="39">
        <v>3593</v>
      </c>
      <c r="N78" s="35"/>
      <c r="O78" s="41"/>
      <c r="P78" s="33">
        <f t="shared" si="6"/>
        <v>26380</v>
      </c>
      <c r="Q78" s="33">
        <v>1680336.5</v>
      </c>
      <c r="R78" s="162">
        <f t="shared" si="7"/>
        <v>156.99236432702614</v>
      </c>
      <c r="S78" s="14"/>
      <c r="T78" s="15"/>
    </row>
    <row r="79" spans="1:22" ht="15.75" thickBot="1" x14ac:dyDescent="0.25">
      <c r="A79" s="2"/>
      <c r="B79" s="13"/>
      <c r="C79" s="160" t="s">
        <v>62</v>
      </c>
      <c r="D79" s="39">
        <v>1300</v>
      </c>
      <c r="E79" s="39">
        <v>1455</v>
      </c>
      <c r="F79" s="39">
        <v>1517</v>
      </c>
      <c r="G79" s="39">
        <v>1866</v>
      </c>
      <c r="H79" s="39">
        <v>1832</v>
      </c>
      <c r="I79" s="39">
        <v>1903</v>
      </c>
      <c r="J79" s="39">
        <v>2099</v>
      </c>
      <c r="K79" s="39">
        <v>1897</v>
      </c>
      <c r="L79" s="39">
        <v>2124</v>
      </c>
      <c r="M79" s="39">
        <v>2601</v>
      </c>
      <c r="N79" s="41"/>
      <c r="O79" s="41"/>
      <c r="P79" s="33">
        <f t="shared" si="6"/>
        <v>18594</v>
      </c>
      <c r="Q79" s="33">
        <v>1189877.2</v>
      </c>
      <c r="R79" s="162">
        <f t="shared" si="7"/>
        <v>156.26822667078585</v>
      </c>
      <c r="S79" s="14"/>
      <c r="T79" s="15"/>
    </row>
    <row r="80" spans="1:22" ht="15.75" thickBot="1" x14ac:dyDescent="0.25">
      <c r="A80" s="2"/>
      <c r="B80" s="13"/>
      <c r="C80" s="118" t="s">
        <v>57</v>
      </c>
      <c r="D80" s="39">
        <v>73</v>
      </c>
      <c r="E80" s="39">
        <v>114</v>
      </c>
      <c r="F80" s="39">
        <v>140</v>
      </c>
      <c r="G80" s="39">
        <v>181</v>
      </c>
      <c r="H80" s="39">
        <v>156</v>
      </c>
      <c r="I80" s="39">
        <v>136</v>
      </c>
      <c r="J80" s="39">
        <v>96</v>
      </c>
      <c r="K80" s="39">
        <v>104</v>
      </c>
      <c r="L80" s="39">
        <v>111</v>
      </c>
      <c r="M80" s="39">
        <v>170</v>
      </c>
      <c r="N80" s="35"/>
      <c r="O80" s="41"/>
      <c r="P80" s="33">
        <f t="shared" si="6"/>
        <v>1281</v>
      </c>
      <c r="Q80" s="33">
        <v>85753.7</v>
      </c>
      <c r="R80" s="162">
        <f t="shared" si="7"/>
        <v>149.38130949451744</v>
      </c>
      <c r="S80" s="14"/>
      <c r="T80" s="15"/>
    </row>
    <row r="81" spans="1:20" ht="15.75" thickBot="1" x14ac:dyDescent="0.25">
      <c r="A81" s="2"/>
      <c r="B81" s="13"/>
      <c r="C81" s="160" t="s">
        <v>59</v>
      </c>
      <c r="D81" s="39">
        <v>299</v>
      </c>
      <c r="E81" s="39">
        <v>302</v>
      </c>
      <c r="F81" s="39">
        <v>303</v>
      </c>
      <c r="G81" s="39">
        <v>375</v>
      </c>
      <c r="H81" s="39">
        <v>336</v>
      </c>
      <c r="I81" s="39">
        <v>301</v>
      </c>
      <c r="J81" s="39">
        <v>369</v>
      </c>
      <c r="K81" s="39">
        <v>343</v>
      </c>
      <c r="L81" s="39">
        <v>326</v>
      </c>
      <c r="M81" s="39">
        <v>447</v>
      </c>
      <c r="N81" s="41"/>
      <c r="O81" s="41"/>
      <c r="P81" s="33">
        <f t="shared" si="6"/>
        <v>3401</v>
      </c>
      <c r="Q81" s="33">
        <v>235595.8</v>
      </c>
      <c r="R81" s="162">
        <f t="shared" si="7"/>
        <v>144.35741214401955</v>
      </c>
      <c r="S81" s="14"/>
      <c r="T81" s="15"/>
    </row>
    <row r="82" spans="1:20" ht="15.75" thickBot="1" x14ac:dyDescent="0.25">
      <c r="A82" s="2"/>
      <c r="B82" s="13"/>
      <c r="C82" s="160" t="s">
        <v>63</v>
      </c>
      <c r="D82" s="39">
        <v>2366</v>
      </c>
      <c r="E82" s="39">
        <v>2625</v>
      </c>
      <c r="F82" s="39">
        <v>2541</v>
      </c>
      <c r="G82" s="39">
        <v>3514</v>
      </c>
      <c r="H82" s="39">
        <v>3203</v>
      </c>
      <c r="I82" s="39">
        <v>2977</v>
      </c>
      <c r="J82" s="39">
        <v>3405</v>
      </c>
      <c r="K82" s="39">
        <v>3429</v>
      </c>
      <c r="L82" s="39">
        <v>3813</v>
      </c>
      <c r="M82" s="39">
        <v>5015</v>
      </c>
      <c r="N82" s="41"/>
      <c r="O82" s="41"/>
      <c r="P82" s="33">
        <f t="shared" si="6"/>
        <v>32888</v>
      </c>
      <c r="Q82" s="33">
        <v>2319716.4</v>
      </c>
      <c r="R82" s="162">
        <f t="shared" si="7"/>
        <v>141.77595157752904</v>
      </c>
      <c r="S82" s="14"/>
      <c r="T82" s="15"/>
    </row>
    <row r="83" spans="1:20" ht="15.75" thickBot="1" x14ac:dyDescent="0.25">
      <c r="A83" s="2"/>
      <c r="B83" s="13"/>
      <c r="C83" s="160" t="s">
        <v>64</v>
      </c>
      <c r="D83" s="39">
        <v>378</v>
      </c>
      <c r="E83" s="39">
        <v>551</v>
      </c>
      <c r="F83" s="39">
        <v>539</v>
      </c>
      <c r="G83" s="39">
        <v>623</v>
      </c>
      <c r="H83" s="39">
        <v>552</v>
      </c>
      <c r="I83" s="39">
        <v>602</v>
      </c>
      <c r="J83" s="39">
        <v>688</v>
      </c>
      <c r="K83" s="39">
        <v>593</v>
      </c>
      <c r="L83" s="39">
        <v>749</v>
      </c>
      <c r="M83" s="39">
        <v>735</v>
      </c>
      <c r="N83" s="41"/>
      <c r="O83" s="41"/>
      <c r="P83" s="33">
        <f t="shared" si="6"/>
        <v>6010</v>
      </c>
      <c r="Q83" s="33">
        <v>439356.7</v>
      </c>
      <c r="R83" s="162">
        <f t="shared" si="7"/>
        <v>136.79090360975488</v>
      </c>
      <c r="S83" s="14"/>
      <c r="T83" s="15"/>
    </row>
    <row r="84" spans="1:20" ht="15.75" thickBot="1" x14ac:dyDescent="0.25">
      <c r="A84" s="2"/>
      <c r="B84" s="13"/>
      <c r="C84" s="118" t="s">
        <v>65</v>
      </c>
      <c r="D84" s="39">
        <v>1149</v>
      </c>
      <c r="E84" s="39">
        <v>1351</v>
      </c>
      <c r="F84" s="39">
        <v>1337</v>
      </c>
      <c r="G84" s="39">
        <v>1792</v>
      </c>
      <c r="H84" s="39">
        <v>1608</v>
      </c>
      <c r="I84" s="39">
        <v>1625</v>
      </c>
      <c r="J84" s="39">
        <v>1542</v>
      </c>
      <c r="K84" s="39">
        <v>1587</v>
      </c>
      <c r="L84" s="39">
        <v>2121</v>
      </c>
      <c r="M84" s="39">
        <v>2460</v>
      </c>
      <c r="N84" s="35"/>
      <c r="O84" s="41"/>
      <c r="P84" s="33">
        <f t="shared" si="6"/>
        <v>16572</v>
      </c>
      <c r="Q84" s="33">
        <v>1223212.3999999999</v>
      </c>
      <c r="R84" s="162">
        <f t="shared" si="7"/>
        <v>135.47933294332205</v>
      </c>
      <c r="S84" s="14"/>
      <c r="T84" s="15"/>
    </row>
    <row r="85" spans="1:20" ht="15.75" thickBot="1" x14ac:dyDescent="0.25">
      <c r="A85" s="2"/>
      <c r="B85" s="13"/>
      <c r="C85" s="160" t="s">
        <v>66</v>
      </c>
      <c r="D85" s="39">
        <v>1185</v>
      </c>
      <c r="E85" s="39">
        <v>1325</v>
      </c>
      <c r="F85" s="39">
        <v>1304</v>
      </c>
      <c r="G85" s="39">
        <v>1799</v>
      </c>
      <c r="H85" s="39">
        <v>1794</v>
      </c>
      <c r="I85" s="39">
        <v>1707</v>
      </c>
      <c r="J85" s="39">
        <v>1962</v>
      </c>
      <c r="K85" s="39">
        <v>1869</v>
      </c>
      <c r="L85" s="39">
        <v>2098</v>
      </c>
      <c r="M85" s="39">
        <v>2596</v>
      </c>
      <c r="N85" s="41"/>
      <c r="O85" s="41"/>
      <c r="P85" s="33">
        <f t="shared" si="6"/>
        <v>17639</v>
      </c>
      <c r="Q85" s="33">
        <v>1381427.4</v>
      </c>
      <c r="R85" s="162">
        <f t="shared" si="7"/>
        <v>127.68676804875885</v>
      </c>
      <c r="S85" s="14"/>
      <c r="T85" s="15"/>
    </row>
    <row r="86" spans="1:20" ht="15.75" thickBot="1" x14ac:dyDescent="0.25">
      <c r="A86" s="2"/>
      <c r="B86" s="13"/>
      <c r="C86" s="118" t="s">
        <v>68</v>
      </c>
      <c r="D86" s="39">
        <v>296</v>
      </c>
      <c r="E86" s="39">
        <v>323</v>
      </c>
      <c r="F86" s="39">
        <v>351</v>
      </c>
      <c r="G86" s="39">
        <v>367</v>
      </c>
      <c r="H86" s="39">
        <v>418</v>
      </c>
      <c r="I86" s="39">
        <v>370</v>
      </c>
      <c r="J86" s="39">
        <v>375</v>
      </c>
      <c r="K86" s="39">
        <v>396</v>
      </c>
      <c r="L86" s="39">
        <v>502</v>
      </c>
      <c r="M86" s="39">
        <v>474</v>
      </c>
      <c r="N86" s="35"/>
      <c r="O86" s="41"/>
      <c r="P86" s="33">
        <f t="shared" si="6"/>
        <v>3872</v>
      </c>
      <c r="Q86" s="33">
        <v>410342.3</v>
      </c>
      <c r="R86" s="162">
        <f t="shared" si="7"/>
        <v>94.360245092938271</v>
      </c>
      <c r="S86" s="14"/>
      <c r="T86" s="15"/>
    </row>
    <row r="87" spans="1:20" ht="15.75" thickBot="1" x14ac:dyDescent="0.25">
      <c r="A87" s="2"/>
      <c r="B87" s="13"/>
      <c r="C87" s="160" t="s">
        <v>67</v>
      </c>
      <c r="D87" s="39">
        <v>38</v>
      </c>
      <c r="E87" s="39">
        <v>38</v>
      </c>
      <c r="F87" s="39">
        <v>39</v>
      </c>
      <c r="G87" s="39">
        <v>47</v>
      </c>
      <c r="H87" s="39">
        <v>30</v>
      </c>
      <c r="I87" s="39">
        <v>24</v>
      </c>
      <c r="J87" s="39">
        <v>33</v>
      </c>
      <c r="K87" s="39">
        <v>24</v>
      </c>
      <c r="L87" s="39">
        <v>54</v>
      </c>
      <c r="M87" s="39">
        <v>60</v>
      </c>
      <c r="N87" s="41"/>
      <c r="O87" s="41"/>
      <c r="P87" s="33">
        <f t="shared" si="6"/>
        <v>387</v>
      </c>
      <c r="Q87" s="33">
        <v>42615.8</v>
      </c>
      <c r="R87" s="162">
        <f t="shared" si="7"/>
        <v>90.811389203065517</v>
      </c>
      <c r="S87" s="14"/>
      <c r="T87" s="15"/>
    </row>
    <row r="88" spans="1:20" ht="15.75" thickBot="1" x14ac:dyDescent="0.25">
      <c r="A88" s="2"/>
      <c r="B88" s="13"/>
      <c r="C88" s="160" t="s">
        <v>69</v>
      </c>
      <c r="D88" s="39">
        <v>27</v>
      </c>
      <c r="E88" s="39">
        <v>28</v>
      </c>
      <c r="F88" s="39">
        <v>31</v>
      </c>
      <c r="G88" s="39">
        <v>44</v>
      </c>
      <c r="H88" s="39">
        <v>29</v>
      </c>
      <c r="I88" s="39">
        <v>18</v>
      </c>
      <c r="J88" s="39">
        <v>72</v>
      </c>
      <c r="K88" s="39">
        <v>37</v>
      </c>
      <c r="L88" s="39">
        <v>48</v>
      </c>
      <c r="M88" s="39">
        <v>43</v>
      </c>
      <c r="N88" s="41"/>
      <c r="O88" s="41"/>
      <c r="P88" s="33">
        <f t="shared" si="6"/>
        <v>377</v>
      </c>
      <c r="Q88" s="33">
        <v>51543.3</v>
      </c>
      <c r="R88" s="162">
        <f t="shared" si="7"/>
        <v>73.142387080377077</v>
      </c>
      <c r="S88" s="14"/>
      <c r="T88" s="15"/>
    </row>
    <row r="89" spans="1:20" ht="15.75" thickBot="1" x14ac:dyDescent="0.25">
      <c r="A89" s="2"/>
      <c r="B89" s="13"/>
      <c r="C89" s="118" t="s">
        <v>70</v>
      </c>
      <c r="D89" s="39">
        <v>6</v>
      </c>
      <c r="E89" s="39">
        <v>8</v>
      </c>
      <c r="F89" s="39">
        <v>5</v>
      </c>
      <c r="G89" s="39">
        <v>11</v>
      </c>
      <c r="H89" s="39">
        <v>29</v>
      </c>
      <c r="I89" s="39">
        <v>9</v>
      </c>
      <c r="J89" s="39">
        <v>14</v>
      </c>
      <c r="K89" s="39">
        <v>23</v>
      </c>
      <c r="L89" s="39">
        <v>7</v>
      </c>
      <c r="M89" s="39">
        <v>16</v>
      </c>
      <c r="N89" s="35"/>
      <c r="O89" s="41"/>
      <c r="P89" s="33">
        <f t="shared" si="6"/>
        <v>128</v>
      </c>
      <c r="Q89" s="33">
        <v>27380.799999999999</v>
      </c>
      <c r="R89" s="162">
        <f t="shared" si="7"/>
        <v>46.748086250219131</v>
      </c>
      <c r="S89" s="14"/>
      <c r="T89" s="15"/>
    </row>
    <row r="90" spans="1:20" ht="26.1" customHeight="1" thickBot="1" x14ac:dyDescent="0.25">
      <c r="A90" s="2"/>
      <c r="B90" s="12"/>
      <c r="C90" s="52" t="s">
        <v>71</v>
      </c>
      <c r="D90" s="53">
        <f>SUM(D57:D89)</f>
        <v>102883</v>
      </c>
      <c r="E90" s="53">
        <f t="shared" ref="E90:O90" si="8">SUM(E57:E89)</f>
        <v>112402</v>
      </c>
      <c r="F90" s="53">
        <f t="shared" si="8"/>
        <v>111214</v>
      </c>
      <c r="G90" s="53">
        <f t="shared" si="8"/>
        <v>141995</v>
      </c>
      <c r="H90" s="53">
        <f t="shared" si="8"/>
        <v>132685</v>
      </c>
      <c r="I90" s="53">
        <f t="shared" si="8"/>
        <v>119504</v>
      </c>
      <c r="J90" s="53">
        <f>SUM(J57:J89)</f>
        <v>135697</v>
      </c>
      <c r="K90" s="53">
        <f>SUM(K57:K89)</f>
        <v>134572</v>
      </c>
      <c r="L90" s="53">
        <f t="shared" si="8"/>
        <v>148651</v>
      </c>
      <c r="M90" s="53">
        <f t="shared" si="8"/>
        <v>174164</v>
      </c>
      <c r="N90" s="53">
        <f t="shared" si="8"/>
        <v>0</v>
      </c>
      <c r="O90" s="53">
        <f t="shared" si="8"/>
        <v>0</v>
      </c>
      <c r="P90" s="53">
        <f>SUM(P57:P89)</f>
        <v>1313767</v>
      </c>
      <c r="Q90" s="53">
        <v>48004296</v>
      </c>
      <c r="R90" s="54" t="s">
        <v>267</v>
      </c>
      <c r="S90" s="14"/>
    </row>
    <row r="91" spans="1:20" x14ac:dyDescent="0.2">
      <c r="C91" s="72" t="s">
        <v>236</v>
      </c>
      <c r="D91" s="73"/>
      <c r="E91" s="73"/>
      <c r="F91" s="73"/>
      <c r="G91" s="73"/>
      <c r="H91" s="73"/>
      <c r="I91" s="73"/>
      <c r="J91" s="73"/>
      <c r="K91" s="73"/>
      <c r="L91" s="73"/>
      <c r="M91" s="73"/>
      <c r="N91" s="73"/>
      <c r="O91" s="73"/>
      <c r="P91" s="73"/>
      <c r="Q91" s="73"/>
      <c r="R91" s="74"/>
    </row>
    <row r="92" spans="1:20" ht="26.1" customHeight="1" x14ac:dyDescent="0.2">
      <c r="C92" s="163" t="s">
        <v>234</v>
      </c>
      <c r="D92" s="163"/>
      <c r="E92" s="163"/>
      <c r="F92" s="163"/>
      <c r="G92" s="163"/>
      <c r="H92" s="163"/>
      <c r="I92" s="163"/>
      <c r="J92" s="163"/>
      <c r="K92" s="163"/>
      <c r="L92" s="163"/>
      <c r="M92" s="163"/>
      <c r="N92" s="163"/>
      <c r="O92" s="163"/>
      <c r="P92" s="163"/>
      <c r="Q92" s="163"/>
      <c r="R92" s="163"/>
    </row>
    <row r="93" spans="1:20" x14ac:dyDescent="0.2">
      <c r="C93" s="75" t="s">
        <v>237</v>
      </c>
      <c r="D93" s="73"/>
      <c r="E93" s="73"/>
      <c r="F93" s="73"/>
      <c r="G93" s="73"/>
      <c r="H93" s="73"/>
      <c r="I93" s="73"/>
      <c r="J93" s="73"/>
      <c r="K93" s="73"/>
      <c r="L93" s="73"/>
      <c r="M93" s="73"/>
      <c r="N93" s="73"/>
      <c r="O93" s="73"/>
      <c r="P93" s="73"/>
      <c r="Q93" s="73"/>
      <c r="R93" s="76"/>
    </row>
    <row r="94" spans="1:20" ht="15.75" x14ac:dyDescent="0.25">
      <c r="C94" s="164" t="s">
        <v>72</v>
      </c>
      <c r="D94" s="164"/>
      <c r="E94" s="164"/>
      <c r="F94" s="164"/>
      <c r="G94" s="164"/>
      <c r="H94" s="164"/>
      <c r="I94" s="164"/>
      <c r="J94" s="164"/>
      <c r="K94" s="164"/>
      <c r="L94" s="164"/>
      <c r="M94" s="164"/>
      <c r="N94" s="164"/>
      <c r="O94" s="164"/>
      <c r="P94" s="164"/>
      <c r="Q94" s="164"/>
      <c r="R94" s="164"/>
    </row>
    <row r="95" spans="1:20" ht="15.75" x14ac:dyDescent="0.25">
      <c r="C95" s="164" t="s">
        <v>264</v>
      </c>
      <c r="D95" s="164"/>
      <c r="E95" s="164"/>
      <c r="F95" s="164"/>
      <c r="G95" s="164"/>
      <c r="H95" s="164"/>
      <c r="I95" s="164"/>
      <c r="J95" s="164"/>
      <c r="K95" s="164"/>
      <c r="L95" s="164"/>
      <c r="M95" s="164"/>
      <c r="N95" s="164"/>
      <c r="O95" s="164"/>
      <c r="P95" s="164"/>
      <c r="Q95" s="164"/>
      <c r="R95" s="164"/>
    </row>
    <row r="97" spans="1:21" x14ac:dyDescent="0.2">
      <c r="C97" s="5" t="s">
        <v>73</v>
      </c>
    </row>
    <row r="98" spans="1:21" ht="15.75" thickBot="1" x14ac:dyDescent="0.25"/>
    <row r="99" spans="1:21" ht="15.75" thickBot="1" x14ac:dyDescent="0.25">
      <c r="C99" s="165" t="s">
        <v>35</v>
      </c>
      <c r="D99" s="166"/>
      <c r="E99" s="166"/>
      <c r="F99" s="166"/>
      <c r="G99" s="166"/>
      <c r="H99" s="166"/>
      <c r="I99" s="166"/>
      <c r="J99" s="166"/>
      <c r="K99" s="166"/>
      <c r="L99" s="166"/>
      <c r="M99" s="166"/>
      <c r="N99" s="166"/>
      <c r="O99" s="166"/>
      <c r="P99" s="166"/>
      <c r="Q99" s="167"/>
    </row>
    <row r="100" spans="1:21" ht="41.25" customHeight="1" thickBot="1" x14ac:dyDescent="0.25">
      <c r="A100" s="3" t="s">
        <v>74</v>
      </c>
      <c r="B100" s="1" t="s">
        <v>75</v>
      </c>
      <c r="C100" s="43" t="s">
        <v>76</v>
      </c>
      <c r="D100" s="44" t="s">
        <v>3</v>
      </c>
      <c r="E100" s="44" t="s">
        <v>4</v>
      </c>
      <c r="F100" s="44" t="s">
        <v>5</v>
      </c>
      <c r="G100" s="44" t="s">
        <v>6</v>
      </c>
      <c r="H100" s="44" t="s">
        <v>7</v>
      </c>
      <c r="I100" s="44" t="s">
        <v>8</v>
      </c>
      <c r="J100" s="44" t="s">
        <v>9</v>
      </c>
      <c r="K100" s="44" t="s">
        <v>10</v>
      </c>
      <c r="L100" s="44" t="s">
        <v>11</v>
      </c>
      <c r="M100" s="44" t="s">
        <v>12</v>
      </c>
      <c r="N100" s="44" t="s">
        <v>13</v>
      </c>
      <c r="O100" s="44" t="s">
        <v>14</v>
      </c>
      <c r="P100" s="45" t="s">
        <v>77</v>
      </c>
      <c r="Q100" s="45" t="s">
        <v>266</v>
      </c>
      <c r="R100" s="46" t="s">
        <v>37</v>
      </c>
    </row>
    <row r="101" spans="1:21" ht="16.5" thickBot="1" x14ac:dyDescent="0.3">
      <c r="A101" s="3" t="s">
        <v>78</v>
      </c>
      <c r="B101" s="17">
        <v>17001</v>
      </c>
      <c r="C101" s="36" t="s">
        <v>81</v>
      </c>
      <c r="D101" s="33">
        <v>1483</v>
      </c>
      <c r="E101" s="33">
        <v>1818</v>
      </c>
      <c r="F101" s="33">
        <v>1847</v>
      </c>
      <c r="G101" s="33">
        <v>2354</v>
      </c>
      <c r="H101" s="33">
        <v>2211</v>
      </c>
      <c r="I101" s="33">
        <v>1863</v>
      </c>
      <c r="J101" s="33">
        <v>1998</v>
      </c>
      <c r="K101" s="33">
        <v>2168</v>
      </c>
      <c r="L101" s="33">
        <v>2443</v>
      </c>
      <c r="M101" s="33">
        <v>2727</v>
      </c>
      <c r="N101" s="33" t="e">
        <f>VLOOKUP($B101,#REF!,3,0)</f>
        <v>#REF!</v>
      </c>
      <c r="O101" s="33" t="e">
        <f>VLOOKUP($B101,#REF!,3,0)</f>
        <v>#REF!</v>
      </c>
      <c r="P101" s="34">
        <f t="shared" ref="P101:P132" si="9">SUM(D101:M101)</f>
        <v>20912</v>
      </c>
      <c r="Q101" s="47">
        <v>430735.9</v>
      </c>
      <c r="R101" s="150">
        <f t="shared" ref="R101:R132" si="10">P101/Q101*10000</f>
        <v>485.49470801017515</v>
      </c>
      <c r="S101" s="141"/>
      <c r="U101" s="18"/>
    </row>
    <row r="102" spans="1:21" ht="16.5" thickBot="1" x14ac:dyDescent="0.3">
      <c r="A102" s="3" t="s">
        <v>80</v>
      </c>
      <c r="B102" s="17">
        <v>66001</v>
      </c>
      <c r="C102" s="36" t="s">
        <v>79</v>
      </c>
      <c r="D102" s="33">
        <v>2076</v>
      </c>
      <c r="E102" s="33">
        <v>2415</v>
      </c>
      <c r="F102" s="33">
        <v>2492</v>
      </c>
      <c r="G102" s="33">
        <v>3087</v>
      </c>
      <c r="H102" s="33">
        <v>2917</v>
      </c>
      <c r="I102" s="33">
        <v>2340</v>
      </c>
      <c r="J102" s="33">
        <v>2594</v>
      </c>
      <c r="K102" s="33">
        <v>2491</v>
      </c>
      <c r="L102" s="33">
        <v>2971</v>
      </c>
      <c r="M102" s="33">
        <v>3694</v>
      </c>
      <c r="N102" s="35"/>
      <c r="O102" s="35"/>
      <c r="P102" s="34">
        <f t="shared" si="9"/>
        <v>27077</v>
      </c>
      <c r="Q102" s="47">
        <v>584138.5</v>
      </c>
      <c r="R102" s="150">
        <f t="shared" si="10"/>
        <v>463.53732890401852</v>
      </c>
      <c r="S102" s="147"/>
      <c r="U102" s="18"/>
    </row>
    <row r="103" spans="1:21" ht="16.5" thickBot="1" x14ac:dyDescent="0.3">
      <c r="A103" s="3" t="s">
        <v>82</v>
      </c>
      <c r="B103" s="17">
        <v>41001</v>
      </c>
      <c r="C103" s="36" t="s">
        <v>83</v>
      </c>
      <c r="D103" s="33">
        <v>1524</v>
      </c>
      <c r="E103" s="33">
        <v>1574</v>
      </c>
      <c r="F103" s="33">
        <v>1405</v>
      </c>
      <c r="G103" s="33">
        <v>1834</v>
      </c>
      <c r="H103" s="33">
        <v>1707</v>
      </c>
      <c r="I103" s="33">
        <v>1398</v>
      </c>
      <c r="J103" s="33">
        <v>1614</v>
      </c>
      <c r="K103" s="33">
        <v>1716</v>
      </c>
      <c r="L103" s="33">
        <v>1907</v>
      </c>
      <c r="M103" s="33">
        <v>2336</v>
      </c>
      <c r="N103" s="35"/>
      <c r="O103" s="35"/>
      <c r="P103" s="34">
        <f t="shared" si="9"/>
        <v>17015</v>
      </c>
      <c r="Q103" s="47">
        <v>386289.2</v>
      </c>
      <c r="R103" s="150">
        <f t="shared" si="10"/>
        <v>440.47309632265149</v>
      </c>
      <c r="S103" s="147"/>
      <c r="U103" s="18"/>
    </row>
    <row r="104" spans="1:21" ht="16.5" thickBot="1" x14ac:dyDescent="0.3">
      <c r="A104" s="3" t="s">
        <v>84</v>
      </c>
      <c r="B104" s="17">
        <v>68001</v>
      </c>
      <c r="C104" s="36" t="s">
        <v>87</v>
      </c>
      <c r="D104" s="33">
        <v>2696</v>
      </c>
      <c r="E104" s="33">
        <v>2893</v>
      </c>
      <c r="F104" s="33">
        <v>2789</v>
      </c>
      <c r="G104" s="33">
        <v>3538</v>
      </c>
      <c r="H104" s="33">
        <v>3400</v>
      </c>
      <c r="I104" s="33">
        <v>2810</v>
      </c>
      <c r="J104" s="33">
        <v>3129</v>
      </c>
      <c r="K104" s="33">
        <v>3103</v>
      </c>
      <c r="L104" s="33">
        <v>3939</v>
      </c>
      <c r="M104" s="33">
        <v>4613</v>
      </c>
      <c r="N104" s="35"/>
      <c r="O104" s="35"/>
      <c r="P104" s="34">
        <f t="shared" si="9"/>
        <v>32910</v>
      </c>
      <c r="Q104" s="47">
        <v>750697.5</v>
      </c>
      <c r="R104" s="150">
        <f t="shared" si="10"/>
        <v>438.39229516549608</v>
      </c>
      <c r="S104" s="147"/>
      <c r="U104" s="18"/>
    </row>
    <row r="105" spans="1:21" ht="16.5" thickBot="1" x14ac:dyDescent="0.3">
      <c r="A105" s="3" t="s">
        <v>86</v>
      </c>
      <c r="B105" s="17">
        <v>85001</v>
      </c>
      <c r="C105" s="36" t="s">
        <v>89</v>
      </c>
      <c r="D105" s="33">
        <v>659</v>
      </c>
      <c r="E105" s="33">
        <v>781</v>
      </c>
      <c r="F105" s="33">
        <v>697</v>
      </c>
      <c r="G105" s="33">
        <v>900</v>
      </c>
      <c r="H105" s="33">
        <v>797</v>
      </c>
      <c r="I105" s="33">
        <v>793</v>
      </c>
      <c r="J105" s="33">
        <v>752</v>
      </c>
      <c r="K105" s="33">
        <v>883</v>
      </c>
      <c r="L105" s="33">
        <v>982</v>
      </c>
      <c r="M105" s="33">
        <v>1120</v>
      </c>
      <c r="N105" s="35"/>
      <c r="O105" s="35"/>
      <c r="P105" s="34">
        <f t="shared" si="9"/>
        <v>8364</v>
      </c>
      <c r="Q105" s="47">
        <v>192183.2</v>
      </c>
      <c r="R105" s="150">
        <f t="shared" si="10"/>
        <v>435.20973737558739</v>
      </c>
      <c r="S105" s="147"/>
      <c r="U105" s="18"/>
    </row>
    <row r="106" spans="1:21" ht="16.5" thickBot="1" x14ac:dyDescent="0.3">
      <c r="A106" s="3" t="s">
        <v>88</v>
      </c>
      <c r="B106" s="17">
        <v>73001</v>
      </c>
      <c r="C106" s="36" t="s">
        <v>85</v>
      </c>
      <c r="D106" s="33">
        <v>1965</v>
      </c>
      <c r="E106" s="33">
        <v>2079</v>
      </c>
      <c r="F106" s="33">
        <v>2022</v>
      </c>
      <c r="G106" s="33">
        <v>2801</v>
      </c>
      <c r="H106" s="33">
        <v>2391</v>
      </c>
      <c r="I106" s="33">
        <v>2100</v>
      </c>
      <c r="J106" s="33">
        <v>2433</v>
      </c>
      <c r="K106" s="33">
        <v>2323</v>
      </c>
      <c r="L106" s="33">
        <v>2483</v>
      </c>
      <c r="M106" s="33">
        <v>3232</v>
      </c>
      <c r="N106" s="35"/>
      <c r="O106" s="35"/>
      <c r="P106" s="34">
        <f t="shared" si="9"/>
        <v>23829</v>
      </c>
      <c r="Q106" s="47">
        <v>571957.1</v>
      </c>
      <c r="R106" s="150">
        <f t="shared" si="10"/>
        <v>416.62215575259057</v>
      </c>
      <c r="S106" s="147"/>
      <c r="U106" s="18"/>
    </row>
    <row r="107" spans="1:21" ht="16.5" thickBot="1" x14ac:dyDescent="0.3">
      <c r="A107" s="3" t="s">
        <v>90</v>
      </c>
      <c r="B107" s="17">
        <v>5001</v>
      </c>
      <c r="C107" s="36" t="s">
        <v>93</v>
      </c>
      <c r="D107" s="33">
        <v>8855</v>
      </c>
      <c r="E107" s="33">
        <v>9055</v>
      </c>
      <c r="F107" s="33">
        <v>9066</v>
      </c>
      <c r="G107" s="33">
        <v>12642</v>
      </c>
      <c r="H107" s="33">
        <v>11462</v>
      </c>
      <c r="I107" s="33">
        <v>10009</v>
      </c>
      <c r="J107" s="33">
        <v>11816</v>
      </c>
      <c r="K107" s="33">
        <v>11212</v>
      </c>
      <c r="L107" s="33">
        <v>12446</v>
      </c>
      <c r="M107" s="33">
        <v>14117</v>
      </c>
      <c r="N107" s="35"/>
      <c r="O107" s="35"/>
      <c r="P107" s="34">
        <f t="shared" si="9"/>
        <v>110680</v>
      </c>
      <c r="Q107" s="47">
        <v>2895602.6</v>
      </c>
      <c r="R107" s="150">
        <f t="shared" si="10"/>
        <v>382.23477213344125</v>
      </c>
      <c r="S107" s="147"/>
      <c r="U107" s="18"/>
    </row>
    <row r="108" spans="1:21" ht="16.5" thickBot="1" x14ac:dyDescent="0.3">
      <c r="A108" s="3" t="s">
        <v>92</v>
      </c>
      <c r="B108" s="17">
        <v>11001</v>
      </c>
      <c r="C108" s="36" t="s">
        <v>40</v>
      </c>
      <c r="D108" s="33">
        <v>24006</v>
      </c>
      <c r="E108" s="33">
        <v>26206</v>
      </c>
      <c r="F108" s="33">
        <v>25268</v>
      </c>
      <c r="G108" s="33">
        <v>30522</v>
      </c>
      <c r="H108" s="33">
        <v>28525</v>
      </c>
      <c r="I108" s="33">
        <v>25168</v>
      </c>
      <c r="J108" s="33">
        <v>28729</v>
      </c>
      <c r="K108" s="33">
        <v>29547</v>
      </c>
      <c r="L108" s="33">
        <v>32020</v>
      </c>
      <c r="M108" s="33">
        <v>37452</v>
      </c>
      <c r="N108" s="35"/>
      <c r="O108" s="35"/>
      <c r="P108" s="34">
        <f t="shared" si="9"/>
        <v>287443</v>
      </c>
      <c r="Q108" s="47">
        <v>7761939</v>
      </c>
      <c r="R108" s="150">
        <f t="shared" si="10"/>
        <v>370.32370390955145</v>
      </c>
      <c r="S108" s="147"/>
      <c r="U108" s="18"/>
    </row>
    <row r="109" spans="1:21" ht="16.5" thickBot="1" x14ac:dyDescent="0.3">
      <c r="A109" s="3" t="s">
        <v>99</v>
      </c>
      <c r="B109" s="17">
        <v>76001</v>
      </c>
      <c r="C109" s="36" t="s">
        <v>100</v>
      </c>
      <c r="D109" s="33">
        <v>6739</v>
      </c>
      <c r="E109" s="33">
        <v>6887</v>
      </c>
      <c r="F109" s="33">
        <v>7160</v>
      </c>
      <c r="G109" s="33">
        <v>9269</v>
      </c>
      <c r="H109" s="33">
        <v>8781</v>
      </c>
      <c r="I109" s="33">
        <v>8239</v>
      </c>
      <c r="J109" s="33">
        <v>9240</v>
      </c>
      <c r="K109" s="33">
        <v>8839</v>
      </c>
      <c r="L109" s="33">
        <v>10116</v>
      </c>
      <c r="M109" s="33">
        <v>12424</v>
      </c>
      <c r="N109" s="35"/>
      <c r="O109" s="35"/>
      <c r="P109" s="34">
        <f t="shared" si="9"/>
        <v>87694</v>
      </c>
      <c r="Q109" s="47">
        <v>2434544.9</v>
      </c>
      <c r="R109" s="150">
        <f t="shared" si="10"/>
        <v>360.20695284773757</v>
      </c>
      <c r="S109" s="147"/>
      <c r="U109" s="18"/>
    </row>
    <row r="110" spans="1:21" ht="16.5" thickBot="1" x14ac:dyDescent="0.3">
      <c r="A110" s="3" t="s">
        <v>94</v>
      </c>
      <c r="B110" s="17">
        <v>50001</v>
      </c>
      <c r="C110" s="36" t="s">
        <v>95</v>
      </c>
      <c r="D110" s="33">
        <v>1509</v>
      </c>
      <c r="E110" s="33">
        <v>1901</v>
      </c>
      <c r="F110" s="33">
        <v>1595</v>
      </c>
      <c r="G110" s="33">
        <v>2162</v>
      </c>
      <c r="H110" s="33">
        <v>1844</v>
      </c>
      <c r="I110" s="33">
        <v>1759</v>
      </c>
      <c r="J110" s="33">
        <v>2010</v>
      </c>
      <c r="K110" s="33">
        <v>1939</v>
      </c>
      <c r="L110" s="33">
        <v>2109</v>
      </c>
      <c r="M110" s="33">
        <v>2471</v>
      </c>
      <c r="N110" s="35"/>
      <c r="O110" s="35"/>
      <c r="P110" s="34">
        <f t="shared" si="9"/>
        <v>19299</v>
      </c>
      <c r="Q110" s="47">
        <v>552185.69999999995</v>
      </c>
      <c r="R110" s="150">
        <f t="shared" si="10"/>
        <v>349.50198818984273</v>
      </c>
      <c r="S110" s="147"/>
      <c r="U110" s="18"/>
    </row>
    <row r="111" spans="1:21" ht="16.5" thickBot="1" x14ac:dyDescent="0.3">
      <c r="A111" s="3" t="s">
        <v>96</v>
      </c>
      <c r="B111" s="17">
        <v>19001</v>
      </c>
      <c r="C111" s="36" t="s">
        <v>98</v>
      </c>
      <c r="D111" s="33">
        <v>787</v>
      </c>
      <c r="E111" s="33">
        <v>1031</v>
      </c>
      <c r="F111" s="33">
        <v>994</v>
      </c>
      <c r="G111" s="33">
        <v>1159</v>
      </c>
      <c r="H111" s="33">
        <v>1043</v>
      </c>
      <c r="I111" s="33">
        <v>1008</v>
      </c>
      <c r="J111" s="33">
        <v>1028</v>
      </c>
      <c r="K111" s="33">
        <v>997</v>
      </c>
      <c r="L111" s="33">
        <v>1214</v>
      </c>
      <c r="M111" s="33">
        <v>1329</v>
      </c>
      <c r="N111" s="35"/>
      <c r="O111" s="35"/>
      <c r="P111" s="34">
        <f t="shared" si="9"/>
        <v>10590</v>
      </c>
      <c r="Q111" s="47">
        <v>312270.3</v>
      </c>
      <c r="R111" s="150">
        <f t="shared" si="10"/>
        <v>339.12927358125319</v>
      </c>
      <c r="S111" s="147"/>
      <c r="U111" s="18"/>
    </row>
    <row r="112" spans="1:21" ht="16.5" thickBot="1" x14ac:dyDescent="0.3">
      <c r="A112" s="3" t="s">
        <v>97</v>
      </c>
      <c r="B112" s="17">
        <v>63001</v>
      </c>
      <c r="C112" s="36" t="s">
        <v>91</v>
      </c>
      <c r="D112" s="33">
        <v>913</v>
      </c>
      <c r="E112" s="33">
        <v>1088</v>
      </c>
      <c r="F112" s="33">
        <v>1039</v>
      </c>
      <c r="G112" s="33">
        <v>1427</v>
      </c>
      <c r="H112" s="33">
        <v>1133</v>
      </c>
      <c r="I112" s="33">
        <v>966</v>
      </c>
      <c r="J112" s="33">
        <v>1147</v>
      </c>
      <c r="K112" s="33">
        <v>1120</v>
      </c>
      <c r="L112" s="33">
        <v>1375</v>
      </c>
      <c r="M112" s="33">
        <v>1504</v>
      </c>
      <c r="N112" s="35"/>
      <c r="O112" s="35"/>
      <c r="P112" s="34">
        <f t="shared" si="9"/>
        <v>11712</v>
      </c>
      <c r="Q112" s="47">
        <v>355549.6</v>
      </c>
      <c r="R112" s="150">
        <f t="shared" si="10"/>
        <v>329.40551754241881</v>
      </c>
      <c r="S112" s="147"/>
      <c r="U112" s="18"/>
    </row>
    <row r="113" spans="1:21" ht="16.5" thickBot="1" x14ac:dyDescent="0.3">
      <c r="A113" s="3" t="s">
        <v>117</v>
      </c>
      <c r="B113" s="17">
        <v>88001</v>
      </c>
      <c r="C113" s="36" t="s">
        <v>110</v>
      </c>
      <c r="D113" s="33">
        <v>77</v>
      </c>
      <c r="E113" s="33">
        <v>86</v>
      </c>
      <c r="F113" s="33">
        <v>109</v>
      </c>
      <c r="G113" s="33">
        <v>191</v>
      </c>
      <c r="H113" s="33">
        <v>213</v>
      </c>
      <c r="I113" s="33">
        <v>196</v>
      </c>
      <c r="J113" s="33">
        <v>170</v>
      </c>
      <c r="K113" s="33">
        <v>213</v>
      </c>
      <c r="L113" s="33">
        <v>281</v>
      </c>
      <c r="M113" s="33">
        <v>244</v>
      </c>
      <c r="N113" s="35"/>
      <c r="O113" s="35"/>
      <c r="P113" s="34">
        <f t="shared" si="9"/>
        <v>1780</v>
      </c>
      <c r="Q113" s="47">
        <v>57225.5</v>
      </c>
      <c r="R113" s="150">
        <f t="shared" si="10"/>
        <v>311.05014372963103</v>
      </c>
      <c r="S113" s="147"/>
      <c r="U113" s="18"/>
    </row>
    <row r="114" spans="1:21" ht="16.5" thickBot="1" x14ac:dyDescent="0.3">
      <c r="A114" s="3" t="s">
        <v>105</v>
      </c>
      <c r="B114" s="17">
        <v>27001</v>
      </c>
      <c r="C114" s="36" t="s">
        <v>104</v>
      </c>
      <c r="D114" s="33">
        <v>276</v>
      </c>
      <c r="E114" s="33">
        <v>363</v>
      </c>
      <c r="F114" s="33">
        <v>361</v>
      </c>
      <c r="G114" s="33">
        <v>402</v>
      </c>
      <c r="H114" s="33">
        <v>344</v>
      </c>
      <c r="I114" s="33">
        <v>418</v>
      </c>
      <c r="J114" s="33">
        <v>465</v>
      </c>
      <c r="K114" s="33">
        <v>396</v>
      </c>
      <c r="L114" s="33">
        <v>465</v>
      </c>
      <c r="M114" s="33">
        <v>512</v>
      </c>
      <c r="N114" s="35"/>
      <c r="O114" s="35"/>
      <c r="P114" s="34">
        <f t="shared" si="9"/>
        <v>4002</v>
      </c>
      <c r="Q114" s="47">
        <v>141253.6</v>
      </c>
      <c r="R114" s="150">
        <f t="shared" si="10"/>
        <v>283.32021272378188</v>
      </c>
      <c r="S114" s="147"/>
      <c r="U114" s="18"/>
    </row>
    <row r="115" spans="1:21" ht="16.5" thickBot="1" x14ac:dyDescent="0.3">
      <c r="A115" s="3" t="s">
        <v>109</v>
      </c>
      <c r="B115" s="17">
        <v>91001</v>
      </c>
      <c r="C115" s="36" t="s">
        <v>112</v>
      </c>
      <c r="D115" s="33">
        <v>82</v>
      </c>
      <c r="E115" s="33">
        <v>104</v>
      </c>
      <c r="F115" s="33">
        <v>59</v>
      </c>
      <c r="G115" s="33">
        <v>85</v>
      </c>
      <c r="H115" s="33">
        <v>80</v>
      </c>
      <c r="I115" s="33">
        <v>138</v>
      </c>
      <c r="J115" s="33">
        <v>129</v>
      </c>
      <c r="K115" s="33">
        <v>118</v>
      </c>
      <c r="L115" s="33">
        <v>114</v>
      </c>
      <c r="M115" s="33">
        <v>134</v>
      </c>
      <c r="N115" s="35"/>
      <c r="O115" s="35"/>
      <c r="P115" s="34">
        <f t="shared" si="9"/>
        <v>1043</v>
      </c>
      <c r="Q115" s="47">
        <v>37533.9</v>
      </c>
      <c r="R115" s="150">
        <f t="shared" si="10"/>
        <v>277.882127889721</v>
      </c>
      <c r="S115" s="147"/>
      <c r="U115" s="18"/>
    </row>
    <row r="116" spans="1:21" ht="16.5" thickBot="1" x14ac:dyDescent="0.3">
      <c r="A116" s="3" t="s">
        <v>101</v>
      </c>
      <c r="B116" s="17">
        <v>15001</v>
      </c>
      <c r="C116" s="36" t="s">
        <v>102</v>
      </c>
      <c r="D116" s="33">
        <v>541</v>
      </c>
      <c r="E116" s="33">
        <v>569</v>
      </c>
      <c r="F116" s="33">
        <v>498</v>
      </c>
      <c r="G116" s="33">
        <v>646</v>
      </c>
      <c r="H116" s="33">
        <v>595</v>
      </c>
      <c r="I116" s="33">
        <v>488</v>
      </c>
      <c r="J116" s="33">
        <v>540</v>
      </c>
      <c r="K116" s="33">
        <v>517</v>
      </c>
      <c r="L116" s="33">
        <v>518</v>
      </c>
      <c r="M116" s="33">
        <v>656</v>
      </c>
      <c r="N116" s="35"/>
      <c r="O116" s="35"/>
      <c r="P116" s="34">
        <f t="shared" si="9"/>
        <v>5568</v>
      </c>
      <c r="Q116" s="47">
        <v>205598.5</v>
      </c>
      <c r="R116" s="150">
        <f t="shared" si="10"/>
        <v>270.81909644282422</v>
      </c>
      <c r="S116" s="147"/>
      <c r="U116" s="18"/>
    </row>
    <row r="117" spans="1:21" ht="16.5" thickBot="1" x14ac:dyDescent="0.3">
      <c r="A117" s="3" t="s">
        <v>107</v>
      </c>
      <c r="B117" s="17">
        <v>44001</v>
      </c>
      <c r="C117" s="36" t="s">
        <v>108</v>
      </c>
      <c r="D117" s="33">
        <v>433</v>
      </c>
      <c r="E117" s="33">
        <v>503</v>
      </c>
      <c r="F117" s="33">
        <v>485</v>
      </c>
      <c r="G117" s="33">
        <v>601</v>
      </c>
      <c r="H117" s="33">
        <v>567</v>
      </c>
      <c r="I117" s="33">
        <v>510</v>
      </c>
      <c r="J117" s="33">
        <v>669</v>
      </c>
      <c r="K117" s="33">
        <v>603</v>
      </c>
      <c r="L117" s="33">
        <v>660</v>
      </c>
      <c r="M117" s="33">
        <v>873</v>
      </c>
      <c r="N117" s="35"/>
      <c r="O117" s="35"/>
      <c r="P117" s="34">
        <f t="shared" si="9"/>
        <v>5904</v>
      </c>
      <c r="Q117" s="47">
        <v>221737.9</v>
      </c>
      <c r="R117" s="150">
        <f t="shared" si="10"/>
        <v>266.26030101304292</v>
      </c>
      <c r="S117" s="147"/>
      <c r="U117" s="18"/>
    </row>
    <row r="118" spans="1:21" ht="16.5" thickBot="1" x14ac:dyDescent="0.3">
      <c r="A118" s="3" t="s">
        <v>103</v>
      </c>
      <c r="B118" s="17">
        <v>86001</v>
      </c>
      <c r="C118" s="36" t="s">
        <v>106</v>
      </c>
      <c r="D118" s="33">
        <v>106</v>
      </c>
      <c r="E118" s="33">
        <v>98</v>
      </c>
      <c r="F118" s="33">
        <v>98</v>
      </c>
      <c r="G118" s="33">
        <v>128</v>
      </c>
      <c r="H118" s="33">
        <v>123</v>
      </c>
      <c r="I118" s="33">
        <v>97</v>
      </c>
      <c r="J118" s="33">
        <v>121</v>
      </c>
      <c r="K118" s="33">
        <v>107</v>
      </c>
      <c r="L118" s="33">
        <v>91</v>
      </c>
      <c r="M118" s="33">
        <v>126</v>
      </c>
      <c r="N118" s="35"/>
      <c r="O118" s="35"/>
      <c r="P118" s="34">
        <f t="shared" si="9"/>
        <v>1095</v>
      </c>
      <c r="Q118" s="47">
        <v>43339.5</v>
      </c>
      <c r="R118" s="150">
        <f t="shared" si="10"/>
        <v>252.65635274980099</v>
      </c>
      <c r="S118" s="147"/>
      <c r="U118" s="18"/>
    </row>
    <row r="119" spans="1:21" ht="16.5" thickBot="1" x14ac:dyDescent="0.3">
      <c r="A119" s="3" t="s">
        <v>111</v>
      </c>
      <c r="B119" s="17">
        <v>52001</v>
      </c>
      <c r="C119" s="36" t="s">
        <v>116</v>
      </c>
      <c r="D119" s="33">
        <v>707</v>
      </c>
      <c r="E119" s="33">
        <v>820</v>
      </c>
      <c r="F119" s="33">
        <v>831</v>
      </c>
      <c r="G119" s="33">
        <v>1129</v>
      </c>
      <c r="H119" s="33">
        <v>947</v>
      </c>
      <c r="I119" s="33">
        <v>912</v>
      </c>
      <c r="J119" s="33">
        <v>925</v>
      </c>
      <c r="K119" s="33">
        <v>922</v>
      </c>
      <c r="L119" s="33">
        <v>1314</v>
      </c>
      <c r="M119" s="33">
        <v>1536</v>
      </c>
      <c r="N119" s="35"/>
      <c r="O119" s="35"/>
      <c r="P119" s="34">
        <f t="shared" si="9"/>
        <v>10043</v>
      </c>
      <c r="Q119" s="47">
        <v>399421.7</v>
      </c>
      <c r="R119" s="150">
        <f t="shared" si="10"/>
        <v>251.43851723629436</v>
      </c>
      <c r="S119" s="147"/>
      <c r="U119" s="18"/>
    </row>
    <row r="120" spans="1:21" ht="16.5" thickBot="1" x14ac:dyDescent="0.3">
      <c r="A120" s="3" t="s">
        <v>113</v>
      </c>
      <c r="B120" s="17">
        <v>8001</v>
      </c>
      <c r="C120" s="36" t="s">
        <v>114</v>
      </c>
      <c r="D120" s="33">
        <v>3113</v>
      </c>
      <c r="E120" s="33">
        <v>2964</v>
      </c>
      <c r="F120" s="33">
        <v>3165</v>
      </c>
      <c r="G120" s="33">
        <v>4346</v>
      </c>
      <c r="H120" s="33">
        <v>3982</v>
      </c>
      <c r="I120" s="33">
        <v>3737</v>
      </c>
      <c r="J120" s="33">
        <v>3953</v>
      </c>
      <c r="K120" s="33">
        <v>4158</v>
      </c>
      <c r="L120" s="33">
        <v>4195</v>
      </c>
      <c r="M120" s="33">
        <v>4977</v>
      </c>
      <c r="N120" s="35"/>
      <c r="O120" s="35"/>
      <c r="P120" s="34">
        <f t="shared" si="9"/>
        <v>38590</v>
      </c>
      <c r="Q120" s="47">
        <v>1562464.9</v>
      </c>
      <c r="R120" s="150">
        <f t="shared" si="10"/>
        <v>246.98154819349861</v>
      </c>
      <c r="S120" s="147"/>
      <c r="U120" s="18"/>
    </row>
    <row r="121" spans="1:21" ht="16.5" thickBot="1" x14ac:dyDescent="0.3">
      <c r="A121" s="3" t="s">
        <v>115</v>
      </c>
      <c r="B121" s="17">
        <v>70001</v>
      </c>
      <c r="C121" s="36" t="s">
        <v>118</v>
      </c>
      <c r="D121" s="33">
        <v>552</v>
      </c>
      <c r="E121" s="33">
        <v>727</v>
      </c>
      <c r="F121" s="33">
        <v>649</v>
      </c>
      <c r="G121" s="33">
        <v>884</v>
      </c>
      <c r="H121" s="33">
        <v>783</v>
      </c>
      <c r="I121" s="33">
        <v>761</v>
      </c>
      <c r="J121" s="33">
        <v>1003</v>
      </c>
      <c r="K121" s="33">
        <v>852</v>
      </c>
      <c r="L121" s="33">
        <v>859</v>
      </c>
      <c r="M121" s="33">
        <v>1101</v>
      </c>
      <c r="N121" s="35"/>
      <c r="O121" s="35"/>
      <c r="P121" s="34">
        <f t="shared" si="9"/>
        <v>8171</v>
      </c>
      <c r="Q121" s="47">
        <v>341596.7</v>
      </c>
      <c r="R121" s="150">
        <f t="shared" si="10"/>
        <v>239.20020304645797</v>
      </c>
      <c r="S121" s="147"/>
      <c r="U121" s="18"/>
    </row>
    <row r="122" spans="1:21" ht="16.5" thickBot="1" x14ac:dyDescent="0.3">
      <c r="A122" s="3" t="s">
        <v>119</v>
      </c>
      <c r="B122" s="17">
        <v>23001</v>
      </c>
      <c r="C122" s="36" t="s">
        <v>120</v>
      </c>
      <c r="D122" s="33">
        <v>798</v>
      </c>
      <c r="E122" s="33">
        <v>934</v>
      </c>
      <c r="F122" s="33">
        <v>960</v>
      </c>
      <c r="G122" s="33">
        <v>1201</v>
      </c>
      <c r="H122" s="33">
        <v>1197</v>
      </c>
      <c r="I122" s="33">
        <v>1036</v>
      </c>
      <c r="J122" s="33">
        <v>1202</v>
      </c>
      <c r="K122" s="33">
        <v>1239</v>
      </c>
      <c r="L122" s="33">
        <v>1258</v>
      </c>
      <c r="M122" s="33">
        <v>1659</v>
      </c>
      <c r="N122" s="35"/>
      <c r="O122" s="35"/>
      <c r="P122" s="34">
        <f t="shared" si="9"/>
        <v>11484</v>
      </c>
      <c r="Q122" s="47">
        <v>515690.5</v>
      </c>
      <c r="R122" s="150">
        <f t="shared" si="10"/>
        <v>222.69171140441793</v>
      </c>
      <c r="S122" s="147"/>
      <c r="U122" s="18"/>
    </row>
    <row r="123" spans="1:21" ht="16.5" thickBot="1" x14ac:dyDescent="0.3">
      <c r="A123" s="3" t="s">
        <v>123</v>
      </c>
      <c r="B123" s="17">
        <v>13001</v>
      </c>
      <c r="C123" s="36" t="s">
        <v>230</v>
      </c>
      <c r="D123" s="33">
        <v>1743</v>
      </c>
      <c r="E123" s="33">
        <v>1888</v>
      </c>
      <c r="F123" s="33">
        <v>1893</v>
      </c>
      <c r="G123" s="33">
        <v>2682</v>
      </c>
      <c r="H123" s="33">
        <v>2369</v>
      </c>
      <c r="I123" s="33">
        <v>2226</v>
      </c>
      <c r="J123" s="33">
        <v>2537</v>
      </c>
      <c r="K123" s="33">
        <v>2586</v>
      </c>
      <c r="L123" s="33">
        <v>2817</v>
      </c>
      <c r="M123" s="33">
        <v>3687</v>
      </c>
      <c r="N123" s="35"/>
      <c r="O123" s="35"/>
      <c r="P123" s="34">
        <f t="shared" si="9"/>
        <v>24428</v>
      </c>
      <c r="Q123" s="47">
        <v>1238615.6000000001</v>
      </c>
      <c r="R123" s="150">
        <f t="shared" si="10"/>
        <v>197.22018679564505</v>
      </c>
      <c r="S123" s="147"/>
      <c r="U123" s="18"/>
    </row>
    <row r="124" spans="1:21" ht="16.5" thickBot="1" x14ac:dyDescent="0.3">
      <c r="A124" s="3" t="s">
        <v>126</v>
      </c>
      <c r="B124" s="17">
        <v>20001</v>
      </c>
      <c r="C124" s="36" t="s">
        <v>125</v>
      </c>
      <c r="D124" s="33">
        <v>615</v>
      </c>
      <c r="E124" s="33">
        <v>749</v>
      </c>
      <c r="F124" s="33">
        <v>789</v>
      </c>
      <c r="G124" s="33">
        <v>906</v>
      </c>
      <c r="H124" s="33">
        <v>802</v>
      </c>
      <c r="I124" s="33">
        <v>869</v>
      </c>
      <c r="J124" s="33">
        <v>999</v>
      </c>
      <c r="K124" s="33">
        <v>949</v>
      </c>
      <c r="L124" s="33">
        <v>1021</v>
      </c>
      <c r="M124" s="33">
        <v>1304</v>
      </c>
      <c r="N124" s="35"/>
      <c r="O124" s="35"/>
      <c r="P124" s="34">
        <f t="shared" si="9"/>
        <v>9003</v>
      </c>
      <c r="Q124" s="47">
        <v>500800.8</v>
      </c>
      <c r="R124" s="150">
        <f t="shared" si="10"/>
        <v>179.77207704141048</v>
      </c>
      <c r="S124" s="147"/>
      <c r="U124" s="18"/>
    </row>
    <row r="125" spans="1:21" ht="16.5" thickBot="1" x14ac:dyDescent="0.3">
      <c r="A125" s="3" t="s">
        <v>121</v>
      </c>
      <c r="B125" s="17">
        <v>95001</v>
      </c>
      <c r="C125" s="36" t="s">
        <v>122</v>
      </c>
      <c r="D125" s="33">
        <v>63</v>
      </c>
      <c r="E125" s="33">
        <v>98</v>
      </c>
      <c r="F125" s="33">
        <v>125</v>
      </c>
      <c r="G125" s="33">
        <v>151</v>
      </c>
      <c r="H125" s="33">
        <v>136</v>
      </c>
      <c r="I125" s="33">
        <v>117</v>
      </c>
      <c r="J125" s="33">
        <v>80</v>
      </c>
      <c r="K125" s="33">
        <v>88</v>
      </c>
      <c r="L125" s="33">
        <v>97</v>
      </c>
      <c r="M125" s="33">
        <v>149</v>
      </c>
      <c r="N125" s="35"/>
      <c r="O125" s="35"/>
      <c r="P125" s="34">
        <f t="shared" si="9"/>
        <v>1104</v>
      </c>
      <c r="Q125" s="47">
        <v>61469.599999999999</v>
      </c>
      <c r="R125" s="150">
        <f t="shared" si="10"/>
        <v>179.60097348933456</v>
      </c>
      <c r="S125" s="147"/>
      <c r="U125" s="18"/>
    </row>
    <row r="126" spans="1:21" ht="16.5" thickBot="1" x14ac:dyDescent="0.3">
      <c r="A126" s="3" t="s">
        <v>129</v>
      </c>
      <c r="B126" s="17">
        <v>54001</v>
      </c>
      <c r="C126" s="36" t="s">
        <v>130</v>
      </c>
      <c r="D126" s="33">
        <v>1003</v>
      </c>
      <c r="E126" s="33">
        <v>1149</v>
      </c>
      <c r="F126" s="33">
        <v>1088</v>
      </c>
      <c r="G126" s="33">
        <v>1347</v>
      </c>
      <c r="H126" s="33">
        <v>1531</v>
      </c>
      <c r="I126" s="33">
        <v>1561</v>
      </c>
      <c r="J126" s="33">
        <v>1726</v>
      </c>
      <c r="K126" s="33">
        <v>1725</v>
      </c>
      <c r="L126" s="33">
        <v>2065</v>
      </c>
      <c r="M126" s="33">
        <v>2312</v>
      </c>
      <c r="N126" s="35"/>
      <c r="O126" s="35"/>
      <c r="P126" s="34">
        <f t="shared" si="9"/>
        <v>15507</v>
      </c>
      <c r="Q126" s="47">
        <v>907365.4</v>
      </c>
      <c r="R126" s="150">
        <f t="shared" si="10"/>
        <v>170.9013810753639</v>
      </c>
      <c r="S126" s="147"/>
      <c r="U126" s="18"/>
    </row>
    <row r="127" spans="1:21" ht="16.5" thickBot="1" x14ac:dyDescent="0.3">
      <c r="A127" s="3" t="s">
        <v>127</v>
      </c>
      <c r="B127" s="17">
        <v>47001</v>
      </c>
      <c r="C127" s="36" t="s">
        <v>128</v>
      </c>
      <c r="D127" s="33">
        <v>632</v>
      </c>
      <c r="E127" s="33">
        <v>745</v>
      </c>
      <c r="F127" s="33">
        <v>699</v>
      </c>
      <c r="G127" s="33">
        <v>965</v>
      </c>
      <c r="H127" s="33">
        <v>948</v>
      </c>
      <c r="I127" s="33">
        <v>881</v>
      </c>
      <c r="J127" s="33">
        <v>1039</v>
      </c>
      <c r="K127" s="33">
        <v>1048</v>
      </c>
      <c r="L127" s="33">
        <v>1167</v>
      </c>
      <c r="M127" s="33">
        <v>1461</v>
      </c>
      <c r="N127" s="35"/>
      <c r="O127" s="35"/>
      <c r="P127" s="34">
        <f t="shared" si="9"/>
        <v>9585</v>
      </c>
      <c r="Q127" s="47">
        <v>572792.4</v>
      </c>
      <c r="R127" s="150">
        <f t="shared" si="10"/>
        <v>167.33811412302256</v>
      </c>
      <c r="S127" s="147"/>
      <c r="U127" s="18"/>
    </row>
    <row r="128" spans="1:21" ht="16.5" thickBot="1" x14ac:dyDescent="0.3">
      <c r="A128" s="3" t="s">
        <v>124</v>
      </c>
      <c r="B128" s="17">
        <v>81001</v>
      </c>
      <c r="C128" s="36" t="s">
        <v>55</v>
      </c>
      <c r="D128" s="33">
        <v>163</v>
      </c>
      <c r="E128" s="33">
        <v>213</v>
      </c>
      <c r="F128" s="33">
        <v>168</v>
      </c>
      <c r="G128" s="33">
        <v>174</v>
      </c>
      <c r="H128" s="33">
        <v>169</v>
      </c>
      <c r="I128" s="33">
        <v>156</v>
      </c>
      <c r="J128" s="33">
        <v>181</v>
      </c>
      <c r="K128" s="33">
        <v>188</v>
      </c>
      <c r="L128" s="33">
        <v>191</v>
      </c>
      <c r="M128" s="33">
        <v>269</v>
      </c>
      <c r="N128" s="35"/>
      <c r="O128" s="35"/>
      <c r="P128" s="34">
        <f t="shared" si="9"/>
        <v>1872</v>
      </c>
      <c r="Q128" s="47">
        <v>112248.2</v>
      </c>
      <c r="R128" s="150">
        <f t="shared" si="10"/>
        <v>166.77327565163631</v>
      </c>
      <c r="S128" s="147"/>
      <c r="U128" s="18"/>
    </row>
    <row r="129" spans="1:21" ht="16.5" thickBot="1" x14ac:dyDescent="0.3">
      <c r="A129" s="3" t="s">
        <v>131</v>
      </c>
      <c r="B129" s="17">
        <v>18001</v>
      </c>
      <c r="C129" s="36" t="s">
        <v>132</v>
      </c>
      <c r="D129" s="33">
        <v>195</v>
      </c>
      <c r="E129" s="33">
        <v>207</v>
      </c>
      <c r="F129" s="33">
        <v>214</v>
      </c>
      <c r="G129" s="33">
        <v>221</v>
      </c>
      <c r="H129" s="33">
        <v>270</v>
      </c>
      <c r="I129" s="33">
        <v>242</v>
      </c>
      <c r="J129" s="33">
        <v>230</v>
      </c>
      <c r="K129" s="33">
        <v>224</v>
      </c>
      <c r="L129" s="33">
        <v>322</v>
      </c>
      <c r="M129" s="33">
        <v>293</v>
      </c>
      <c r="N129" s="35"/>
      <c r="O129" s="35"/>
      <c r="P129" s="34">
        <f t="shared" si="9"/>
        <v>2418</v>
      </c>
      <c r="Q129" s="47">
        <v>177876.7</v>
      </c>
      <c r="R129" s="150">
        <f t="shared" si="10"/>
        <v>135.93685963366758</v>
      </c>
      <c r="S129" s="147"/>
      <c r="U129" s="18"/>
    </row>
    <row r="130" spans="1:21" ht="16.5" thickBot="1" x14ac:dyDescent="0.3">
      <c r="A130" s="3" t="s">
        <v>133</v>
      </c>
      <c r="B130" s="17">
        <v>99001</v>
      </c>
      <c r="C130" s="36" t="s">
        <v>134</v>
      </c>
      <c r="D130" s="33">
        <v>35</v>
      </c>
      <c r="E130" s="33">
        <v>32</v>
      </c>
      <c r="F130" s="33">
        <v>34</v>
      </c>
      <c r="G130" s="33">
        <v>25</v>
      </c>
      <c r="H130" s="33">
        <v>24</v>
      </c>
      <c r="I130" s="33">
        <v>19</v>
      </c>
      <c r="J130" s="33">
        <v>23</v>
      </c>
      <c r="K130" s="33">
        <v>20</v>
      </c>
      <c r="L130" s="33">
        <v>41</v>
      </c>
      <c r="M130" s="33">
        <v>34</v>
      </c>
      <c r="N130" s="35"/>
      <c r="O130" s="35"/>
      <c r="P130" s="34">
        <f t="shared" si="9"/>
        <v>287</v>
      </c>
      <c r="Q130" s="47">
        <v>28920.7</v>
      </c>
      <c r="R130" s="150">
        <f t="shared" si="10"/>
        <v>99.236878775410005</v>
      </c>
      <c r="S130" s="147"/>
      <c r="U130" s="18"/>
    </row>
    <row r="131" spans="1:21" ht="16.5" thickBot="1" x14ac:dyDescent="0.3">
      <c r="A131" s="3" t="s">
        <v>135</v>
      </c>
      <c r="B131" s="17">
        <v>94001</v>
      </c>
      <c r="C131" s="36" t="s">
        <v>231</v>
      </c>
      <c r="D131" s="33">
        <v>26</v>
      </c>
      <c r="E131" s="33">
        <v>27</v>
      </c>
      <c r="F131" s="33">
        <v>27</v>
      </c>
      <c r="G131" s="33">
        <v>41</v>
      </c>
      <c r="H131" s="33">
        <v>24</v>
      </c>
      <c r="I131" s="33">
        <v>17</v>
      </c>
      <c r="J131" s="33">
        <v>68</v>
      </c>
      <c r="K131" s="33">
        <v>34</v>
      </c>
      <c r="L131" s="33">
        <v>35</v>
      </c>
      <c r="M131" s="33">
        <v>37</v>
      </c>
      <c r="N131" s="35"/>
      <c r="O131" s="35"/>
      <c r="P131" s="34">
        <f t="shared" si="9"/>
        <v>336</v>
      </c>
      <c r="Q131" s="47">
        <v>37159.800000000003</v>
      </c>
      <c r="R131" s="150">
        <f t="shared" si="10"/>
        <v>90.420292897163051</v>
      </c>
      <c r="S131" s="147"/>
      <c r="U131" s="18"/>
    </row>
    <row r="132" spans="1:21" ht="16.5" thickBot="1" x14ac:dyDescent="0.3">
      <c r="A132" s="3" t="s">
        <v>136</v>
      </c>
      <c r="B132" s="17">
        <v>97001</v>
      </c>
      <c r="C132" s="36" t="s">
        <v>137</v>
      </c>
      <c r="D132" s="33">
        <v>5</v>
      </c>
      <c r="E132" s="33">
        <v>7</v>
      </c>
      <c r="F132" s="33">
        <v>2</v>
      </c>
      <c r="G132" s="33">
        <v>9</v>
      </c>
      <c r="H132" s="33">
        <v>28</v>
      </c>
      <c r="I132" s="33">
        <v>8</v>
      </c>
      <c r="J132" s="33">
        <v>13</v>
      </c>
      <c r="K132" s="33">
        <v>23</v>
      </c>
      <c r="L132" s="33">
        <v>5</v>
      </c>
      <c r="M132" s="33">
        <v>12</v>
      </c>
      <c r="N132" s="35"/>
      <c r="O132" s="35"/>
      <c r="P132" s="34">
        <f t="shared" si="9"/>
        <v>112</v>
      </c>
      <c r="Q132" s="47">
        <v>20315.8</v>
      </c>
      <c r="R132" s="150">
        <f t="shared" si="10"/>
        <v>55.129505114246058</v>
      </c>
      <c r="S132" s="147"/>
      <c r="U132" s="18"/>
    </row>
    <row r="133" spans="1:21" ht="27.6" customHeight="1" thickBot="1" x14ac:dyDescent="0.25">
      <c r="C133" s="52" t="s">
        <v>18</v>
      </c>
      <c r="D133" s="53">
        <f>SUM(D101:D132)</f>
        <v>64377</v>
      </c>
      <c r="E133" s="53">
        <f t="shared" ref="E133:J133" si="11">SUM(E101:E132)</f>
        <v>70011</v>
      </c>
      <c r="F133" s="53">
        <f t="shared" si="11"/>
        <v>68628</v>
      </c>
      <c r="G133" s="53">
        <f t="shared" si="11"/>
        <v>87829</v>
      </c>
      <c r="H133" s="53">
        <f t="shared" si="11"/>
        <v>81343</v>
      </c>
      <c r="I133" s="53">
        <f>SUM(I101:I132)</f>
        <v>72842</v>
      </c>
      <c r="J133" s="53">
        <f t="shared" si="11"/>
        <v>82563</v>
      </c>
      <c r="K133" s="53">
        <f>SUM(K101:K132)</f>
        <v>82348</v>
      </c>
      <c r="L133" s="53">
        <f t="shared" ref="L133" si="12">SUM(L101:L132)</f>
        <v>91521</v>
      </c>
      <c r="M133" s="53">
        <f t="shared" ref="M133" si="13">SUM(M101:M132)</f>
        <v>108395</v>
      </c>
      <c r="N133" s="53" t="e">
        <f t="shared" ref="N133" si="14">SUM(N101:N132)</f>
        <v>#REF!</v>
      </c>
      <c r="O133" s="53" t="e">
        <f t="shared" ref="O133" si="15">SUM(O101:O132)</f>
        <v>#REF!</v>
      </c>
      <c r="P133" s="53">
        <f>SUM(P101:P132)</f>
        <v>809857</v>
      </c>
      <c r="Q133" s="53">
        <v>24411521.199999999</v>
      </c>
      <c r="R133" s="54" t="s">
        <v>268</v>
      </c>
      <c r="S133" s="141"/>
      <c r="U133" s="18"/>
    </row>
    <row r="134" spans="1:21" x14ac:dyDescent="0.2">
      <c r="C134" s="72" t="s">
        <v>138</v>
      </c>
      <c r="D134" s="73"/>
      <c r="E134" s="73"/>
      <c r="F134" s="73"/>
      <c r="G134" s="73"/>
      <c r="H134" s="73"/>
      <c r="I134" s="73"/>
      <c r="J134" s="73"/>
      <c r="K134" s="73"/>
      <c r="L134" s="73"/>
      <c r="M134" s="73"/>
      <c r="N134" s="73"/>
      <c r="O134" s="73"/>
      <c r="P134" s="73"/>
      <c r="Q134" s="73"/>
      <c r="R134" s="74"/>
    </row>
    <row r="135" spans="1:21" ht="23.45" customHeight="1" x14ac:dyDescent="0.2">
      <c r="C135" s="163" t="s">
        <v>234</v>
      </c>
      <c r="D135" s="163"/>
      <c r="E135" s="163"/>
      <c r="F135" s="163"/>
      <c r="G135" s="163"/>
      <c r="H135" s="163"/>
      <c r="I135" s="163"/>
      <c r="J135" s="163"/>
      <c r="K135" s="163"/>
      <c r="L135" s="163"/>
      <c r="M135" s="163"/>
      <c r="N135" s="163"/>
      <c r="O135" s="163"/>
      <c r="P135" s="163"/>
      <c r="Q135" s="163"/>
      <c r="R135" s="163"/>
    </row>
    <row r="136" spans="1:21" x14ac:dyDescent="0.2">
      <c r="C136" s="75" t="s">
        <v>235</v>
      </c>
      <c r="D136" s="77"/>
      <c r="E136" s="77"/>
      <c r="F136" s="77"/>
      <c r="G136" s="77"/>
      <c r="H136" s="77"/>
      <c r="I136" s="77"/>
      <c r="J136" s="77"/>
      <c r="K136" s="77"/>
      <c r="L136" s="77"/>
      <c r="M136" s="77"/>
      <c r="N136" s="77"/>
      <c r="O136" s="77"/>
      <c r="P136" s="77"/>
      <c r="Q136" s="73"/>
      <c r="R136" s="76"/>
    </row>
    <row r="137" spans="1:21" ht="15.75" x14ac:dyDescent="0.25">
      <c r="C137" s="164" t="s">
        <v>139</v>
      </c>
      <c r="D137" s="164"/>
      <c r="E137" s="164"/>
      <c r="F137" s="164"/>
      <c r="G137" s="164"/>
      <c r="H137" s="164"/>
      <c r="I137" s="164"/>
      <c r="J137" s="164"/>
      <c r="K137" s="164"/>
      <c r="L137" s="164"/>
      <c r="M137" s="164"/>
      <c r="N137" s="164"/>
      <c r="O137" s="164"/>
      <c r="P137" s="164"/>
      <c r="Q137" s="164"/>
      <c r="R137" s="164"/>
    </row>
    <row r="138" spans="1:21" ht="15.75" x14ac:dyDescent="0.25">
      <c r="C138" s="164" t="s">
        <v>264</v>
      </c>
      <c r="D138" s="164"/>
      <c r="E138" s="164"/>
      <c r="F138" s="164"/>
      <c r="G138" s="164"/>
      <c r="H138" s="164"/>
      <c r="I138" s="164"/>
      <c r="J138" s="164"/>
      <c r="K138" s="164"/>
      <c r="L138" s="164"/>
      <c r="M138" s="164"/>
      <c r="N138" s="164"/>
      <c r="O138" s="164"/>
      <c r="P138" s="164"/>
      <c r="Q138" s="164"/>
      <c r="R138" s="164"/>
    </row>
    <row r="140" spans="1:21" x14ac:dyDescent="0.2">
      <c r="C140" s="5" t="s">
        <v>140</v>
      </c>
    </row>
    <row r="141" spans="1:21" ht="15.75" thickBot="1" x14ac:dyDescent="0.25">
      <c r="C141" s="5"/>
    </row>
    <row r="142" spans="1:21" ht="15.75" thickBot="1" x14ac:dyDescent="0.25">
      <c r="C142" s="43" t="s">
        <v>141</v>
      </c>
      <c r="D142" s="44" t="s">
        <v>3</v>
      </c>
      <c r="E142" s="44" t="s">
        <v>4</v>
      </c>
      <c r="F142" s="44" t="s">
        <v>5</v>
      </c>
      <c r="G142" s="44" t="s">
        <v>6</v>
      </c>
      <c r="H142" s="44" t="s">
        <v>7</v>
      </c>
      <c r="I142" s="44" t="s">
        <v>8</v>
      </c>
      <c r="J142" s="44" t="s">
        <v>9</v>
      </c>
      <c r="K142" s="44" t="s">
        <v>10</v>
      </c>
      <c r="L142" s="44" t="s">
        <v>11</v>
      </c>
      <c r="M142" s="44" t="s">
        <v>12</v>
      </c>
      <c r="N142" s="44" t="s">
        <v>13</v>
      </c>
      <c r="O142" s="44" t="s">
        <v>14</v>
      </c>
      <c r="P142" s="46" t="s">
        <v>15</v>
      </c>
      <c r="Q142" s="45" t="s">
        <v>29</v>
      </c>
    </row>
    <row r="143" spans="1:21" ht="60.75" customHeight="1" thickBot="1" x14ac:dyDescent="0.25">
      <c r="C143" s="55" t="s">
        <v>142</v>
      </c>
      <c r="D143" s="33">
        <v>99610</v>
      </c>
      <c r="E143" s="33">
        <v>108619</v>
      </c>
      <c r="F143" s="33">
        <v>107622</v>
      </c>
      <c r="G143" s="33">
        <v>139389</v>
      </c>
      <c r="H143" s="33">
        <v>132050</v>
      </c>
      <c r="I143" s="34">
        <v>117320</v>
      </c>
      <c r="J143" s="33">
        <v>132618</v>
      </c>
      <c r="K143" s="34">
        <v>130782</v>
      </c>
      <c r="L143" s="33">
        <v>145517</v>
      </c>
      <c r="M143" s="33">
        <v>170874</v>
      </c>
      <c r="N143" s="35"/>
      <c r="O143" s="35"/>
      <c r="P143" s="33">
        <f>SUM(D143:M143)</f>
        <v>1284401</v>
      </c>
      <c r="Q143" s="56">
        <f>P143/$P$147</f>
        <v>0.90549358667958213</v>
      </c>
      <c r="S143" s="3"/>
      <c r="T143" s="6"/>
    </row>
    <row r="144" spans="1:21" ht="31.5" customHeight="1" thickBot="1" x14ac:dyDescent="0.25">
      <c r="C144" s="55" t="s">
        <v>143</v>
      </c>
      <c r="D144" s="33">
        <v>8976</v>
      </c>
      <c r="E144" s="33">
        <v>9934</v>
      </c>
      <c r="F144" s="33">
        <v>9622</v>
      </c>
      <c r="G144" s="33">
        <v>11854</v>
      </c>
      <c r="H144" s="33">
        <v>10961</v>
      </c>
      <c r="I144" s="34">
        <v>9759</v>
      </c>
      <c r="J144" s="33">
        <v>11314</v>
      </c>
      <c r="K144" s="34">
        <v>11205</v>
      </c>
      <c r="L144" s="33">
        <v>11029</v>
      </c>
      <c r="M144" s="33">
        <v>11840</v>
      </c>
      <c r="N144" s="35"/>
      <c r="O144" s="35"/>
      <c r="P144" s="33">
        <f t="shared" ref="P144:P146" si="16">SUM(D144:M144)</f>
        <v>106494</v>
      </c>
      <c r="Q144" s="56">
        <f t="shared" ref="Q144:Q146" si="17">P144/$P$147</f>
        <v>7.5077513969434323E-2</v>
      </c>
      <c r="S144" s="3"/>
      <c r="T144" s="6"/>
    </row>
    <row r="145" spans="3:20" ht="33.75" customHeight="1" thickBot="1" x14ac:dyDescent="0.25">
      <c r="C145" s="55" t="s">
        <v>144</v>
      </c>
      <c r="D145" s="33">
        <v>2272</v>
      </c>
      <c r="E145" s="33">
        <v>2264</v>
      </c>
      <c r="F145" s="33">
        <v>2423</v>
      </c>
      <c r="G145" s="33">
        <v>2888</v>
      </c>
      <c r="H145" s="33">
        <v>2863</v>
      </c>
      <c r="I145" s="34">
        <v>2428</v>
      </c>
      <c r="J145" s="33">
        <v>2615</v>
      </c>
      <c r="K145" s="34">
        <v>2429</v>
      </c>
      <c r="L145" s="33">
        <v>2740</v>
      </c>
      <c r="M145" s="33">
        <v>3304</v>
      </c>
      <c r="N145" s="35"/>
      <c r="O145" s="35"/>
      <c r="P145" s="33">
        <f t="shared" si="16"/>
        <v>26226</v>
      </c>
      <c r="Q145" s="56">
        <f t="shared" si="17"/>
        <v>1.848914381432179E-2</v>
      </c>
      <c r="S145" s="3"/>
      <c r="T145" s="6"/>
    </row>
    <row r="146" spans="3:20" ht="30" customHeight="1" thickBot="1" x14ac:dyDescent="0.25">
      <c r="C146" s="55" t="s">
        <v>145</v>
      </c>
      <c r="D146" s="33">
        <v>136</v>
      </c>
      <c r="E146" s="33">
        <v>126</v>
      </c>
      <c r="F146" s="33">
        <v>120</v>
      </c>
      <c r="G146" s="33">
        <v>136</v>
      </c>
      <c r="H146" s="33">
        <v>128</v>
      </c>
      <c r="I146" s="34">
        <v>101</v>
      </c>
      <c r="J146" s="33">
        <v>120</v>
      </c>
      <c r="K146" s="34">
        <v>142</v>
      </c>
      <c r="L146" s="33">
        <v>150</v>
      </c>
      <c r="M146" s="33">
        <v>174</v>
      </c>
      <c r="N146" s="35"/>
      <c r="O146" s="35"/>
      <c r="P146" s="33">
        <f t="shared" si="16"/>
        <v>1333</v>
      </c>
      <c r="Q146" s="56">
        <f t="shared" si="17"/>
        <v>9.3975553666174577E-4</v>
      </c>
      <c r="S146" s="3"/>
      <c r="T146" s="6"/>
    </row>
    <row r="147" spans="3:20" ht="15.75" thickBot="1" x14ac:dyDescent="0.25">
      <c r="C147" s="52" t="s">
        <v>18</v>
      </c>
      <c r="D147" s="53">
        <f>SUM(D143:D146)</f>
        <v>110994</v>
      </c>
      <c r="E147" s="53">
        <f t="shared" ref="E147:P147" si="18">SUM(E143:E146)</f>
        <v>120943</v>
      </c>
      <c r="F147" s="53">
        <f t="shared" si="18"/>
        <v>119787</v>
      </c>
      <c r="G147" s="53">
        <f t="shared" si="18"/>
        <v>154267</v>
      </c>
      <c r="H147" s="53">
        <f t="shared" si="18"/>
        <v>146002</v>
      </c>
      <c r="I147" s="53">
        <f t="shared" si="18"/>
        <v>129608</v>
      </c>
      <c r="J147" s="53">
        <f t="shared" si="18"/>
        <v>146667</v>
      </c>
      <c r="K147" s="53">
        <f t="shared" si="18"/>
        <v>144558</v>
      </c>
      <c r="L147" s="53">
        <f t="shared" si="18"/>
        <v>159436</v>
      </c>
      <c r="M147" s="53">
        <f t="shared" si="18"/>
        <v>186192</v>
      </c>
      <c r="N147" s="53">
        <f t="shared" si="18"/>
        <v>0</v>
      </c>
      <c r="O147" s="53">
        <f t="shared" si="18"/>
        <v>0</v>
      </c>
      <c r="P147" s="53">
        <f t="shared" si="18"/>
        <v>1418454</v>
      </c>
      <c r="Q147" s="57">
        <f>P147/$P$147</f>
        <v>1</v>
      </c>
    </row>
    <row r="148" spans="3:20" ht="15.75" x14ac:dyDescent="0.25">
      <c r="C148" s="164" t="s">
        <v>146</v>
      </c>
      <c r="D148" s="164"/>
      <c r="E148" s="164"/>
      <c r="F148" s="164"/>
      <c r="G148" s="164"/>
      <c r="H148" s="164"/>
      <c r="I148" s="164"/>
      <c r="J148" s="164"/>
      <c r="K148" s="164"/>
      <c r="L148" s="164"/>
      <c r="M148" s="164"/>
      <c r="N148" s="164"/>
      <c r="O148" s="164"/>
      <c r="P148" s="164"/>
      <c r="Q148" s="164"/>
    </row>
    <row r="149" spans="3:20" ht="15.75" x14ac:dyDescent="0.25">
      <c r="C149" s="164" t="s">
        <v>264</v>
      </c>
      <c r="D149" s="164"/>
      <c r="E149" s="164"/>
      <c r="F149" s="164"/>
      <c r="G149" s="164"/>
      <c r="H149" s="164"/>
      <c r="I149" s="164"/>
      <c r="J149" s="164"/>
      <c r="K149" s="164"/>
      <c r="L149" s="164"/>
      <c r="M149" s="164"/>
      <c r="N149" s="164"/>
      <c r="O149" s="164"/>
      <c r="P149" s="164"/>
      <c r="Q149" s="164"/>
    </row>
    <row r="150" spans="3:20" x14ac:dyDescent="0.2">
      <c r="C150" s="7"/>
      <c r="D150" s="7"/>
      <c r="E150" s="7"/>
      <c r="F150" s="7"/>
      <c r="G150" s="7"/>
      <c r="H150" s="7"/>
      <c r="I150" s="7"/>
      <c r="J150" s="7"/>
      <c r="K150" s="7"/>
      <c r="L150" s="7"/>
      <c r="M150" s="7"/>
      <c r="N150" s="7"/>
      <c r="O150" s="7"/>
      <c r="P150" s="7"/>
      <c r="Q150" s="7"/>
    </row>
    <row r="151" spans="3:20" x14ac:dyDescent="0.2">
      <c r="C151" s="19"/>
      <c r="D151" s="19"/>
      <c r="E151" s="19"/>
      <c r="F151" s="19"/>
      <c r="G151" s="19"/>
      <c r="H151" s="19"/>
      <c r="I151" s="19"/>
      <c r="J151" s="19"/>
      <c r="K151" s="19"/>
      <c r="L151" s="19"/>
      <c r="M151" s="19"/>
      <c r="N151" s="19"/>
      <c r="O151" s="19"/>
      <c r="P151" s="19"/>
      <c r="Q151" s="19"/>
    </row>
    <row r="152" spans="3:20" x14ac:dyDescent="0.2">
      <c r="C152" s="19"/>
      <c r="D152" s="19"/>
      <c r="E152" s="19"/>
      <c r="F152" s="19"/>
      <c r="G152" s="19"/>
      <c r="H152" s="19"/>
      <c r="I152" s="19"/>
      <c r="J152" s="19"/>
      <c r="K152" s="19"/>
      <c r="L152" s="19"/>
      <c r="M152" s="19"/>
      <c r="N152" s="19"/>
      <c r="O152" s="19"/>
      <c r="P152" s="19"/>
      <c r="Q152" s="19"/>
    </row>
    <row r="154" spans="3:20" x14ac:dyDescent="0.2">
      <c r="C154" s="5" t="s">
        <v>147</v>
      </c>
    </row>
    <row r="155" spans="3:20" ht="15.75" thickBot="1" x14ac:dyDescent="0.25"/>
    <row r="156" spans="3:20" ht="15.75" thickBot="1" x14ac:dyDescent="0.25">
      <c r="C156" s="43" t="s">
        <v>148</v>
      </c>
      <c r="D156" s="44" t="s">
        <v>3</v>
      </c>
      <c r="E156" s="44" t="s">
        <v>4</v>
      </c>
      <c r="F156" s="44" t="s">
        <v>5</v>
      </c>
      <c r="G156" s="44" t="s">
        <v>6</v>
      </c>
      <c r="H156" s="44" t="s">
        <v>7</v>
      </c>
      <c r="I156" s="44" t="s">
        <v>8</v>
      </c>
      <c r="J156" s="44" t="s">
        <v>9</v>
      </c>
      <c r="K156" s="44" t="s">
        <v>10</v>
      </c>
      <c r="L156" s="44" t="s">
        <v>11</v>
      </c>
      <c r="M156" s="44" t="s">
        <v>12</v>
      </c>
      <c r="N156" s="44" t="s">
        <v>13</v>
      </c>
      <c r="O156" s="44" t="s">
        <v>14</v>
      </c>
      <c r="P156" s="46" t="s">
        <v>15</v>
      </c>
      <c r="Q156" s="45" t="s">
        <v>29</v>
      </c>
    </row>
    <row r="157" spans="3:20" ht="15.75" thickBot="1" x14ac:dyDescent="0.25">
      <c r="C157" s="118" t="s">
        <v>149</v>
      </c>
      <c r="D157" s="33">
        <v>23770</v>
      </c>
      <c r="E157" s="33">
        <v>26050</v>
      </c>
      <c r="F157" s="33">
        <v>23443</v>
      </c>
      <c r="G157" s="33">
        <v>30207</v>
      </c>
      <c r="H157" s="33">
        <v>26073</v>
      </c>
      <c r="I157" s="34">
        <v>22142</v>
      </c>
      <c r="J157" s="33">
        <v>25669</v>
      </c>
      <c r="K157" s="34">
        <v>26233</v>
      </c>
      <c r="L157" s="33">
        <v>27676</v>
      </c>
      <c r="M157" s="33">
        <v>33314</v>
      </c>
      <c r="N157" s="35"/>
      <c r="O157" s="35"/>
      <c r="P157" s="33">
        <f>SUM(D157:M157)</f>
        <v>264577</v>
      </c>
      <c r="Q157" s="56">
        <f>P157/$P$168</f>
        <v>0.18652490669418959</v>
      </c>
      <c r="R157" s="144"/>
      <c r="S157" s="3"/>
    </row>
    <row r="158" spans="3:20" ht="15.75" thickBot="1" x14ac:dyDescent="0.25">
      <c r="C158" s="118" t="s">
        <v>150</v>
      </c>
      <c r="D158" s="33">
        <v>14724</v>
      </c>
      <c r="E158" s="33">
        <v>16444</v>
      </c>
      <c r="F158" s="33">
        <v>17480</v>
      </c>
      <c r="G158" s="33">
        <v>23082</v>
      </c>
      <c r="H158" s="33">
        <v>25263</v>
      </c>
      <c r="I158" s="34">
        <v>23359</v>
      </c>
      <c r="J158" s="33">
        <v>27509</v>
      </c>
      <c r="K158" s="34">
        <v>26615</v>
      </c>
      <c r="L158" s="33">
        <v>28233</v>
      </c>
      <c r="M158" s="33">
        <v>31765</v>
      </c>
      <c r="N158" s="35"/>
      <c r="O158" s="35"/>
      <c r="P158" s="33">
        <f t="shared" ref="P158:P166" si="19">SUM(D158:M158)</f>
        <v>234474</v>
      </c>
      <c r="Q158" s="56">
        <f t="shared" ref="Q158:Q165" si="20">P158/$P$168</f>
        <v>0.16530250540377059</v>
      </c>
      <c r="R158" s="144"/>
      <c r="S158" s="3"/>
    </row>
    <row r="159" spans="3:20" ht="25.5" customHeight="1" thickBot="1" x14ac:dyDescent="0.25">
      <c r="C159" s="118" t="s">
        <v>151</v>
      </c>
      <c r="D159" s="33">
        <v>12688</v>
      </c>
      <c r="E159" s="33">
        <v>13859</v>
      </c>
      <c r="F159" s="33">
        <v>14927</v>
      </c>
      <c r="G159" s="33">
        <v>19179</v>
      </c>
      <c r="H159" s="33">
        <v>16571</v>
      </c>
      <c r="I159" s="34">
        <v>14099</v>
      </c>
      <c r="J159" s="33">
        <v>14642</v>
      </c>
      <c r="K159" s="34">
        <v>15528</v>
      </c>
      <c r="L159" s="33">
        <v>21442</v>
      </c>
      <c r="M159" s="33">
        <v>25177</v>
      </c>
      <c r="N159" s="35"/>
      <c r="O159" s="35"/>
      <c r="P159" s="33">
        <f t="shared" si="19"/>
        <v>168112</v>
      </c>
      <c r="Q159" s="56">
        <f t="shared" si="20"/>
        <v>0.11851776652609108</v>
      </c>
      <c r="R159" s="144"/>
      <c r="S159" s="3"/>
    </row>
    <row r="160" spans="3:20" ht="30" customHeight="1" thickBot="1" x14ac:dyDescent="0.25">
      <c r="C160" s="118" t="s">
        <v>152</v>
      </c>
      <c r="D160" s="33">
        <v>10038</v>
      </c>
      <c r="E160" s="33">
        <v>11180</v>
      </c>
      <c r="F160" s="33">
        <v>11443</v>
      </c>
      <c r="G160" s="33">
        <v>15481</v>
      </c>
      <c r="H160" s="33">
        <v>16566</v>
      </c>
      <c r="I160" s="34">
        <v>15896</v>
      </c>
      <c r="J160" s="33">
        <v>18509</v>
      </c>
      <c r="K160" s="34">
        <v>17472</v>
      </c>
      <c r="L160" s="33">
        <v>18479</v>
      </c>
      <c r="M160" s="33">
        <v>20867</v>
      </c>
      <c r="N160" s="35"/>
      <c r="O160" s="35"/>
      <c r="P160" s="33">
        <f t="shared" si="19"/>
        <v>155931</v>
      </c>
      <c r="Q160" s="56">
        <f t="shared" si="20"/>
        <v>0.10993024800240261</v>
      </c>
      <c r="R160" s="144"/>
      <c r="S160" s="3"/>
    </row>
    <row r="161" spans="3:19" ht="15.75" thickBot="1" x14ac:dyDescent="0.25">
      <c r="C161" s="118" t="s">
        <v>153</v>
      </c>
      <c r="D161" s="33">
        <v>10946</v>
      </c>
      <c r="E161" s="33">
        <v>11577</v>
      </c>
      <c r="F161" s="33">
        <v>10233</v>
      </c>
      <c r="G161" s="33">
        <v>12817</v>
      </c>
      <c r="H161" s="33">
        <v>10214</v>
      </c>
      <c r="I161" s="34">
        <v>8078</v>
      </c>
      <c r="J161" s="33">
        <v>8872</v>
      </c>
      <c r="K161" s="34">
        <v>9469</v>
      </c>
      <c r="L161" s="33">
        <v>10279</v>
      </c>
      <c r="M161" s="33">
        <v>12832</v>
      </c>
      <c r="N161" s="35"/>
      <c r="O161" s="35"/>
      <c r="P161" s="33">
        <f t="shared" si="19"/>
        <v>105317</v>
      </c>
      <c r="Q161" s="56">
        <f t="shared" si="20"/>
        <v>7.424773732528514E-2</v>
      </c>
      <c r="R161" s="144"/>
      <c r="S161" s="3"/>
    </row>
    <row r="162" spans="3:19" ht="41.25" thickBot="1" x14ac:dyDescent="0.25">
      <c r="C162" s="118" t="s">
        <v>155</v>
      </c>
      <c r="D162" s="33">
        <v>6136</v>
      </c>
      <c r="E162" s="33">
        <v>6432</v>
      </c>
      <c r="F162" s="33">
        <v>7384</v>
      </c>
      <c r="G162" s="33">
        <v>8527</v>
      </c>
      <c r="H162" s="33">
        <v>8792</v>
      </c>
      <c r="I162" s="34">
        <v>8932</v>
      </c>
      <c r="J162" s="33">
        <v>9581</v>
      </c>
      <c r="K162" s="34">
        <v>9687</v>
      </c>
      <c r="L162" s="33">
        <v>12906</v>
      </c>
      <c r="M162" s="33">
        <v>17753</v>
      </c>
      <c r="N162" s="35"/>
      <c r="O162" s="35"/>
      <c r="P162" s="33">
        <f t="shared" si="19"/>
        <v>96130</v>
      </c>
      <c r="Q162" s="56">
        <f t="shared" si="20"/>
        <v>6.7770967546356808E-2</v>
      </c>
      <c r="R162" s="144"/>
      <c r="S162" s="3"/>
    </row>
    <row r="163" spans="3:19" ht="27.75" thickBot="1" x14ac:dyDescent="0.25">
      <c r="C163" s="118" t="s">
        <v>154</v>
      </c>
      <c r="D163" s="33">
        <v>7746</v>
      </c>
      <c r="E163" s="33">
        <v>8549</v>
      </c>
      <c r="F163" s="33">
        <v>8106</v>
      </c>
      <c r="G163" s="33">
        <v>10942</v>
      </c>
      <c r="H163" s="33">
        <v>10324</v>
      </c>
      <c r="I163" s="34">
        <v>8724</v>
      </c>
      <c r="J163" s="33">
        <v>9704</v>
      </c>
      <c r="K163" s="34">
        <v>8923</v>
      </c>
      <c r="L163" s="33">
        <v>9166</v>
      </c>
      <c r="M163" s="33">
        <v>10190</v>
      </c>
      <c r="N163" s="35"/>
      <c r="O163" s="35"/>
      <c r="P163" s="33">
        <f t="shared" si="19"/>
        <v>92374</v>
      </c>
      <c r="Q163" s="56">
        <f t="shared" si="20"/>
        <v>6.5123014211246888E-2</v>
      </c>
      <c r="R163" s="144"/>
      <c r="S163" s="3"/>
    </row>
    <row r="164" spans="3:19" ht="27.75" thickBot="1" x14ac:dyDescent="0.25">
      <c r="C164" s="118" t="s">
        <v>157</v>
      </c>
      <c r="D164" s="33">
        <v>3980</v>
      </c>
      <c r="E164" s="33">
        <v>4296</v>
      </c>
      <c r="F164" s="33">
        <v>4543</v>
      </c>
      <c r="G164" s="33">
        <v>6112</v>
      </c>
      <c r="H164" s="33">
        <v>5710</v>
      </c>
      <c r="I164" s="34">
        <v>5338</v>
      </c>
      <c r="J164" s="33">
        <v>6160</v>
      </c>
      <c r="K164" s="34">
        <v>5473</v>
      </c>
      <c r="L164" s="33">
        <v>5770</v>
      </c>
      <c r="M164" s="33">
        <v>6423</v>
      </c>
      <c r="N164" s="35"/>
      <c r="O164" s="35"/>
      <c r="P164" s="33">
        <f>SUM(D164:M164)</f>
        <v>53805</v>
      </c>
      <c r="Q164" s="56">
        <f t="shared" si="20"/>
        <v>3.7932143023319757E-2</v>
      </c>
      <c r="R164" s="144"/>
      <c r="S164" s="3"/>
    </row>
    <row r="165" spans="3:19" ht="25.5" customHeight="1" thickBot="1" x14ac:dyDescent="0.25">
      <c r="C165" s="118" t="s">
        <v>156</v>
      </c>
      <c r="D165" s="33">
        <v>4175</v>
      </c>
      <c r="E165" s="33">
        <v>4784</v>
      </c>
      <c r="F165" s="33">
        <v>4366</v>
      </c>
      <c r="G165" s="33">
        <v>5834</v>
      </c>
      <c r="H165" s="33">
        <v>5547</v>
      </c>
      <c r="I165" s="34">
        <v>4694</v>
      </c>
      <c r="J165" s="33">
        <v>5230</v>
      </c>
      <c r="K165" s="34">
        <v>4799</v>
      </c>
      <c r="L165" s="33">
        <v>4848</v>
      </c>
      <c r="M165" s="33">
        <v>5244</v>
      </c>
      <c r="N165" s="35"/>
      <c r="O165" s="35"/>
      <c r="P165" s="33">
        <f t="shared" si="19"/>
        <v>49521</v>
      </c>
      <c r="Q165" s="56">
        <f t="shared" si="20"/>
        <v>3.4911953436628895E-2</v>
      </c>
      <c r="R165" s="144"/>
      <c r="S165" s="3"/>
    </row>
    <row r="166" spans="3:19" ht="27.75" thickBot="1" x14ac:dyDescent="0.25">
      <c r="C166" s="118" t="s">
        <v>232</v>
      </c>
      <c r="D166" s="33">
        <v>2187</v>
      </c>
      <c r="E166" s="33">
        <v>2063</v>
      </c>
      <c r="F166" s="33">
        <v>2351</v>
      </c>
      <c r="G166" s="33">
        <v>3070</v>
      </c>
      <c r="H166" s="33">
        <v>3274</v>
      </c>
      <c r="I166" s="34">
        <v>2967</v>
      </c>
      <c r="J166" s="33">
        <v>3259</v>
      </c>
      <c r="K166" s="34">
        <v>2882</v>
      </c>
      <c r="L166" s="33">
        <v>2861</v>
      </c>
      <c r="M166" s="33">
        <v>2997</v>
      </c>
      <c r="N166" s="35"/>
      <c r="O166" s="35"/>
      <c r="P166" s="33">
        <f t="shared" si="19"/>
        <v>27911</v>
      </c>
      <c r="Q166" s="56">
        <f>P166/$P$168</f>
        <v>1.9677056852037501E-2</v>
      </c>
      <c r="R166" s="144"/>
      <c r="S166" s="3"/>
    </row>
    <row r="167" spans="3:19" ht="16.5" thickBot="1" x14ac:dyDescent="0.3">
      <c r="C167" s="52" t="s">
        <v>269</v>
      </c>
      <c r="D167" s="51">
        <f>SUM(D157:D166)</f>
        <v>96390</v>
      </c>
      <c r="E167" s="51">
        <f t="shared" ref="E167:I167" si="21">SUM(E157:E166)</f>
        <v>105234</v>
      </c>
      <c r="F167" s="51">
        <f t="shared" si="21"/>
        <v>104276</v>
      </c>
      <c r="G167" s="51">
        <f t="shared" si="21"/>
        <v>135251</v>
      </c>
      <c r="H167" s="51">
        <f t="shared" si="21"/>
        <v>128334</v>
      </c>
      <c r="I167" s="51">
        <f t="shared" si="21"/>
        <v>114229</v>
      </c>
      <c r="J167" s="51">
        <f>SUM(J157:J166)</f>
        <v>129135</v>
      </c>
      <c r="K167" s="51">
        <f t="shared" ref="K167:O167" si="22">SUM(K157:K166)</f>
        <v>127081</v>
      </c>
      <c r="L167" s="51">
        <f>SUM(L157:L166)</f>
        <v>141660</v>
      </c>
      <c r="M167" s="51">
        <f t="shared" si="22"/>
        <v>166562</v>
      </c>
      <c r="N167" s="51">
        <f t="shared" si="22"/>
        <v>0</v>
      </c>
      <c r="O167" s="51">
        <f t="shared" si="22"/>
        <v>0</v>
      </c>
      <c r="P167" s="51">
        <f>SUM(D167:M167)</f>
        <v>1248152</v>
      </c>
      <c r="Q167" s="58">
        <f>SUM(Q157:Q166)</f>
        <v>0.87993829902132881</v>
      </c>
      <c r="R167" s="144"/>
      <c r="S167" s="12"/>
    </row>
    <row r="168" spans="3:19" ht="16.5" thickBot="1" x14ac:dyDescent="0.3">
      <c r="C168" s="52" t="s">
        <v>158</v>
      </c>
      <c r="D168" s="51">
        <v>110994</v>
      </c>
      <c r="E168" s="51">
        <v>120943</v>
      </c>
      <c r="F168" s="51">
        <v>119787</v>
      </c>
      <c r="G168" s="51">
        <v>154267</v>
      </c>
      <c r="H168" s="51">
        <v>146002</v>
      </c>
      <c r="I168" s="51">
        <v>129608</v>
      </c>
      <c r="J168" s="51">
        <v>146667</v>
      </c>
      <c r="K168" s="51">
        <v>144558</v>
      </c>
      <c r="L168" s="51">
        <v>159436</v>
      </c>
      <c r="M168" s="51">
        <v>186192</v>
      </c>
      <c r="N168" s="51">
        <v>0</v>
      </c>
      <c r="O168" s="51">
        <v>0</v>
      </c>
      <c r="P168" s="51">
        <f>SUM(D168:M168)</f>
        <v>1418454</v>
      </c>
      <c r="Q168" s="58">
        <v>1</v>
      </c>
      <c r="R168" s="144"/>
    </row>
    <row r="169" spans="3:19" ht="15.75" x14ac:dyDescent="0.25">
      <c r="C169" s="164" t="s">
        <v>159</v>
      </c>
      <c r="D169" s="164"/>
      <c r="E169" s="164"/>
      <c r="F169" s="164"/>
      <c r="G169" s="164"/>
      <c r="H169" s="164"/>
      <c r="I169" s="164"/>
      <c r="J169" s="164"/>
      <c r="K169" s="164"/>
      <c r="L169" s="164"/>
      <c r="M169" s="164"/>
      <c r="N169" s="164"/>
      <c r="O169" s="164"/>
      <c r="P169" s="164"/>
      <c r="Q169" s="164"/>
    </row>
    <row r="170" spans="3:19" ht="15.75" x14ac:dyDescent="0.25">
      <c r="C170" s="164" t="s">
        <v>264</v>
      </c>
      <c r="D170" s="164"/>
      <c r="E170" s="164"/>
      <c r="F170" s="164"/>
      <c r="G170" s="164"/>
      <c r="H170" s="164"/>
      <c r="I170" s="164"/>
      <c r="J170" s="164"/>
      <c r="K170" s="164"/>
      <c r="L170" s="164"/>
      <c r="M170" s="164"/>
      <c r="N170" s="164"/>
      <c r="O170" s="164"/>
      <c r="P170" s="164"/>
      <c r="Q170" s="164"/>
    </row>
    <row r="174" spans="3:19" x14ac:dyDescent="0.2">
      <c r="C174" s="5" t="s">
        <v>160</v>
      </c>
    </row>
    <row r="175" spans="3:19" ht="15.75" thickBot="1" x14ac:dyDescent="0.25"/>
    <row r="176" spans="3:19" ht="15.75" thickBot="1" x14ac:dyDescent="0.25">
      <c r="C176" s="168" t="s">
        <v>35</v>
      </c>
      <c r="D176" s="169"/>
      <c r="E176" s="169"/>
      <c r="F176" s="169"/>
      <c r="G176" s="169"/>
      <c r="H176" s="169"/>
      <c r="I176" s="169"/>
      <c r="J176" s="169"/>
      <c r="K176" s="169"/>
      <c r="L176" s="169"/>
      <c r="M176" s="169"/>
      <c r="N176" s="169"/>
      <c r="O176" s="169"/>
      <c r="P176" s="169"/>
      <c r="Q176" s="169"/>
      <c r="R176" s="170"/>
    </row>
    <row r="177" spans="2:20" ht="27.75" thickBot="1" x14ac:dyDescent="0.25">
      <c r="B177" s="1" t="s">
        <v>161</v>
      </c>
      <c r="C177" s="59" t="s">
        <v>162</v>
      </c>
      <c r="D177" s="52" t="s">
        <v>3</v>
      </c>
      <c r="E177" s="52" t="s">
        <v>4</v>
      </c>
      <c r="F177" s="52" t="s">
        <v>5</v>
      </c>
      <c r="G177" s="52" t="s">
        <v>6</v>
      </c>
      <c r="H177" s="52" t="s">
        <v>7</v>
      </c>
      <c r="I177" s="52" t="s">
        <v>8</v>
      </c>
      <c r="J177" s="52" t="s">
        <v>9</v>
      </c>
      <c r="K177" s="52" t="s">
        <v>10</v>
      </c>
      <c r="L177" s="52" t="s">
        <v>11</v>
      </c>
      <c r="M177" s="52" t="s">
        <v>12</v>
      </c>
      <c r="N177" s="52" t="s">
        <v>13</v>
      </c>
      <c r="O177" s="52" t="s">
        <v>14</v>
      </c>
      <c r="P177" s="60" t="s">
        <v>15</v>
      </c>
      <c r="Q177" s="45" t="s">
        <v>266</v>
      </c>
      <c r="R177" s="46" t="s">
        <v>37</v>
      </c>
    </row>
    <row r="178" spans="2:20" ht="15.75" thickBot="1" x14ac:dyDescent="0.25">
      <c r="C178" s="153" t="s">
        <v>163</v>
      </c>
      <c r="D178" s="33">
        <v>369</v>
      </c>
      <c r="E178" s="33">
        <v>424</v>
      </c>
      <c r="F178" s="33">
        <v>381</v>
      </c>
      <c r="G178" s="33">
        <v>479</v>
      </c>
      <c r="H178" s="33">
        <v>396</v>
      </c>
      <c r="I178" s="33">
        <v>380</v>
      </c>
      <c r="J178" s="33">
        <v>451</v>
      </c>
      <c r="K178" s="34">
        <v>448</v>
      </c>
      <c r="L178" s="33">
        <v>494</v>
      </c>
      <c r="M178" s="33">
        <v>652</v>
      </c>
      <c r="N178" s="35"/>
      <c r="O178" s="35"/>
      <c r="P178" s="33">
        <f>SUM(D178:M178)</f>
        <v>4474</v>
      </c>
      <c r="Q178" s="33">
        <v>96385</v>
      </c>
      <c r="R178" s="152">
        <f>P178/Q178*10000</f>
        <v>464.18011101312447</v>
      </c>
      <c r="S178" s="14"/>
      <c r="T178" s="15"/>
    </row>
    <row r="179" spans="2:20" ht="15.75" thickBot="1" x14ac:dyDescent="0.25">
      <c r="C179" s="153" t="s">
        <v>169</v>
      </c>
      <c r="D179" s="33">
        <v>744</v>
      </c>
      <c r="E179" s="33">
        <v>696</v>
      </c>
      <c r="F179" s="33">
        <v>642</v>
      </c>
      <c r="G179" s="33">
        <v>1065</v>
      </c>
      <c r="H179" s="33">
        <v>1149</v>
      </c>
      <c r="I179" s="33">
        <v>1210</v>
      </c>
      <c r="J179" s="33">
        <v>1353</v>
      </c>
      <c r="K179" s="34">
        <v>1737</v>
      </c>
      <c r="L179" s="33">
        <v>1876</v>
      </c>
      <c r="M179" s="33">
        <v>2170</v>
      </c>
      <c r="N179" s="35"/>
      <c r="O179" s="35"/>
      <c r="P179" s="33">
        <f t="shared" ref="P179:P190" si="23">SUM(D179:M179)</f>
        <v>12642</v>
      </c>
      <c r="Q179" s="33">
        <v>292907</v>
      </c>
      <c r="R179" s="152">
        <f t="shared" ref="R179:R190" si="24">P179/Q179*10000</f>
        <v>431.60457073405553</v>
      </c>
      <c r="S179" s="14"/>
      <c r="T179" s="15"/>
    </row>
    <row r="180" spans="2:20" ht="15.75" thickBot="1" x14ac:dyDescent="0.25">
      <c r="C180" s="153" t="s">
        <v>164</v>
      </c>
      <c r="D180" s="33">
        <v>2138</v>
      </c>
      <c r="E180" s="33">
        <v>2348</v>
      </c>
      <c r="F180" s="33">
        <v>2513</v>
      </c>
      <c r="G180" s="33">
        <v>3184</v>
      </c>
      <c r="H180" s="33">
        <v>3339</v>
      </c>
      <c r="I180" s="33">
        <v>3094</v>
      </c>
      <c r="J180" s="33">
        <v>3318</v>
      </c>
      <c r="K180" s="34">
        <v>3102</v>
      </c>
      <c r="L180" s="33">
        <v>3558</v>
      </c>
      <c r="M180" s="33">
        <v>5139</v>
      </c>
      <c r="N180" s="35"/>
      <c r="O180" s="35"/>
      <c r="P180" s="33">
        <f t="shared" si="23"/>
        <v>31733</v>
      </c>
      <c r="Q180" s="33">
        <v>751659</v>
      </c>
      <c r="R180" s="152">
        <f t="shared" si="24"/>
        <v>422.1728203879685</v>
      </c>
      <c r="S180" s="14"/>
      <c r="T180" s="15"/>
    </row>
    <row r="181" spans="2:20" ht="15.75" thickBot="1" x14ac:dyDescent="0.25">
      <c r="C181" s="153" t="s">
        <v>165</v>
      </c>
      <c r="D181" s="33">
        <v>6258</v>
      </c>
      <c r="E181" s="33">
        <v>7023</v>
      </c>
      <c r="F181" s="33">
        <v>6946</v>
      </c>
      <c r="G181" s="33">
        <v>8182</v>
      </c>
      <c r="H181" s="33">
        <v>7339</v>
      </c>
      <c r="I181" s="33">
        <v>6420</v>
      </c>
      <c r="J181" s="33">
        <v>7773</v>
      </c>
      <c r="K181" s="34">
        <v>8065</v>
      </c>
      <c r="L181" s="33">
        <v>8813</v>
      </c>
      <c r="M181" s="33">
        <v>9980</v>
      </c>
      <c r="N181" s="35"/>
      <c r="O181" s="35"/>
      <c r="P181" s="33">
        <f t="shared" si="23"/>
        <v>76799</v>
      </c>
      <c r="Q181" s="33">
        <v>2117145</v>
      </c>
      <c r="R181" s="152">
        <f t="shared" si="24"/>
        <v>362.74794593662693</v>
      </c>
      <c r="S181" s="14"/>
      <c r="T181" s="15"/>
    </row>
    <row r="182" spans="2:20" ht="15.75" thickBot="1" x14ac:dyDescent="0.25">
      <c r="C182" s="153" t="s">
        <v>166</v>
      </c>
      <c r="D182" s="33">
        <v>8384</v>
      </c>
      <c r="E182" s="33">
        <v>8918</v>
      </c>
      <c r="F182" s="33">
        <v>8505</v>
      </c>
      <c r="G182" s="33">
        <v>10428</v>
      </c>
      <c r="H182" s="33">
        <v>9283</v>
      </c>
      <c r="I182" s="33">
        <v>8184</v>
      </c>
      <c r="J182" s="33">
        <v>9435</v>
      </c>
      <c r="K182" s="34">
        <v>10127</v>
      </c>
      <c r="L182" s="33">
        <v>10818</v>
      </c>
      <c r="M182" s="33">
        <v>12206</v>
      </c>
      <c r="N182" s="35"/>
      <c r="O182" s="35"/>
      <c r="P182" s="33">
        <f t="shared" si="23"/>
        <v>96288</v>
      </c>
      <c r="Q182" s="33">
        <v>2819049</v>
      </c>
      <c r="R182" s="152">
        <f t="shared" si="24"/>
        <v>341.56199484294171</v>
      </c>
      <c r="S182" s="14"/>
      <c r="T182" s="15"/>
    </row>
    <row r="183" spans="2:20" ht="15.75" thickBot="1" x14ac:dyDescent="0.25">
      <c r="C183" s="153" t="s">
        <v>167</v>
      </c>
      <c r="D183" s="33">
        <v>14945</v>
      </c>
      <c r="E183" s="33">
        <v>16135</v>
      </c>
      <c r="F183" s="33">
        <v>16240</v>
      </c>
      <c r="G183" s="33">
        <v>20905</v>
      </c>
      <c r="H183" s="33">
        <v>19545</v>
      </c>
      <c r="I183" s="33">
        <v>17423</v>
      </c>
      <c r="J183" s="33">
        <v>19407</v>
      </c>
      <c r="K183" s="34">
        <v>19902</v>
      </c>
      <c r="L183" s="33">
        <v>23831</v>
      </c>
      <c r="M183" s="33">
        <v>27460</v>
      </c>
      <c r="N183" s="35"/>
      <c r="O183" s="35"/>
      <c r="P183" s="33">
        <f t="shared" si="23"/>
        <v>195793</v>
      </c>
      <c r="Q183" s="33">
        <v>5899274</v>
      </c>
      <c r="R183" s="152">
        <f t="shared" si="24"/>
        <v>331.89338213481864</v>
      </c>
      <c r="S183" s="14"/>
      <c r="T183" s="15"/>
    </row>
    <row r="184" spans="2:20" ht="15.75" thickBot="1" x14ac:dyDescent="0.25">
      <c r="C184" s="153" t="s">
        <v>168</v>
      </c>
      <c r="D184" s="33">
        <v>11195</v>
      </c>
      <c r="E184" s="33">
        <v>12794</v>
      </c>
      <c r="F184" s="33">
        <v>14325</v>
      </c>
      <c r="G184" s="33">
        <v>18046</v>
      </c>
      <c r="H184" s="33">
        <v>15757</v>
      </c>
      <c r="I184" s="33">
        <v>14227</v>
      </c>
      <c r="J184" s="33">
        <v>16126</v>
      </c>
      <c r="K184" s="34">
        <v>15912</v>
      </c>
      <c r="L184" s="33">
        <v>16621</v>
      </c>
      <c r="M184" s="33">
        <v>21540</v>
      </c>
      <c r="N184" s="35"/>
      <c r="O184" s="35"/>
      <c r="P184" s="33">
        <f t="shared" si="23"/>
        <v>156543</v>
      </c>
      <c r="Q184" s="33">
        <v>4890931</v>
      </c>
      <c r="R184" s="152">
        <f t="shared" si="24"/>
        <v>320.06789709362084</v>
      </c>
      <c r="S184" s="14"/>
      <c r="T184" s="15"/>
    </row>
    <row r="185" spans="2:20" ht="15.75" thickBot="1" x14ac:dyDescent="0.25">
      <c r="C185" s="153" t="s">
        <v>171</v>
      </c>
      <c r="D185" s="33">
        <v>15071</v>
      </c>
      <c r="E185" s="33">
        <v>15721</v>
      </c>
      <c r="F185" s="33">
        <v>14367</v>
      </c>
      <c r="G185" s="33">
        <v>18777</v>
      </c>
      <c r="H185" s="33">
        <v>18049</v>
      </c>
      <c r="I185" s="33">
        <v>17065</v>
      </c>
      <c r="J185" s="33">
        <v>19286</v>
      </c>
      <c r="K185" s="34">
        <v>18341</v>
      </c>
      <c r="L185" s="33">
        <v>20035</v>
      </c>
      <c r="M185" s="33">
        <v>24366</v>
      </c>
      <c r="N185" s="35"/>
      <c r="O185" s="35"/>
      <c r="P185" s="33">
        <f t="shared" si="23"/>
        <v>181078</v>
      </c>
      <c r="Q185" s="33">
        <v>5785530</v>
      </c>
      <c r="R185" s="152">
        <f t="shared" si="24"/>
        <v>312.98429011689507</v>
      </c>
      <c r="S185" s="14"/>
      <c r="T185" s="15"/>
    </row>
    <row r="186" spans="2:20" ht="15.75" thickBot="1" x14ac:dyDescent="0.25">
      <c r="C186" s="153" t="s">
        <v>170</v>
      </c>
      <c r="D186" s="33">
        <v>13138</v>
      </c>
      <c r="E186" s="33">
        <v>13676</v>
      </c>
      <c r="F186" s="33">
        <v>13652</v>
      </c>
      <c r="G186" s="33">
        <v>18826</v>
      </c>
      <c r="H186" s="33">
        <v>17752</v>
      </c>
      <c r="I186" s="33">
        <v>14610</v>
      </c>
      <c r="J186" s="33">
        <v>17253</v>
      </c>
      <c r="K186" s="34">
        <v>16789</v>
      </c>
      <c r="L186" s="33">
        <v>18455</v>
      </c>
      <c r="M186" s="33">
        <v>20623</v>
      </c>
      <c r="N186" s="35"/>
      <c r="O186" s="35"/>
      <c r="P186" s="33">
        <f t="shared" si="23"/>
        <v>164774</v>
      </c>
      <c r="Q186" s="33">
        <v>5414533</v>
      </c>
      <c r="R186" s="152">
        <f t="shared" si="24"/>
        <v>304.31802705791983</v>
      </c>
      <c r="S186" s="14"/>
      <c r="T186" s="15"/>
    </row>
    <row r="187" spans="2:20" ht="15.75" thickBot="1" x14ac:dyDescent="0.25">
      <c r="C187" s="153" t="s">
        <v>172</v>
      </c>
      <c r="D187" s="33">
        <v>316</v>
      </c>
      <c r="E187" s="33">
        <v>322</v>
      </c>
      <c r="F187" s="33">
        <v>285</v>
      </c>
      <c r="G187" s="33">
        <v>441</v>
      </c>
      <c r="H187" s="33">
        <v>345</v>
      </c>
      <c r="I187" s="33">
        <v>355</v>
      </c>
      <c r="J187" s="33">
        <v>361</v>
      </c>
      <c r="K187" s="34">
        <v>373</v>
      </c>
      <c r="L187" s="33">
        <v>429</v>
      </c>
      <c r="M187" s="33">
        <v>606</v>
      </c>
      <c r="N187" s="35"/>
      <c r="O187" s="35"/>
      <c r="P187" s="33">
        <f t="shared" si="23"/>
        <v>3833</v>
      </c>
      <c r="Q187" s="33">
        <v>135450</v>
      </c>
      <c r="R187" s="152">
        <f t="shared" si="24"/>
        <v>282.98265042451089</v>
      </c>
      <c r="S187" s="14"/>
      <c r="T187" s="15"/>
    </row>
    <row r="188" spans="2:20" ht="15.75" thickBot="1" x14ac:dyDescent="0.25">
      <c r="C188" s="153" t="s">
        <v>173</v>
      </c>
      <c r="D188" s="33">
        <v>435</v>
      </c>
      <c r="E188" s="33">
        <v>530</v>
      </c>
      <c r="F188" s="33">
        <v>492</v>
      </c>
      <c r="G188" s="33">
        <v>607</v>
      </c>
      <c r="H188" s="33">
        <v>588</v>
      </c>
      <c r="I188" s="33">
        <v>562</v>
      </c>
      <c r="J188" s="33">
        <v>647</v>
      </c>
      <c r="K188" s="34">
        <v>624</v>
      </c>
      <c r="L188" s="33">
        <v>748</v>
      </c>
      <c r="M188" s="33">
        <v>721</v>
      </c>
      <c r="N188" s="35"/>
      <c r="O188" s="35"/>
      <c r="P188" s="33">
        <f t="shared" si="23"/>
        <v>5954</v>
      </c>
      <c r="Q188" s="33">
        <v>248292</v>
      </c>
      <c r="R188" s="152">
        <f t="shared" si="24"/>
        <v>239.79830199925891</v>
      </c>
      <c r="S188" s="14"/>
      <c r="T188" s="15"/>
    </row>
    <row r="189" spans="2:20" ht="15.75" thickBot="1" x14ac:dyDescent="0.25">
      <c r="C189" s="153" t="s">
        <v>238</v>
      </c>
      <c r="D189" s="33">
        <v>81</v>
      </c>
      <c r="E189" s="33">
        <v>103</v>
      </c>
      <c r="F189" s="33">
        <v>129</v>
      </c>
      <c r="G189" s="33">
        <v>130</v>
      </c>
      <c r="H189" s="33">
        <v>127</v>
      </c>
      <c r="I189" s="33">
        <v>122</v>
      </c>
      <c r="J189" s="33">
        <v>158</v>
      </c>
      <c r="K189" s="34">
        <v>150</v>
      </c>
      <c r="L189" s="33">
        <v>164</v>
      </c>
      <c r="M189" s="33">
        <v>184</v>
      </c>
      <c r="N189" s="35"/>
      <c r="O189" s="35"/>
      <c r="P189" s="33">
        <f t="shared" si="23"/>
        <v>1348</v>
      </c>
      <c r="Q189" s="33">
        <v>61286</v>
      </c>
      <c r="R189" s="152">
        <f t="shared" si="24"/>
        <v>219.95235453447771</v>
      </c>
      <c r="S189" s="14"/>
      <c r="T189" s="15"/>
    </row>
    <row r="190" spans="2:20" ht="15.75" thickBot="1" x14ac:dyDescent="0.25">
      <c r="C190" s="153" t="s">
        <v>239</v>
      </c>
      <c r="D190" s="33">
        <v>2</v>
      </c>
      <c r="E190" s="33">
        <v>1</v>
      </c>
      <c r="F190" s="33">
        <v>3</v>
      </c>
      <c r="G190" s="33">
        <v>6</v>
      </c>
      <c r="H190" s="33">
        <v>4</v>
      </c>
      <c r="I190" s="33">
        <v>6</v>
      </c>
      <c r="J190" s="33">
        <v>2</v>
      </c>
      <c r="K190" s="34">
        <v>7</v>
      </c>
      <c r="L190" s="33">
        <v>6</v>
      </c>
      <c r="M190" s="33">
        <v>8</v>
      </c>
      <c r="N190" s="35"/>
      <c r="O190" s="35"/>
      <c r="P190" s="33">
        <f t="shared" si="23"/>
        <v>45</v>
      </c>
      <c r="Q190" s="33">
        <v>3330</v>
      </c>
      <c r="R190" s="152">
        <f t="shared" si="24"/>
        <v>135.13513513513513</v>
      </c>
      <c r="S190" s="14"/>
      <c r="T190" s="15"/>
    </row>
    <row r="191" spans="2:20" ht="23.45" customHeight="1" thickBot="1" x14ac:dyDescent="0.25">
      <c r="C191" s="52" t="s">
        <v>18</v>
      </c>
      <c r="D191" s="53">
        <f>SUM(D178:D190)</f>
        <v>73076</v>
      </c>
      <c r="E191" s="53">
        <f t="shared" ref="E191:O191" si="25">SUM(E178:E190)</f>
        <v>78691</v>
      </c>
      <c r="F191" s="53">
        <f t="shared" si="25"/>
        <v>78480</v>
      </c>
      <c r="G191" s="53">
        <f t="shared" si="25"/>
        <v>101076</v>
      </c>
      <c r="H191" s="53">
        <f t="shared" si="25"/>
        <v>93673</v>
      </c>
      <c r="I191" s="53">
        <f t="shared" si="25"/>
        <v>83658</v>
      </c>
      <c r="J191" s="53">
        <f t="shared" si="25"/>
        <v>95570</v>
      </c>
      <c r="K191" s="53">
        <f t="shared" si="25"/>
        <v>95577</v>
      </c>
      <c r="L191" s="53">
        <f>SUM(L178:L190)</f>
        <v>105848</v>
      </c>
      <c r="M191" s="53">
        <f t="shared" si="25"/>
        <v>125655</v>
      </c>
      <c r="N191" s="53">
        <f t="shared" si="25"/>
        <v>0</v>
      </c>
      <c r="O191" s="53">
        <f t="shared" si="25"/>
        <v>0</v>
      </c>
      <c r="P191" s="53">
        <f>SUM(P178:P190)</f>
        <v>931304</v>
      </c>
      <c r="Q191" s="53">
        <v>28515769</v>
      </c>
      <c r="R191" s="54" t="s">
        <v>270</v>
      </c>
      <c r="S191" s="14"/>
      <c r="T191" s="14"/>
    </row>
    <row r="192" spans="2:20" x14ac:dyDescent="0.2">
      <c r="C192" s="72" t="s">
        <v>236</v>
      </c>
      <c r="D192" s="73"/>
      <c r="E192" s="73"/>
      <c r="F192" s="73"/>
      <c r="G192" s="73"/>
      <c r="H192" s="73"/>
      <c r="I192" s="73"/>
      <c r="J192" s="73"/>
      <c r="K192" s="73"/>
      <c r="L192" s="73"/>
      <c r="M192" s="73"/>
      <c r="N192" s="73"/>
      <c r="O192" s="73"/>
      <c r="P192" s="73"/>
      <c r="Q192" s="73"/>
      <c r="R192" s="74"/>
      <c r="S192" s="21"/>
    </row>
    <row r="193" spans="2:21" ht="30" customHeight="1" x14ac:dyDescent="0.2">
      <c r="C193" s="163" t="s">
        <v>234</v>
      </c>
      <c r="D193" s="163"/>
      <c r="E193" s="163"/>
      <c r="F193" s="163"/>
      <c r="G193" s="163"/>
      <c r="H193" s="163"/>
      <c r="I193" s="163"/>
      <c r="J193" s="163"/>
      <c r="K193" s="163"/>
      <c r="L193" s="163"/>
      <c r="M193" s="163"/>
      <c r="N193" s="163"/>
      <c r="O193" s="163"/>
      <c r="P193" s="163"/>
      <c r="Q193" s="163"/>
      <c r="R193" s="163"/>
      <c r="S193" s="21"/>
    </row>
    <row r="194" spans="2:21" x14ac:dyDescent="0.2">
      <c r="C194" s="75" t="s">
        <v>235</v>
      </c>
      <c r="D194" s="73"/>
      <c r="E194" s="73"/>
      <c r="F194" s="73"/>
      <c r="G194" s="73"/>
      <c r="H194" s="73"/>
      <c r="I194" s="73"/>
      <c r="J194" s="73"/>
      <c r="K194" s="73"/>
      <c r="L194" s="73"/>
      <c r="M194" s="73"/>
      <c r="N194" s="73"/>
      <c r="O194" s="73"/>
      <c r="P194" s="73"/>
      <c r="Q194" s="73"/>
      <c r="R194" s="76"/>
    </row>
    <row r="195" spans="2:21" ht="15.75" x14ac:dyDescent="0.25">
      <c r="C195" s="164" t="s">
        <v>174</v>
      </c>
      <c r="D195" s="164"/>
      <c r="E195" s="164"/>
      <c r="F195" s="164"/>
      <c r="G195" s="164"/>
      <c r="H195" s="164"/>
      <c r="I195" s="164"/>
      <c r="J195" s="164"/>
      <c r="K195" s="164"/>
      <c r="L195" s="164"/>
      <c r="M195" s="164"/>
      <c r="N195" s="164"/>
      <c r="O195" s="164"/>
      <c r="P195" s="164"/>
      <c r="Q195" s="164"/>
      <c r="R195" s="164"/>
    </row>
    <row r="196" spans="2:21" ht="15.75" x14ac:dyDescent="0.25">
      <c r="C196" s="164" t="s">
        <v>264</v>
      </c>
      <c r="D196" s="164"/>
      <c r="E196" s="164"/>
      <c r="F196" s="164"/>
      <c r="G196" s="164"/>
      <c r="H196" s="164"/>
      <c r="I196" s="164"/>
      <c r="J196" s="164"/>
      <c r="K196" s="164"/>
      <c r="L196" s="164"/>
      <c r="M196" s="164"/>
      <c r="N196" s="164"/>
      <c r="O196" s="164"/>
      <c r="P196" s="164"/>
      <c r="Q196" s="164"/>
      <c r="R196" s="164"/>
    </row>
    <row r="198" spans="2:21" x14ac:dyDescent="0.2">
      <c r="C198" s="5" t="s">
        <v>175</v>
      </c>
    </row>
    <row r="199" spans="2:21" ht="15.75" thickBot="1" x14ac:dyDescent="0.25"/>
    <row r="200" spans="2:21" ht="15.75" thickBot="1" x14ac:dyDescent="0.25">
      <c r="C200" s="168" t="s">
        <v>176</v>
      </c>
      <c r="D200" s="169"/>
      <c r="E200" s="169"/>
      <c r="F200" s="169"/>
      <c r="G200" s="169"/>
      <c r="H200" s="169"/>
      <c r="I200" s="169"/>
      <c r="J200" s="169"/>
      <c r="K200" s="169"/>
      <c r="L200" s="169"/>
      <c r="M200" s="169"/>
      <c r="N200" s="169"/>
      <c r="O200" s="169"/>
      <c r="P200" s="169"/>
      <c r="Q200" s="169"/>
      <c r="R200" s="170"/>
    </row>
    <row r="201" spans="2:21" ht="27.75" thickBot="1" x14ac:dyDescent="0.25">
      <c r="B201" s="1" t="s">
        <v>177</v>
      </c>
      <c r="C201" s="43" t="s">
        <v>162</v>
      </c>
      <c r="D201" s="44" t="s">
        <v>3</v>
      </c>
      <c r="E201" s="44" t="s">
        <v>4</v>
      </c>
      <c r="F201" s="44" t="s">
        <v>5</v>
      </c>
      <c r="G201" s="44" t="s">
        <v>6</v>
      </c>
      <c r="H201" s="44" t="s">
        <v>7</v>
      </c>
      <c r="I201" s="44" t="s">
        <v>8</v>
      </c>
      <c r="J201" s="44" t="s">
        <v>9</v>
      </c>
      <c r="K201" s="44" t="s">
        <v>10</v>
      </c>
      <c r="L201" s="44" t="s">
        <v>11</v>
      </c>
      <c r="M201" s="44" t="s">
        <v>12</v>
      </c>
      <c r="N201" s="44" t="s">
        <v>13</v>
      </c>
      <c r="O201" s="44" t="s">
        <v>14</v>
      </c>
      <c r="P201" s="46" t="s">
        <v>15</v>
      </c>
      <c r="Q201" s="45" t="s">
        <v>266</v>
      </c>
      <c r="R201" s="45" t="s">
        <v>37</v>
      </c>
    </row>
    <row r="202" spans="2:21" ht="15.75" thickBot="1" x14ac:dyDescent="0.25">
      <c r="C202" s="148" t="s">
        <v>178</v>
      </c>
      <c r="D202" s="33">
        <v>3425</v>
      </c>
      <c r="E202" s="33">
        <v>4085</v>
      </c>
      <c r="F202" s="33">
        <v>3820</v>
      </c>
      <c r="G202" s="33">
        <v>4744</v>
      </c>
      <c r="H202" s="33">
        <v>4186</v>
      </c>
      <c r="I202" s="34">
        <v>3836</v>
      </c>
      <c r="J202" s="33">
        <v>4140</v>
      </c>
      <c r="K202" s="34">
        <v>4099</v>
      </c>
      <c r="L202" s="33">
        <v>4340</v>
      </c>
      <c r="M202" s="33">
        <v>5421</v>
      </c>
      <c r="N202" s="35"/>
      <c r="O202" s="35"/>
      <c r="P202" s="33">
        <f>SUM(D202:M202)</f>
        <v>42096</v>
      </c>
      <c r="Q202" s="33">
        <v>1136484</v>
      </c>
      <c r="R202" s="152">
        <f>P202/Q202*10000</f>
        <v>370.40556664238125</v>
      </c>
      <c r="S202" s="14"/>
      <c r="U202" s="15"/>
    </row>
    <row r="203" spans="2:21" ht="15.75" thickBot="1" x14ac:dyDescent="0.25">
      <c r="C203" s="148" t="s">
        <v>179</v>
      </c>
      <c r="D203" s="33">
        <v>4503</v>
      </c>
      <c r="E203" s="33">
        <v>4644</v>
      </c>
      <c r="F203" s="33">
        <v>4685</v>
      </c>
      <c r="G203" s="33">
        <v>6489</v>
      </c>
      <c r="H203" s="33">
        <v>5535</v>
      </c>
      <c r="I203" s="34">
        <v>4896</v>
      </c>
      <c r="J203" s="33">
        <v>5704</v>
      </c>
      <c r="K203" s="34">
        <v>5462</v>
      </c>
      <c r="L203" s="33">
        <v>5527</v>
      </c>
      <c r="M203" s="33">
        <v>6067</v>
      </c>
      <c r="N203" s="35"/>
      <c r="O203" s="35"/>
      <c r="P203" s="33">
        <f t="shared" ref="P203:P213" si="26">SUM(D203:M203)</f>
        <v>53512</v>
      </c>
      <c r="Q203" s="33">
        <v>1673445</v>
      </c>
      <c r="R203" s="152">
        <f t="shared" ref="R203:R213" si="27">P203/Q203*10000</f>
        <v>319.77148935280218</v>
      </c>
      <c r="S203" s="14"/>
      <c r="U203" s="15"/>
    </row>
    <row r="204" spans="2:21" ht="15.75" thickBot="1" x14ac:dyDescent="0.25">
      <c r="C204" s="148" t="s">
        <v>180</v>
      </c>
      <c r="D204" s="33">
        <v>394</v>
      </c>
      <c r="E204" s="33">
        <v>484</v>
      </c>
      <c r="F204" s="33">
        <v>362</v>
      </c>
      <c r="G204" s="33">
        <v>483</v>
      </c>
      <c r="H204" s="33">
        <v>668</v>
      </c>
      <c r="I204" s="34">
        <v>547</v>
      </c>
      <c r="J204" s="33">
        <v>502</v>
      </c>
      <c r="K204" s="34">
        <v>557</v>
      </c>
      <c r="L204" s="33">
        <v>678</v>
      </c>
      <c r="M204" s="33">
        <v>796</v>
      </c>
      <c r="N204" s="35"/>
      <c r="O204" s="35"/>
      <c r="P204" s="33">
        <f t="shared" si="26"/>
        <v>5471</v>
      </c>
      <c r="Q204" s="33">
        <v>174678</v>
      </c>
      <c r="R204" s="152">
        <f t="shared" si="27"/>
        <v>313.20486838640244</v>
      </c>
      <c r="S204" s="14"/>
      <c r="U204" s="15"/>
    </row>
    <row r="205" spans="2:21" ht="15.75" thickBot="1" x14ac:dyDescent="0.25">
      <c r="C205" s="148" t="s">
        <v>181</v>
      </c>
      <c r="D205" s="33">
        <v>2484</v>
      </c>
      <c r="E205" s="33">
        <v>3013</v>
      </c>
      <c r="F205" s="33">
        <v>2792</v>
      </c>
      <c r="G205" s="33">
        <v>3203</v>
      </c>
      <c r="H205" s="33">
        <v>3582</v>
      </c>
      <c r="I205" s="34">
        <v>3342</v>
      </c>
      <c r="J205" s="33">
        <v>3539</v>
      </c>
      <c r="K205" s="34">
        <v>3511</v>
      </c>
      <c r="L205" s="33">
        <v>3426</v>
      </c>
      <c r="M205" s="33">
        <v>3570</v>
      </c>
      <c r="N205" s="35"/>
      <c r="O205" s="35"/>
      <c r="P205" s="33">
        <f t="shared" si="26"/>
        <v>32462</v>
      </c>
      <c r="Q205" s="33">
        <v>1459974</v>
      </c>
      <c r="R205" s="152">
        <f t="shared" si="27"/>
        <v>222.34642534730071</v>
      </c>
      <c r="S205" s="14"/>
      <c r="U205" s="15"/>
    </row>
    <row r="206" spans="2:21" ht="15.75" thickBot="1" x14ac:dyDescent="0.25">
      <c r="C206" s="148" t="s">
        <v>182</v>
      </c>
      <c r="D206" s="33">
        <v>2927</v>
      </c>
      <c r="E206" s="33">
        <v>3239</v>
      </c>
      <c r="F206" s="33">
        <v>3122</v>
      </c>
      <c r="G206" s="33">
        <v>3935</v>
      </c>
      <c r="H206" s="33">
        <v>3912</v>
      </c>
      <c r="I206" s="34">
        <v>3755</v>
      </c>
      <c r="J206" s="33">
        <v>4252</v>
      </c>
      <c r="K206" s="34">
        <v>3839</v>
      </c>
      <c r="L206" s="33">
        <v>4305</v>
      </c>
      <c r="M206" s="33">
        <v>4304</v>
      </c>
      <c r="N206" s="35"/>
      <c r="O206" s="35"/>
      <c r="P206" s="33">
        <f t="shared" si="26"/>
        <v>37590</v>
      </c>
      <c r="Q206" s="33">
        <v>1749904</v>
      </c>
      <c r="R206" s="152">
        <f t="shared" si="27"/>
        <v>214.81178396072013</v>
      </c>
      <c r="S206" s="14"/>
      <c r="U206" s="15"/>
    </row>
    <row r="207" spans="2:21" ht="15.75" thickBot="1" x14ac:dyDescent="0.25">
      <c r="C207" s="148" t="s">
        <v>163</v>
      </c>
      <c r="D207" s="33">
        <v>4976</v>
      </c>
      <c r="E207" s="33">
        <v>5790</v>
      </c>
      <c r="F207" s="33">
        <v>5304</v>
      </c>
      <c r="G207" s="33">
        <v>6209</v>
      </c>
      <c r="H207" s="33">
        <v>5619</v>
      </c>
      <c r="I207" s="34">
        <v>5195</v>
      </c>
      <c r="J207" s="33">
        <v>6105</v>
      </c>
      <c r="K207" s="34">
        <v>5813</v>
      </c>
      <c r="L207" s="33">
        <v>6425</v>
      </c>
      <c r="M207" s="33">
        <v>7680</v>
      </c>
      <c r="N207" s="35"/>
      <c r="O207" s="35"/>
      <c r="P207" s="33">
        <f t="shared" si="26"/>
        <v>59116</v>
      </c>
      <c r="Q207" s="33">
        <v>3203129</v>
      </c>
      <c r="R207" s="152">
        <f t="shared" si="27"/>
        <v>184.55703782145522</v>
      </c>
      <c r="S207" s="14"/>
      <c r="U207" s="15"/>
    </row>
    <row r="208" spans="2:21" ht="15.75" thickBot="1" x14ac:dyDescent="0.25">
      <c r="C208" s="148" t="s">
        <v>167</v>
      </c>
      <c r="D208" s="33">
        <v>6529</v>
      </c>
      <c r="E208" s="33">
        <v>7164</v>
      </c>
      <c r="F208" s="33">
        <v>7285</v>
      </c>
      <c r="G208" s="33">
        <v>9197</v>
      </c>
      <c r="H208" s="33">
        <v>9297</v>
      </c>
      <c r="I208" s="34">
        <v>8682</v>
      </c>
      <c r="J208" s="33">
        <v>9318</v>
      </c>
      <c r="K208" s="34">
        <v>9218</v>
      </c>
      <c r="L208" s="33">
        <v>10928</v>
      </c>
      <c r="M208" s="33">
        <v>12306</v>
      </c>
      <c r="N208" s="35"/>
      <c r="O208" s="35"/>
      <c r="P208" s="33">
        <f t="shared" si="26"/>
        <v>89924</v>
      </c>
      <c r="Q208" s="33">
        <v>5293753</v>
      </c>
      <c r="R208" s="152">
        <f t="shared" si="27"/>
        <v>169.86814458475868</v>
      </c>
      <c r="S208" s="14"/>
      <c r="U208" s="15"/>
    </row>
    <row r="209" spans="2:21" ht="15.75" thickBot="1" x14ac:dyDescent="0.25">
      <c r="C209" s="148" t="s">
        <v>183</v>
      </c>
      <c r="D209" s="33">
        <v>2277</v>
      </c>
      <c r="E209" s="33">
        <v>2641</v>
      </c>
      <c r="F209" s="33">
        <v>2516</v>
      </c>
      <c r="G209" s="33">
        <v>3031</v>
      </c>
      <c r="H209" s="33">
        <v>2768</v>
      </c>
      <c r="I209" s="34">
        <v>2361</v>
      </c>
      <c r="J209" s="33">
        <v>2607</v>
      </c>
      <c r="K209" s="34">
        <v>2518</v>
      </c>
      <c r="L209" s="33">
        <v>2976</v>
      </c>
      <c r="M209" s="33">
        <v>3191</v>
      </c>
      <c r="N209" s="35"/>
      <c r="O209" s="35"/>
      <c r="P209" s="33">
        <f t="shared" si="26"/>
        <v>26886</v>
      </c>
      <c r="Q209" s="33">
        <v>1608829</v>
      </c>
      <c r="R209" s="152">
        <f t="shared" si="27"/>
        <v>167.11533668276741</v>
      </c>
      <c r="S209" s="14"/>
      <c r="U209" s="15"/>
    </row>
    <row r="210" spans="2:21" ht="15.75" thickBot="1" x14ac:dyDescent="0.25">
      <c r="C210" s="148" t="s">
        <v>184</v>
      </c>
      <c r="D210" s="33">
        <v>189</v>
      </c>
      <c r="E210" s="33">
        <v>240</v>
      </c>
      <c r="F210" s="33">
        <v>275</v>
      </c>
      <c r="G210" s="33">
        <v>339</v>
      </c>
      <c r="H210" s="33">
        <v>268</v>
      </c>
      <c r="I210" s="34">
        <v>255</v>
      </c>
      <c r="J210" s="33">
        <v>315</v>
      </c>
      <c r="K210" s="34">
        <v>340</v>
      </c>
      <c r="L210" s="33">
        <v>395</v>
      </c>
      <c r="M210" s="33">
        <v>507</v>
      </c>
      <c r="N210" s="35"/>
      <c r="O210" s="35"/>
      <c r="P210" s="33">
        <f t="shared" si="26"/>
        <v>3123</v>
      </c>
      <c r="Q210" s="33">
        <v>263077</v>
      </c>
      <c r="R210" s="152">
        <f t="shared" si="27"/>
        <v>118.71049160511942</v>
      </c>
      <c r="S210" s="14"/>
      <c r="U210" s="15"/>
    </row>
    <row r="211" spans="2:21" ht="15.75" thickBot="1" x14ac:dyDescent="0.25">
      <c r="C211" s="148" t="s">
        <v>172</v>
      </c>
      <c r="D211" s="33">
        <v>1841</v>
      </c>
      <c r="E211" s="33">
        <v>2118</v>
      </c>
      <c r="F211" s="33">
        <v>2279</v>
      </c>
      <c r="G211" s="33">
        <v>2920</v>
      </c>
      <c r="H211" s="33">
        <v>2789</v>
      </c>
      <c r="I211" s="34">
        <v>2623</v>
      </c>
      <c r="J211" s="33">
        <v>3183</v>
      </c>
      <c r="K211" s="34">
        <v>3245</v>
      </c>
      <c r="L211" s="33">
        <v>3352</v>
      </c>
      <c r="M211" s="33">
        <v>4229</v>
      </c>
      <c r="N211" s="35"/>
      <c r="O211" s="35"/>
      <c r="P211" s="33">
        <f t="shared" si="26"/>
        <v>28579</v>
      </c>
      <c r="Q211" s="33">
        <v>2517126</v>
      </c>
      <c r="R211" s="152">
        <f t="shared" si="27"/>
        <v>113.53821779283199</v>
      </c>
      <c r="S211" s="14"/>
      <c r="U211" s="15"/>
    </row>
    <row r="212" spans="2:21" ht="15.75" thickBot="1" x14ac:dyDescent="0.25">
      <c r="C212" s="148" t="s">
        <v>185</v>
      </c>
      <c r="D212" s="33">
        <v>105</v>
      </c>
      <c r="E212" s="33">
        <v>140</v>
      </c>
      <c r="F212" s="33">
        <v>146</v>
      </c>
      <c r="G212" s="33">
        <v>187</v>
      </c>
      <c r="H212" s="33">
        <v>193</v>
      </c>
      <c r="I212" s="34">
        <v>154</v>
      </c>
      <c r="J212" s="33">
        <v>227</v>
      </c>
      <c r="K212" s="34">
        <v>183</v>
      </c>
      <c r="L212" s="33">
        <v>236</v>
      </c>
      <c r="M212" s="33">
        <v>202</v>
      </c>
      <c r="N212" s="35"/>
      <c r="O212" s="35"/>
      <c r="P212" s="33">
        <f t="shared" si="26"/>
        <v>1773</v>
      </c>
      <c r="Q212" s="33">
        <v>172096</v>
      </c>
      <c r="R212" s="152">
        <f t="shared" si="27"/>
        <v>103.02389364075866</v>
      </c>
      <c r="S212" s="14"/>
      <c r="U212" s="15"/>
    </row>
    <row r="213" spans="2:21" ht="21" customHeight="1" thickBot="1" x14ac:dyDescent="0.25">
      <c r="C213" s="148" t="s">
        <v>186</v>
      </c>
      <c r="D213" s="33">
        <v>157</v>
      </c>
      <c r="E213" s="33">
        <v>153</v>
      </c>
      <c r="F213" s="33">
        <v>148</v>
      </c>
      <c r="G213" s="33">
        <v>182</v>
      </c>
      <c r="H213" s="33">
        <v>195</v>
      </c>
      <c r="I213" s="34">
        <v>200</v>
      </c>
      <c r="J213" s="33">
        <v>235</v>
      </c>
      <c r="K213" s="34">
        <v>210</v>
      </c>
      <c r="L213" s="33">
        <v>215</v>
      </c>
      <c r="M213" s="33">
        <v>236</v>
      </c>
      <c r="N213" s="35"/>
      <c r="O213" s="35"/>
      <c r="P213" s="33">
        <f t="shared" si="26"/>
        <v>1931</v>
      </c>
      <c r="Q213" s="33">
        <v>236034</v>
      </c>
      <c r="R213" s="152">
        <f t="shared" si="27"/>
        <v>81.810247676182243</v>
      </c>
      <c r="S213" s="14"/>
      <c r="U213" s="15"/>
    </row>
    <row r="214" spans="2:21" ht="18.75" customHeight="1" thickBot="1" x14ac:dyDescent="0.25">
      <c r="C214" s="52" t="s">
        <v>18</v>
      </c>
      <c r="D214" s="53">
        <f>SUM(D202:D213)</f>
        <v>29807</v>
      </c>
      <c r="E214" s="53">
        <f t="shared" ref="E214:J214" si="28">SUM(E202:E213)</f>
        <v>33711</v>
      </c>
      <c r="F214" s="53">
        <f t="shared" si="28"/>
        <v>32734</v>
      </c>
      <c r="G214" s="53">
        <f t="shared" si="28"/>
        <v>40919</v>
      </c>
      <c r="H214" s="53">
        <f t="shared" si="28"/>
        <v>39012</v>
      </c>
      <c r="I214" s="53">
        <f t="shared" si="28"/>
        <v>35846</v>
      </c>
      <c r="J214" s="53">
        <f t="shared" si="28"/>
        <v>40127</v>
      </c>
      <c r="K214" s="53">
        <f t="shared" ref="K214" si="29">SUM(K202:K213)</f>
        <v>38995</v>
      </c>
      <c r="L214" s="53">
        <f t="shared" ref="L214" si="30">SUM(L202:L213)</f>
        <v>42803</v>
      </c>
      <c r="M214" s="53">
        <f t="shared" ref="M214" si="31">SUM(M202:M213)</f>
        <v>48509</v>
      </c>
      <c r="N214" s="53">
        <f t="shared" ref="N214" si="32">SUM(N202:N213)</f>
        <v>0</v>
      </c>
      <c r="O214" s="53">
        <f t="shared" ref="O214" si="33">SUM(O202:O213)</f>
        <v>0</v>
      </c>
      <c r="P214" s="53">
        <f>SUM(P202:P213)</f>
        <v>382463</v>
      </c>
      <c r="Q214" s="53">
        <v>19488527</v>
      </c>
      <c r="R214" s="54" t="s">
        <v>271</v>
      </c>
      <c r="S214" s="143"/>
      <c r="T214" s="14"/>
    </row>
    <row r="215" spans="2:21" x14ac:dyDescent="0.2">
      <c r="C215" s="72" t="s">
        <v>138</v>
      </c>
      <c r="D215" s="73"/>
      <c r="E215" s="73"/>
      <c r="F215" s="73"/>
      <c r="G215" s="73"/>
      <c r="H215" s="73"/>
      <c r="I215" s="73"/>
      <c r="J215" s="73"/>
      <c r="K215" s="73"/>
      <c r="L215" s="73"/>
      <c r="M215" s="73"/>
      <c r="N215" s="73"/>
      <c r="O215" s="73"/>
      <c r="P215" s="73"/>
      <c r="Q215" s="73"/>
      <c r="R215" s="74"/>
    </row>
    <row r="216" spans="2:21" ht="30" customHeight="1" x14ac:dyDescent="0.2">
      <c r="C216" s="163" t="s">
        <v>234</v>
      </c>
      <c r="D216" s="163"/>
      <c r="E216" s="163"/>
      <c r="F216" s="163"/>
      <c r="G216" s="163"/>
      <c r="H216" s="163"/>
      <c r="I216" s="163"/>
      <c r="J216" s="163"/>
      <c r="K216" s="163"/>
      <c r="L216" s="163"/>
      <c r="M216" s="163"/>
      <c r="N216" s="163"/>
      <c r="O216" s="163"/>
      <c r="P216" s="163"/>
      <c r="Q216" s="163"/>
      <c r="R216" s="163"/>
    </row>
    <row r="217" spans="2:21" x14ac:dyDescent="0.2">
      <c r="C217" s="75" t="s">
        <v>235</v>
      </c>
      <c r="D217" s="73"/>
      <c r="E217" s="73"/>
      <c r="F217" s="73"/>
      <c r="G217" s="73"/>
      <c r="H217" s="73"/>
      <c r="I217" s="73"/>
      <c r="J217" s="73"/>
      <c r="K217" s="73"/>
      <c r="L217" s="73"/>
      <c r="M217" s="73"/>
      <c r="N217" s="73"/>
      <c r="O217" s="73"/>
      <c r="P217" s="73"/>
      <c r="Q217" s="73"/>
      <c r="R217" s="76"/>
    </row>
    <row r="218" spans="2:21" ht="18.75" customHeight="1" x14ac:dyDescent="0.2">
      <c r="C218" s="172" t="s">
        <v>187</v>
      </c>
      <c r="D218" s="172"/>
      <c r="E218" s="172"/>
      <c r="F218" s="172"/>
      <c r="G218" s="172"/>
      <c r="H218" s="172"/>
      <c r="I218" s="172"/>
      <c r="J218" s="172"/>
      <c r="K218" s="172"/>
      <c r="L218" s="172"/>
      <c r="M218" s="172"/>
      <c r="N218" s="172"/>
      <c r="O218" s="172"/>
      <c r="P218" s="172"/>
      <c r="Q218" s="172"/>
    </row>
    <row r="219" spans="2:21" x14ac:dyDescent="0.2">
      <c r="C219" s="172" t="s">
        <v>264</v>
      </c>
      <c r="D219" s="172"/>
      <c r="E219" s="172"/>
      <c r="F219" s="172"/>
      <c r="G219" s="172"/>
      <c r="H219" s="172"/>
      <c r="I219" s="172"/>
      <c r="J219" s="172"/>
      <c r="K219" s="172"/>
      <c r="L219" s="172"/>
      <c r="M219" s="172"/>
      <c r="N219" s="172"/>
      <c r="O219" s="172"/>
      <c r="P219" s="172"/>
      <c r="Q219" s="172"/>
    </row>
    <row r="220" spans="2:21" ht="18.75" customHeight="1" x14ac:dyDescent="0.2">
      <c r="C220" s="20"/>
      <c r="D220" s="20"/>
      <c r="E220" s="20"/>
      <c r="F220" s="20"/>
      <c r="G220" s="20"/>
      <c r="H220" s="20"/>
      <c r="I220" s="20"/>
      <c r="J220" s="20"/>
      <c r="K220" s="20"/>
      <c r="L220" s="20"/>
      <c r="M220" s="20"/>
      <c r="N220" s="20"/>
      <c r="O220" s="20"/>
      <c r="P220" s="20"/>
      <c r="Q220" s="20"/>
    </row>
    <row r="221" spans="2:21" ht="18.75" customHeight="1" x14ac:dyDescent="0.2">
      <c r="B221" s="22"/>
      <c r="C221" s="23" t="s">
        <v>188</v>
      </c>
      <c r="D221" s="20"/>
      <c r="E221" s="20"/>
      <c r="F221" s="20"/>
      <c r="G221" s="20"/>
      <c r="H221" s="20"/>
      <c r="I221" s="20"/>
      <c r="J221" s="20"/>
      <c r="K221" s="20"/>
      <c r="L221" s="20"/>
      <c r="M221" s="20"/>
      <c r="N221" s="20"/>
      <c r="O221" s="20"/>
      <c r="P221" s="20"/>
      <c r="Q221" s="20"/>
    </row>
    <row r="222" spans="2:21" ht="18.75" customHeight="1" thickBot="1" x14ac:dyDescent="0.25">
      <c r="B222" s="22"/>
      <c r="C222" s="24"/>
      <c r="D222" s="20"/>
      <c r="E222" s="20"/>
      <c r="F222" s="20"/>
      <c r="G222" s="20"/>
      <c r="H222" s="20"/>
      <c r="I222" s="20"/>
      <c r="J222" s="20"/>
      <c r="K222" s="20"/>
      <c r="L222" s="20"/>
      <c r="M222" s="20"/>
      <c r="N222" s="20"/>
      <c r="O222" s="20"/>
      <c r="P222" s="20"/>
      <c r="Q222" s="20"/>
    </row>
    <row r="223" spans="2:21" ht="18.75" customHeight="1" thickBot="1" x14ac:dyDescent="0.25">
      <c r="B223" s="25" t="s">
        <v>189</v>
      </c>
      <c r="C223" s="62" t="s">
        <v>190</v>
      </c>
      <c r="D223" s="63" t="s">
        <v>3</v>
      </c>
      <c r="E223" s="63" t="s">
        <v>4</v>
      </c>
      <c r="F223" s="63" t="s">
        <v>5</v>
      </c>
      <c r="G223" s="63" t="s">
        <v>6</v>
      </c>
      <c r="H223" s="63" t="s">
        <v>7</v>
      </c>
      <c r="I223" s="63" t="s">
        <v>8</v>
      </c>
      <c r="J223" s="63" t="s">
        <v>9</v>
      </c>
      <c r="K223" s="63" t="s">
        <v>10</v>
      </c>
      <c r="L223" s="63" t="s">
        <v>11</v>
      </c>
      <c r="M223" s="63" t="s">
        <v>12</v>
      </c>
      <c r="N223" s="64" t="s">
        <v>13</v>
      </c>
      <c r="O223" s="64" t="s">
        <v>14</v>
      </c>
      <c r="P223" s="65" t="s">
        <v>15</v>
      </c>
      <c r="Q223" s="20"/>
    </row>
    <row r="224" spans="2:21" ht="28.5" customHeight="1" thickBot="1" x14ac:dyDescent="0.25">
      <c r="B224" s="25"/>
      <c r="C224" s="66" t="s">
        <v>191</v>
      </c>
      <c r="D224" s="40">
        <v>240</v>
      </c>
      <c r="E224" s="39">
        <v>291</v>
      </c>
      <c r="F224" s="39">
        <v>313</v>
      </c>
      <c r="G224" s="39">
        <v>344</v>
      </c>
      <c r="H224" s="39">
        <v>295</v>
      </c>
      <c r="I224" s="40">
        <v>296</v>
      </c>
      <c r="J224" s="39">
        <v>374</v>
      </c>
      <c r="K224" s="40">
        <v>377</v>
      </c>
      <c r="L224" s="39">
        <v>463</v>
      </c>
      <c r="M224" s="39">
        <v>605</v>
      </c>
      <c r="N224" s="41"/>
      <c r="O224" s="41"/>
      <c r="P224" s="40">
        <f>SUM(D224:M224)</f>
        <v>3598</v>
      </c>
      <c r="Q224" s="20"/>
      <c r="R224" s="6"/>
    </row>
    <row r="225" spans="2:19" ht="18.75" customHeight="1" thickBot="1" x14ac:dyDescent="0.25">
      <c r="B225" s="25"/>
      <c r="C225" s="66" t="s">
        <v>192</v>
      </c>
      <c r="D225" s="40">
        <v>177</v>
      </c>
      <c r="E225" s="39">
        <v>183</v>
      </c>
      <c r="F225" s="39">
        <v>177</v>
      </c>
      <c r="G225" s="39">
        <v>211</v>
      </c>
      <c r="H225" s="39">
        <v>206</v>
      </c>
      <c r="I225" s="40">
        <v>160</v>
      </c>
      <c r="J225" s="39">
        <v>195</v>
      </c>
      <c r="K225" s="40">
        <v>210</v>
      </c>
      <c r="L225" s="39">
        <v>279</v>
      </c>
      <c r="M225" s="39">
        <v>338</v>
      </c>
      <c r="N225" s="41"/>
      <c r="O225" s="41"/>
      <c r="P225" s="40">
        <f t="shared" ref="P225:P228" si="34">SUM(D225:M225)</f>
        <v>2136</v>
      </c>
      <c r="Q225" s="20"/>
      <c r="R225" s="6"/>
    </row>
    <row r="226" spans="2:19" ht="18.75" customHeight="1" thickBot="1" x14ac:dyDescent="0.25">
      <c r="B226" s="25"/>
      <c r="C226" s="66" t="s">
        <v>193</v>
      </c>
      <c r="D226" s="40">
        <v>101</v>
      </c>
      <c r="E226" s="39">
        <v>153</v>
      </c>
      <c r="F226" s="39">
        <v>132</v>
      </c>
      <c r="G226" s="39">
        <v>170</v>
      </c>
      <c r="H226" s="39">
        <v>190</v>
      </c>
      <c r="I226" s="40">
        <v>145</v>
      </c>
      <c r="J226" s="39">
        <v>157</v>
      </c>
      <c r="K226" s="40">
        <v>165</v>
      </c>
      <c r="L226" s="39">
        <v>164</v>
      </c>
      <c r="M226" s="39">
        <v>215</v>
      </c>
      <c r="N226" s="41"/>
      <c r="O226" s="41"/>
      <c r="P226" s="40">
        <f t="shared" si="34"/>
        <v>1592</v>
      </c>
      <c r="Q226" s="20"/>
      <c r="R226" s="6"/>
    </row>
    <row r="227" spans="2:19" ht="18.75" customHeight="1" thickBot="1" x14ac:dyDescent="0.25">
      <c r="B227" s="25"/>
      <c r="C227" s="66" t="s">
        <v>194</v>
      </c>
      <c r="D227" s="40">
        <v>76</v>
      </c>
      <c r="E227" s="39">
        <v>98</v>
      </c>
      <c r="F227" s="39">
        <v>80</v>
      </c>
      <c r="G227" s="39">
        <v>100</v>
      </c>
      <c r="H227" s="39">
        <v>74</v>
      </c>
      <c r="I227" s="40">
        <v>90</v>
      </c>
      <c r="J227" s="39">
        <v>93</v>
      </c>
      <c r="K227" s="40">
        <v>102</v>
      </c>
      <c r="L227" s="39">
        <v>92</v>
      </c>
      <c r="M227" s="39">
        <v>115</v>
      </c>
      <c r="N227" s="41"/>
      <c r="O227" s="41"/>
      <c r="P227" s="40">
        <f t="shared" si="34"/>
        <v>920</v>
      </c>
      <c r="Q227" s="20"/>
      <c r="R227" s="6"/>
    </row>
    <row r="228" spans="2:19" ht="18.75" customHeight="1" thickBot="1" x14ac:dyDescent="0.25">
      <c r="B228" s="25"/>
      <c r="C228" s="66" t="s">
        <v>195</v>
      </c>
      <c r="D228" s="40">
        <v>73</v>
      </c>
      <c r="E228" s="39">
        <v>76</v>
      </c>
      <c r="F228" s="39">
        <v>73</v>
      </c>
      <c r="G228" s="39">
        <v>77</v>
      </c>
      <c r="H228" s="39">
        <v>57</v>
      </c>
      <c r="I228" s="40">
        <v>65</v>
      </c>
      <c r="J228" s="39">
        <v>77</v>
      </c>
      <c r="K228" s="40">
        <v>60</v>
      </c>
      <c r="L228" s="39">
        <v>50</v>
      </c>
      <c r="M228" s="39">
        <v>80</v>
      </c>
      <c r="N228" s="41"/>
      <c r="O228" s="41"/>
      <c r="P228" s="40">
        <f t="shared" si="34"/>
        <v>688</v>
      </c>
      <c r="Q228" s="20"/>
      <c r="R228" s="6"/>
      <c r="S228" s="26"/>
    </row>
    <row r="229" spans="2:19" ht="18.75" customHeight="1" thickBot="1" x14ac:dyDescent="0.25">
      <c r="B229" s="22"/>
      <c r="C229" s="67" t="s">
        <v>18</v>
      </c>
      <c r="D229" s="68">
        <f>SUM(D224:D228)</f>
        <v>667</v>
      </c>
      <c r="E229" s="68">
        <f t="shared" ref="E229:J229" si="35">SUM(E224:E228)</f>
        <v>801</v>
      </c>
      <c r="F229" s="68">
        <f t="shared" si="35"/>
        <v>775</v>
      </c>
      <c r="G229" s="68">
        <f t="shared" si="35"/>
        <v>902</v>
      </c>
      <c r="H229" s="68">
        <f t="shared" si="35"/>
        <v>822</v>
      </c>
      <c r="I229" s="68">
        <f t="shared" si="35"/>
        <v>756</v>
      </c>
      <c r="J229" s="68">
        <f t="shared" si="35"/>
        <v>896</v>
      </c>
      <c r="K229" s="68">
        <f>SUM(K224:K228)</f>
        <v>914</v>
      </c>
      <c r="L229" s="68">
        <f t="shared" ref="L229" si="36">SUM(L224:L228)</f>
        <v>1048</v>
      </c>
      <c r="M229" s="68">
        <f t="shared" ref="M229" si="37">SUM(M224:M228)</f>
        <v>1353</v>
      </c>
      <c r="N229" s="68">
        <f t="shared" ref="N229" si="38">SUM(N224:N228)</f>
        <v>0</v>
      </c>
      <c r="O229" s="68">
        <f t="shared" ref="O229" si="39">SUM(O224:O228)</f>
        <v>0</v>
      </c>
      <c r="P229" s="68">
        <f>SUM(P224:P228)</f>
        <v>8934</v>
      </c>
      <c r="Q229" s="20"/>
      <c r="R229" s="6"/>
      <c r="S229" s="27"/>
    </row>
    <row r="230" spans="2:19" ht="14.25" customHeight="1" x14ac:dyDescent="0.2">
      <c r="B230" s="22"/>
      <c r="C230" s="174" t="s">
        <v>196</v>
      </c>
      <c r="D230" s="174"/>
      <c r="E230" s="174"/>
      <c r="F230" s="174"/>
      <c r="G230" s="174"/>
      <c r="H230" s="174"/>
      <c r="I230" s="174"/>
      <c r="J230" s="174"/>
      <c r="K230" s="174"/>
      <c r="L230" s="174"/>
      <c r="M230" s="174"/>
      <c r="N230" s="174"/>
      <c r="O230" s="174"/>
      <c r="P230" s="174"/>
      <c r="Q230" s="20"/>
      <c r="S230" s="28"/>
    </row>
    <row r="231" spans="2:19" ht="3.75" customHeight="1" x14ac:dyDescent="0.2">
      <c r="B231" s="22"/>
      <c r="C231" s="175" t="s">
        <v>264</v>
      </c>
      <c r="D231" s="175"/>
      <c r="E231" s="175"/>
      <c r="F231" s="175"/>
      <c r="G231" s="175"/>
      <c r="H231" s="175"/>
      <c r="I231" s="175"/>
      <c r="J231" s="175"/>
      <c r="K231" s="175"/>
      <c r="L231" s="175"/>
      <c r="M231" s="175"/>
      <c r="N231" s="175"/>
      <c r="O231" s="175"/>
      <c r="P231" s="175"/>
      <c r="Q231" s="20"/>
    </row>
    <row r="232" spans="2:19" ht="12.75" customHeight="1" x14ac:dyDescent="0.2">
      <c r="B232" s="22"/>
      <c r="C232" s="175"/>
      <c r="D232" s="175"/>
      <c r="E232" s="175"/>
      <c r="F232" s="175"/>
      <c r="G232" s="175"/>
      <c r="H232" s="175"/>
      <c r="I232" s="175"/>
      <c r="J232" s="175"/>
      <c r="K232" s="175"/>
      <c r="L232" s="175"/>
      <c r="M232" s="175"/>
      <c r="N232" s="175"/>
      <c r="O232" s="175"/>
      <c r="P232" s="175"/>
      <c r="Q232" s="20"/>
    </row>
    <row r="234" spans="2:19" x14ac:dyDescent="0.2">
      <c r="C234" s="5" t="s">
        <v>197</v>
      </c>
    </row>
    <row r="235" spans="2:19" ht="15.75" thickBot="1" x14ac:dyDescent="0.25"/>
    <row r="236" spans="2:19" ht="15.75" thickBot="1" x14ac:dyDescent="0.25">
      <c r="C236" s="43" t="s">
        <v>198</v>
      </c>
      <c r="D236" s="44" t="s">
        <v>3</v>
      </c>
      <c r="E236" s="44" t="s">
        <v>4</v>
      </c>
      <c r="F236" s="44" t="s">
        <v>5</v>
      </c>
      <c r="G236" s="44" t="s">
        <v>6</v>
      </c>
      <c r="H236" s="44" t="s">
        <v>7</v>
      </c>
      <c r="I236" s="44" t="s">
        <v>8</v>
      </c>
      <c r="J236" s="44" t="s">
        <v>9</v>
      </c>
      <c r="K236" s="44" t="s">
        <v>10</v>
      </c>
      <c r="L236" s="44" t="s">
        <v>11</v>
      </c>
      <c r="M236" s="44" t="s">
        <v>12</v>
      </c>
      <c r="N236" s="44" t="s">
        <v>13</v>
      </c>
      <c r="O236" s="44" t="s">
        <v>14</v>
      </c>
      <c r="P236" s="46" t="s">
        <v>15</v>
      </c>
      <c r="Q236" s="45" t="s">
        <v>29</v>
      </c>
    </row>
    <row r="237" spans="2:19" ht="15.75" thickBot="1" x14ac:dyDescent="0.25">
      <c r="C237" s="66" t="s">
        <v>199</v>
      </c>
      <c r="D237" s="40">
        <v>2999</v>
      </c>
      <c r="E237" s="39">
        <v>3074</v>
      </c>
      <c r="F237" s="39">
        <v>3121</v>
      </c>
      <c r="G237" s="39">
        <v>5162</v>
      </c>
      <c r="H237" s="39">
        <v>6780</v>
      </c>
      <c r="I237" s="40">
        <v>4230</v>
      </c>
      <c r="J237" s="39">
        <v>4188</v>
      </c>
      <c r="K237" s="40">
        <v>3454</v>
      </c>
      <c r="L237" s="39">
        <v>3513</v>
      </c>
      <c r="M237" s="39">
        <v>3850</v>
      </c>
      <c r="N237" s="41"/>
      <c r="O237" s="41"/>
      <c r="P237" s="40">
        <f>SUM(D237:M237)</f>
        <v>40371</v>
      </c>
      <c r="Q237" s="69">
        <f>P237/$P$248</f>
        <v>0.42161603291802868</v>
      </c>
      <c r="S237" s="3"/>
    </row>
    <row r="238" spans="2:19" ht="15.75" thickBot="1" x14ac:dyDescent="0.25">
      <c r="C238" s="66" t="s">
        <v>259</v>
      </c>
      <c r="D238" s="40">
        <v>1386</v>
      </c>
      <c r="E238" s="39">
        <v>1597</v>
      </c>
      <c r="F238" s="39">
        <v>1637</v>
      </c>
      <c r="G238" s="39">
        <v>2293</v>
      </c>
      <c r="H238" s="39">
        <v>2010</v>
      </c>
      <c r="I238" s="40">
        <v>1873</v>
      </c>
      <c r="J238" s="39">
        <v>2049</v>
      </c>
      <c r="K238" s="40">
        <v>2053</v>
      </c>
      <c r="L238" s="39">
        <v>2226</v>
      </c>
      <c r="M238" s="39">
        <v>2442</v>
      </c>
      <c r="N238" s="41"/>
      <c r="O238" s="41"/>
      <c r="P238" s="40">
        <f t="shared" ref="P238:P246" si="40">SUM(D238:M238)</f>
        <v>19566</v>
      </c>
      <c r="Q238" s="69">
        <f t="shared" ref="Q238:Q246" si="41">P238/$P$248</f>
        <v>0.20433824527691039</v>
      </c>
      <c r="S238" s="3"/>
    </row>
    <row r="239" spans="2:19" ht="15.75" thickBot="1" x14ac:dyDescent="0.25">
      <c r="C239" s="66" t="s">
        <v>200</v>
      </c>
      <c r="D239" s="40">
        <v>953</v>
      </c>
      <c r="E239" s="39">
        <v>997</v>
      </c>
      <c r="F239" s="39">
        <v>961</v>
      </c>
      <c r="G239" s="39">
        <v>1329</v>
      </c>
      <c r="H239" s="39">
        <v>1134</v>
      </c>
      <c r="I239" s="40">
        <v>999</v>
      </c>
      <c r="J239" s="39">
        <v>1097</v>
      </c>
      <c r="K239" s="40">
        <v>1111</v>
      </c>
      <c r="L239" s="39">
        <v>1255</v>
      </c>
      <c r="M239" s="39">
        <v>1415</v>
      </c>
      <c r="N239" s="41"/>
      <c r="O239" s="41"/>
      <c r="P239" s="40">
        <f t="shared" si="40"/>
        <v>11251</v>
      </c>
      <c r="Q239" s="69">
        <f t="shared" si="41"/>
        <v>0.11750023497958288</v>
      </c>
      <c r="S239" s="3"/>
    </row>
    <row r="240" spans="2:19" ht="15.75" thickBot="1" x14ac:dyDescent="0.25">
      <c r="C240" s="66" t="s">
        <v>201</v>
      </c>
      <c r="D240" s="40">
        <v>246</v>
      </c>
      <c r="E240" s="39">
        <v>246</v>
      </c>
      <c r="F240" s="39">
        <v>243</v>
      </c>
      <c r="G240" s="39">
        <v>290</v>
      </c>
      <c r="H240" s="39">
        <v>280</v>
      </c>
      <c r="I240" s="40">
        <v>236</v>
      </c>
      <c r="J240" s="39">
        <v>297</v>
      </c>
      <c r="K240" s="40">
        <v>274</v>
      </c>
      <c r="L240" s="39">
        <v>243</v>
      </c>
      <c r="M240" s="39">
        <v>336</v>
      </c>
      <c r="N240" s="41"/>
      <c r="O240" s="41"/>
      <c r="P240" s="40">
        <f t="shared" si="40"/>
        <v>2691</v>
      </c>
      <c r="Q240" s="69">
        <f t="shared" si="41"/>
        <v>2.8103558113061731E-2</v>
      </c>
      <c r="S240" s="3"/>
    </row>
    <row r="241" spans="3:19" ht="15.75" thickBot="1" x14ac:dyDescent="0.25">
      <c r="C241" s="66" t="s">
        <v>202</v>
      </c>
      <c r="D241" s="40">
        <v>220</v>
      </c>
      <c r="E241" s="39">
        <v>218</v>
      </c>
      <c r="F241" s="39">
        <v>197</v>
      </c>
      <c r="G241" s="39">
        <v>278</v>
      </c>
      <c r="H241" s="39">
        <v>261</v>
      </c>
      <c r="I241" s="40">
        <v>245</v>
      </c>
      <c r="J241" s="39">
        <v>294</v>
      </c>
      <c r="K241" s="40">
        <v>251</v>
      </c>
      <c r="L241" s="39">
        <v>293</v>
      </c>
      <c r="M241" s="39">
        <v>326</v>
      </c>
      <c r="N241" s="41"/>
      <c r="O241" s="41"/>
      <c r="P241" s="40">
        <f t="shared" si="40"/>
        <v>2583</v>
      </c>
      <c r="Q241" s="69">
        <f t="shared" si="41"/>
        <v>2.69756561152131E-2</v>
      </c>
      <c r="S241" s="3"/>
    </row>
    <row r="242" spans="3:19" ht="15.75" thickBot="1" x14ac:dyDescent="0.25">
      <c r="C242" s="66" t="s">
        <v>260</v>
      </c>
      <c r="D242" s="40">
        <v>207</v>
      </c>
      <c r="E242" s="39">
        <v>185</v>
      </c>
      <c r="F242" s="39">
        <v>199</v>
      </c>
      <c r="G242" s="39">
        <v>234</v>
      </c>
      <c r="H242" s="39">
        <v>241</v>
      </c>
      <c r="I242" s="40">
        <v>303</v>
      </c>
      <c r="J242" s="39">
        <v>284</v>
      </c>
      <c r="K242" s="40">
        <v>259</v>
      </c>
      <c r="L242" s="39">
        <v>258</v>
      </c>
      <c r="M242" s="39">
        <v>261</v>
      </c>
      <c r="N242" s="41"/>
      <c r="O242" s="41"/>
      <c r="P242" s="40">
        <f t="shared" si="40"/>
        <v>2431</v>
      </c>
      <c r="Q242" s="69">
        <f t="shared" si="41"/>
        <v>2.5388238488611322E-2</v>
      </c>
      <c r="S242" s="3"/>
    </row>
    <row r="243" spans="3:19" ht="29.1" customHeight="1" thickBot="1" x14ac:dyDescent="0.25">
      <c r="C243" s="66" t="s">
        <v>203</v>
      </c>
      <c r="D243" s="40">
        <v>175</v>
      </c>
      <c r="E243" s="39">
        <v>198</v>
      </c>
      <c r="F243" s="39">
        <v>166</v>
      </c>
      <c r="G243" s="39">
        <v>256</v>
      </c>
      <c r="H243" s="39">
        <v>210</v>
      </c>
      <c r="I243" s="40">
        <v>206</v>
      </c>
      <c r="J243" s="39">
        <v>208</v>
      </c>
      <c r="K243" s="40">
        <v>225</v>
      </c>
      <c r="L243" s="39">
        <v>293</v>
      </c>
      <c r="M243" s="39">
        <v>288</v>
      </c>
      <c r="N243" s="41"/>
      <c r="O243" s="41"/>
      <c r="P243" s="40">
        <f t="shared" si="40"/>
        <v>2225</v>
      </c>
      <c r="Q243" s="69">
        <f t="shared" si="41"/>
        <v>2.3236869863085229E-2</v>
      </c>
      <c r="S243" s="3"/>
    </row>
    <row r="244" spans="3:19" ht="24.95" customHeight="1" thickBot="1" x14ac:dyDescent="0.25">
      <c r="C244" s="66" t="s">
        <v>204</v>
      </c>
      <c r="D244" s="40">
        <v>161</v>
      </c>
      <c r="E244" s="39">
        <v>183</v>
      </c>
      <c r="F244" s="39">
        <v>155</v>
      </c>
      <c r="G244" s="39">
        <v>240</v>
      </c>
      <c r="H244" s="39">
        <v>216</v>
      </c>
      <c r="I244" s="40">
        <v>201</v>
      </c>
      <c r="J244" s="39">
        <v>327</v>
      </c>
      <c r="K244" s="40">
        <v>228</v>
      </c>
      <c r="L244" s="39">
        <v>234</v>
      </c>
      <c r="M244" s="39">
        <v>260</v>
      </c>
      <c r="N244" s="41"/>
      <c r="O244" s="41"/>
      <c r="P244" s="40">
        <f t="shared" si="40"/>
        <v>2205</v>
      </c>
      <c r="Q244" s="69">
        <f t="shared" si="41"/>
        <v>2.3027999122742889E-2</v>
      </c>
      <c r="S244" s="3"/>
    </row>
    <row r="245" spans="3:19" ht="33" customHeight="1" thickBot="1" x14ac:dyDescent="0.25">
      <c r="C245" s="66" t="s">
        <v>261</v>
      </c>
      <c r="D245" s="40">
        <v>96</v>
      </c>
      <c r="E245" s="39">
        <v>78</v>
      </c>
      <c r="F245" s="39">
        <v>78</v>
      </c>
      <c r="G245" s="39">
        <v>80</v>
      </c>
      <c r="H245" s="39">
        <v>99</v>
      </c>
      <c r="I245" s="40">
        <v>83</v>
      </c>
      <c r="J245" s="39">
        <v>80</v>
      </c>
      <c r="K245" s="40">
        <v>82</v>
      </c>
      <c r="L245" s="39">
        <v>93</v>
      </c>
      <c r="M245" s="39">
        <v>81</v>
      </c>
      <c r="N245" s="41"/>
      <c r="O245" s="41"/>
      <c r="P245" s="40">
        <f t="shared" si="40"/>
        <v>850</v>
      </c>
      <c r="Q245" s="69">
        <f t="shared" si="41"/>
        <v>8.8770064645494143E-3</v>
      </c>
      <c r="S245" s="3"/>
    </row>
    <row r="246" spans="3:19" ht="31.5" customHeight="1" thickBot="1" x14ac:dyDescent="0.25">
      <c r="C246" s="66" t="s">
        <v>205</v>
      </c>
      <c r="D246" s="40">
        <v>67</v>
      </c>
      <c r="E246" s="39">
        <v>77</v>
      </c>
      <c r="F246" s="39">
        <v>85</v>
      </c>
      <c r="G246" s="39">
        <v>93</v>
      </c>
      <c r="H246" s="39">
        <v>85</v>
      </c>
      <c r="I246" s="40">
        <v>63</v>
      </c>
      <c r="J246" s="39">
        <v>88</v>
      </c>
      <c r="K246" s="40">
        <v>73</v>
      </c>
      <c r="L246" s="39">
        <v>75</v>
      </c>
      <c r="M246" s="39">
        <v>88</v>
      </c>
      <c r="N246" s="41"/>
      <c r="O246" s="41"/>
      <c r="P246" s="40">
        <f t="shared" si="40"/>
        <v>794</v>
      </c>
      <c r="Q246" s="69">
        <f t="shared" si="41"/>
        <v>8.2921683915908647E-3</v>
      </c>
      <c r="S246" s="3"/>
    </row>
    <row r="247" spans="3:19" ht="16.5" thickBot="1" x14ac:dyDescent="0.3">
      <c r="C247" s="52" t="s">
        <v>206</v>
      </c>
      <c r="D247" s="70">
        <f>SUM(D237:D246)</f>
        <v>6510</v>
      </c>
      <c r="E247" s="70">
        <f t="shared" ref="E247:O247" si="42">SUM(E237:E246)</f>
        <v>6853</v>
      </c>
      <c r="F247" s="70">
        <f t="shared" si="42"/>
        <v>6842</v>
      </c>
      <c r="G247" s="70">
        <f t="shared" si="42"/>
        <v>10255</v>
      </c>
      <c r="H247" s="70">
        <f t="shared" si="42"/>
        <v>11316</v>
      </c>
      <c r="I247" s="70">
        <f t="shared" si="42"/>
        <v>8439</v>
      </c>
      <c r="J247" s="70">
        <f t="shared" si="42"/>
        <v>8912</v>
      </c>
      <c r="K247" s="70">
        <f>SUM(K237:K246)</f>
        <v>8010</v>
      </c>
      <c r="L247" s="70">
        <f t="shared" si="42"/>
        <v>8483</v>
      </c>
      <c r="M247" s="70">
        <f t="shared" si="42"/>
        <v>9347</v>
      </c>
      <c r="N247" s="70">
        <f t="shared" si="42"/>
        <v>0</v>
      </c>
      <c r="O247" s="70">
        <f t="shared" si="42"/>
        <v>0</v>
      </c>
      <c r="P247" s="70">
        <f>SUM(P237:P246)</f>
        <v>84967</v>
      </c>
      <c r="Q247" s="71">
        <f>SUM(Q237:Q246)</f>
        <v>0.88735600973337647</v>
      </c>
      <c r="S247" s="12"/>
    </row>
    <row r="248" spans="3:19" ht="16.5" thickBot="1" x14ac:dyDescent="0.3">
      <c r="C248" s="52" t="s">
        <v>18</v>
      </c>
      <c r="D248" s="68">
        <v>7444</v>
      </c>
      <c r="E248" s="68">
        <v>7740</v>
      </c>
      <c r="F248" s="68">
        <v>7798</v>
      </c>
      <c r="G248" s="68">
        <v>11370</v>
      </c>
      <c r="H248" s="68">
        <v>12495</v>
      </c>
      <c r="I248" s="68">
        <v>9348</v>
      </c>
      <c r="J248" s="68">
        <v>10074</v>
      </c>
      <c r="K248" s="68">
        <v>9072</v>
      </c>
      <c r="L248" s="68">
        <v>9737</v>
      </c>
      <c r="M248" s="68">
        <v>10675</v>
      </c>
      <c r="N248" s="68"/>
      <c r="O248" s="70"/>
      <c r="P248" s="70">
        <f>SUM(D248:M248)</f>
        <v>95753</v>
      </c>
      <c r="Q248" s="71">
        <v>1</v>
      </c>
    </row>
    <row r="249" spans="3:19" ht="30" customHeight="1" x14ac:dyDescent="0.2">
      <c r="C249" s="173" t="s">
        <v>207</v>
      </c>
      <c r="D249" s="173"/>
      <c r="E249" s="173"/>
      <c r="F249" s="173"/>
      <c r="G249" s="173"/>
      <c r="H249" s="173"/>
      <c r="I249" s="173"/>
      <c r="J249" s="173"/>
      <c r="K249" s="173"/>
      <c r="L249" s="173"/>
      <c r="M249" s="173"/>
      <c r="N249" s="173"/>
      <c r="O249" s="173"/>
      <c r="P249" s="173"/>
      <c r="Q249" s="173"/>
    </row>
    <row r="250" spans="3:19" x14ac:dyDescent="0.2">
      <c r="C250" s="172" t="s">
        <v>208</v>
      </c>
      <c r="D250" s="172"/>
      <c r="E250" s="172"/>
      <c r="F250" s="172"/>
      <c r="G250" s="172"/>
      <c r="H250" s="172"/>
      <c r="I250" s="172"/>
      <c r="J250" s="172"/>
      <c r="K250" s="172"/>
      <c r="L250" s="172"/>
      <c r="M250" s="172"/>
      <c r="N250" s="172"/>
      <c r="O250" s="172"/>
      <c r="P250" s="172"/>
      <c r="Q250" s="172"/>
    </row>
    <row r="251" spans="3:19" x14ac:dyDescent="0.2">
      <c r="C251" s="172" t="s">
        <v>264</v>
      </c>
      <c r="D251" s="172"/>
      <c r="E251" s="172"/>
      <c r="F251" s="172"/>
      <c r="G251" s="172"/>
      <c r="H251" s="172"/>
      <c r="I251" s="172"/>
      <c r="J251" s="172"/>
      <c r="K251" s="172"/>
      <c r="L251" s="172"/>
      <c r="M251" s="172"/>
      <c r="N251" s="172"/>
      <c r="O251" s="172"/>
      <c r="P251" s="172"/>
      <c r="Q251" s="172"/>
    </row>
    <row r="252" spans="3:19" x14ac:dyDescent="0.2">
      <c r="P252" s="6"/>
    </row>
    <row r="253" spans="3:19" x14ac:dyDescent="0.2">
      <c r="D253" s="6"/>
      <c r="E253" s="6"/>
      <c r="F253" s="6"/>
      <c r="G253" s="6"/>
      <c r="H253" s="6"/>
      <c r="I253" s="6"/>
      <c r="J253" s="6"/>
      <c r="K253" s="6"/>
      <c r="L253" s="6"/>
      <c r="M253" s="6"/>
      <c r="N253" s="6"/>
      <c r="O253" s="6"/>
      <c r="P253" s="6"/>
    </row>
    <row r="255" spans="3:19" x14ac:dyDescent="0.2">
      <c r="C255" s="171" t="s">
        <v>209</v>
      </c>
      <c r="D255" s="171"/>
      <c r="E255" s="171"/>
      <c r="F255" s="171"/>
      <c r="G255" s="171"/>
      <c r="H255" s="171"/>
      <c r="I255" s="171"/>
      <c r="J255" s="171"/>
      <c r="K255" s="171"/>
      <c r="L255" s="171"/>
      <c r="M255" s="171"/>
      <c r="N255" s="171"/>
      <c r="O255" s="171"/>
      <c r="P255" s="171"/>
      <c r="Q255" s="171"/>
      <c r="R255" s="171"/>
    </row>
    <row r="256" spans="3:19" x14ac:dyDescent="0.2">
      <c r="C256" s="171"/>
      <c r="D256" s="171"/>
      <c r="E256" s="171"/>
      <c r="F256" s="171"/>
      <c r="G256" s="171"/>
      <c r="H256" s="171"/>
      <c r="I256" s="171"/>
      <c r="J256" s="171"/>
      <c r="K256" s="171"/>
      <c r="L256" s="171"/>
      <c r="M256" s="171"/>
      <c r="N256" s="171"/>
      <c r="O256" s="171"/>
      <c r="P256" s="171"/>
      <c r="Q256" s="171"/>
      <c r="R256" s="171"/>
    </row>
    <row r="257" spans="3:18" x14ac:dyDescent="0.2">
      <c r="C257" s="171"/>
      <c r="D257" s="171"/>
      <c r="E257" s="171"/>
      <c r="F257" s="171"/>
      <c r="G257" s="171"/>
      <c r="H257" s="171"/>
      <c r="I257" s="171"/>
      <c r="J257" s="171"/>
      <c r="K257" s="171"/>
      <c r="L257" s="171"/>
      <c r="M257" s="171"/>
      <c r="N257" s="171"/>
      <c r="O257" s="171"/>
      <c r="P257" s="171"/>
      <c r="Q257" s="171"/>
      <c r="R257" s="171"/>
    </row>
  </sheetData>
  <sortState xmlns:xlrd2="http://schemas.microsoft.com/office/spreadsheetml/2017/richdata2" ref="C57:R89">
    <sortCondition descending="1" ref="R57:R89"/>
    <sortCondition descending="1" ref="Q57:Q89"/>
  </sortState>
  <mergeCells count="39">
    <mergeCell ref="C36:Q36"/>
    <mergeCell ref="C45:Q45"/>
    <mergeCell ref="C46:Q46"/>
    <mergeCell ref="C47:Q47"/>
    <mergeCell ref="C29:P29"/>
    <mergeCell ref="C30:P30"/>
    <mergeCell ref="D6:Q6"/>
    <mergeCell ref="D7:Q7"/>
    <mergeCell ref="C18:P18"/>
    <mergeCell ref="C19:P19"/>
    <mergeCell ref="C9:R9"/>
    <mergeCell ref="C95:R95"/>
    <mergeCell ref="C99:Q99"/>
    <mergeCell ref="C137:R137"/>
    <mergeCell ref="C138:R138"/>
    <mergeCell ref="C135:R135"/>
    <mergeCell ref="C255:R257"/>
    <mergeCell ref="C250:Q250"/>
    <mergeCell ref="C251:Q251"/>
    <mergeCell ref="C216:R216"/>
    <mergeCell ref="C218:Q218"/>
    <mergeCell ref="C219:Q219"/>
    <mergeCell ref="C249:Q249"/>
    <mergeCell ref="C230:P230"/>
    <mergeCell ref="C231:P232"/>
    <mergeCell ref="C200:R200"/>
    <mergeCell ref="C176:R176"/>
    <mergeCell ref="C148:Q148"/>
    <mergeCell ref="C149:Q149"/>
    <mergeCell ref="C195:R195"/>
    <mergeCell ref="C196:R196"/>
    <mergeCell ref="C193:R193"/>
    <mergeCell ref="C169:Q169"/>
    <mergeCell ref="C170:Q170"/>
    <mergeCell ref="C92:R92"/>
    <mergeCell ref="C48:Q48"/>
    <mergeCell ref="C49:Q49"/>
    <mergeCell ref="C55:R55"/>
    <mergeCell ref="C94:R94"/>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D3A893-34A9-4FDC-A89E-20F38EA1C42B}">
  <sheetPr codeName="Hoja2"/>
  <dimension ref="A6:XFC265"/>
  <sheetViews>
    <sheetView showGridLines="0" tabSelected="1" topLeftCell="I1" zoomScale="85" zoomScaleNormal="85" workbookViewId="0">
      <selection activeCell="S256" sqref="S256"/>
    </sheetView>
  </sheetViews>
  <sheetFormatPr baseColWidth="10" defaultColWidth="11.42578125" defaultRowHeight="15" x14ac:dyDescent="0.2"/>
  <cols>
    <col min="1" max="1" width="32.28515625" style="79" hidden="1" customWidth="1"/>
    <col min="2" max="2" width="32" style="3" hidden="1" customWidth="1"/>
    <col min="3" max="3" width="32.85546875" style="3" customWidth="1"/>
    <col min="4" max="5" width="16.7109375" style="3" hidden="1" customWidth="1"/>
    <col min="6" max="13" width="16.7109375" style="3" customWidth="1"/>
    <col min="14" max="15" width="16.7109375" style="6" customWidth="1"/>
    <col min="16" max="16" width="24.7109375" style="3" customWidth="1"/>
    <col min="17" max="17" width="25" style="3" customWidth="1"/>
    <col min="18" max="18" width="30.7109375" style="15" customWidth="1"/>
    <col min="19" max="19" width="22.42578125" style="3" customWidth="1"/>
    <col min="20" max="20" width="24.42578125" style="3" customWidth="1"/>
    <col min="21" max="21" width="12.5703125" style="3" bestFit="1" customWidth="1"/>
    <col min="22" max="22" width="17" style="3" bestFit="1" customWidth="1"/>
    <col min="23" max="16384" width="11.42578125" style="3"/>
  </cols>
  <sheetData>
    <row r="6" spans="3:18" x14ac:dyDescent="0.2">
      <c r="C6" s="177" t="s">
        <v>0</v>
      </c>
      <c r="D6" s="177"/>
      <c r="E6" s="177"/>
      <c r="F6" s="177"/>
      <c r="G6" s="177"/>
      <c r="H6" s="177"/>
      <c r="I6" s="177"/>
      <c r="J6" s="177"/>
      <c r="K6" s="177"/>
      <c r="L6" s="177"/>
      <c r="M6" s="177"/>
      <c r="N6" s="177"/>
      <c r="O6" s="177"/>
      <c r="P6" s="177"/>
      <c r="Q6" s="177"/>
      <c r="R6" s="177"/>
    </row>
    <row r="7" spans="3:18" x14ac:dyDescent="0.2">
      <c r="C7" s="177" t="s">
        <v>263</v>
      </c>
      <c r="D7" s="177"/>
      <c r="E7" s="177"/>
      <c r="F7" s="177"/>
      <c r="G7" s="177"/>
      <c r="H7" s="177"/>
      <c r="I7" s="177"/>
      <c r="J7" s="177"/>
      <c r="K7" s="177"/>
      <c r="L7" s="177"/>
      <c r="M7" s="177"/>
      <c r="N7" s="177"/>
      <c r="O7" s="177"/>
      <c r="P7" s="177"/>
      <c r="Q7" s="177"/>
      <c r="R7" s="177"/>
    </row>
    <row r="8" spans="3:18" x14ac:dyDescent="0.2">
      <c r="K8" s="2"/>
    </row>
    <row r="9" spans="3:18" x14ac:dyDescent="0.2">
      <c r="C9" s="178"/>
      <c r="D9" s="178"/>
      <c r="E9" s="178"/>
      <c r="F9" s="178"/>
      <c r="G9" s="178"/>
      <c r="H9" s="178"/>
      <c r="I9" s="178"/>
      <c r="J9" s="178"/>
      <c r="K9" s="178"/>
      <c r="L9" s="178"/>
      <c r="M9" s="178"/>
      <c r="N9" s="178"/>
      <c r="O9" s="178"/>
      <c r="P9" s="178"/>
      <c r="Q9" s="178"/>
      <c r="R9" s="178"/>
    </row>
    <row r="11" spans="3:18" x14ac:dyDescent="0.2">
      <c r="C11" s="108" t="s">
        <v>1</v>
      </c>
    </row>
    <row r="13" spans="3:18" ht="15.75" thickBot="1" x14ac:dyDescent="0.25">
      <c r="D13" s="2"/>
      <c r="E13" s="2"/>
      <c r="F13" s="2"/>
      <c r="G13" s="2"/>
      <c r="H13" s="2"/>
      <c r="I13" s="2"/>
    </row>
    <row r="14" spans="3:18" ht="16.5" thickBot="1" x14ac:dyDescent="0.3">
      <c r="C14" s="62" t="s">
        <v>2</v>
      </c>
      <c r="D14" s="51"/>
      <c r="E14" s="51"/>
      <c r="F14" s="53" t="s">
        <v>3</v>
      </c>
      <c r="G14" s="44" t="s">
        <v>4</v>
      </c>
      <c r="H14" s="44" t="s">
        <v>5</v>
      </c>
      <c r="I14" s="44" t="s">
        <v>6</v>
      </c>
      <c r="J14" s="44" t="s">
        <v>7</v>
      </c>
      <c r="K14" s="44" t="s">
        <v>8</v>
      </c>
      <c r="L14" s="44" t="s">
        <v>9</v>
      </c>
      <c r="M14" s="44" t="s">
        <v>10</v>
      </c>
      <c r="N14" s="44" t="s">
        <v>11</v>
      </c>
      <c r="O14" s="44" t="s">
        <v>12</v>
      </c>
      <c r="P14" s="46" t="s">
        <v>15</v>
      </c>
    </row>
    <row r="15" spans="3:18" ht="31.5" customHeight="1" thickBot="1" x14ac:dyDescent="0.25">
      <c r="C15" s="105" t="s">
        <v>16</v>
      </c>
      <c r="D15" s="35"/>
      <c r="E15" s="35"/>
      <c r="F15" s="33">
        <v>110994</v>
      </c>
      <c r="G15" s="34">
        <v>120943</v>
      </c>
      <c r="H15" s="34">
        <v>119787</v>
      </c>
      <c r="I15" s="33">
        <v>154267</v>
      </c>
      <c r="J15" s="33">
        <v>146002</v>
      </c>
      <c r="K15" s="33">
        <v>129608</v>
      </c>
      <c r="L15" s="33">
        <v>146667</v>
      </c>
      <c r="M15" s="33">
        <v>144558</v>
      </c>
      <c r="N15" s="34">
        <v>159436</v>
      </c>
      <c r="O15" s="139">
        <v>186192</v>
      </c>
      <c r="P15" s="33">
        <f>SUM(D15:O15)</f>
        <v>1418454</v>
      </c>
      <c r="R15" s="12"/>
    </row>
    <row r="16" spans="3:18" ht="16.5" thickBot="1" x14ac:dyDescent="0.3">
      <c r="C16" s="106" t="s">
        <v>17</v>
      </c>
      <c r="D16" s="35"/>
      <c r="E16" s="35"/>
      <c r="F16" s="33">
        <v>72807</v>
      </c>
      <c r="G16" s="34">
        <v>82527</v>
      </c>
      <c r="H16" s="34">
        <v>83790</v>
      </c>
      <c r="I16" s="33">
        <v>101872</v>
      </c>
      <c r="J16" s="33">
        <v>102016</v>
      </c>
      <c r="K16" s="33">
        <v>90375</v>
      </c>
      <c r="L16" s="33">
        <v>101590</v>
      </c>
      <c r="M16" s="33">
        <v>90655</v>
      </c>
      <c r="N16" s="34">
        <v>98580</v>
      </c>
      <c r="O16" s="140">
        <v>108608</v>
      </c>
      <c r="P16" s="33">
        <f>SUM(D16:O16)</f>
        <v>932820</v>
      </c>
      <c r="R16" s="12"/>
    </row>
    <row r="17" spans="3:18" ht="16.5" thickBot="1" x14ac:dyDescent="0.3">
      <c r="C17" s="107" t="s">
        <v>18</v>
      </c>
      <c r="D17" s="38"/>
      <c r="E17" s="38"/>
      <c r="F17" s="38">
        <f>SUM(F15:F16)</f>
        <v>183801</v>
      </c>
      <c r="G17" s="38">
        <f t="shared" ref="G17:P17" si="0">SUM(G15:G16)</f>
        <v>203470</v>
      </c>
      <c r="H17" s="38">
        <f t="shared" si="0"/>
        <v>203577</v>
      </c>
      <c r="I17" s="38">
        <f t="shared" si="0"/>
        <v>256139</v>
      </c>
      <c r="J17" s="38">
        <f t="shared" si="0"/>
        <v>248018</v>
      </c>
      <c r="K17" s="38">
        <f t="shared" si="0"/>
        <v>219983</v>
      </c>
      <c r="L17" s="38">
        <f t="shared" si="0"/>
        <v>248257</v>
      </c>
      <c r="M17" s="38">
        <f t="shared" si="0"/>
        <v>235213</v>
      </c>
      <c r="N17" s="38">
        <f t="shared" si="0"/>
        <v>258016</v>
      </c>
      <c r="O17" s="38">
        <f t="shared" si="0"/>
        <v>294800</v>
      </c>
      <c r="P17" s="38">
        <f t="shared" si="0"/>
        <v>2351274</v>
      </c>
    </row>
    <row r="18" spans="3:18" ht="15.75" x14ac:dyDescent="0.25">
      <c r="C18" s="190" t="s">
        <v>19</v>
      </c>
      <c r="D18" s="190"/>
      <c r="E18" s="190"/>
      <c r="F18" s="190"/>
      <c r="G18" s="190"/>
      <c r="H18" s="190"/>
      <c r="I18" s="190"/>
      <c r="J18" s="190"/>
      <c r="K18" s="190"/>
      <c r="L18" s="190"/>
      <c r="M18" s="190"/>
      <c r="N18" s="190"/>
      <c r="O18" s="190"/>
      <c r="P18" s="190"/>
    </row>
    <row r="19" spans="3:18" ht="15.75" x14ac:dyDescent="0.25">
      <c r="C19" s="164" t="s">
        <v>272</v>
      </c>
      <c r="D19" s="164"/>
      <c r="E19" s="164"/>
      <c r="F19" s="164"/>
      <c r="G19" s="164"/>
      <c r="H19" s="164"/>
      <c r="I19" s="164"/>
      <c r="J19" s="164"/>
      <c r="K19" s="164"/>
      <c r="L19" s="164"/>
      <c r="M19" s="164"/>
      <c r="N19" s="164"/>
      <c r="O19" s="164"/>
      <c r="P19" s="164"/>
    </row>
    <row r="20" spans="3:18" x14ac:dyDescent="0.2">
      <c r="G20" s="194"/>
      <c r="H20" s="194"/>
      <c r="I20" s="194"/>
      <c r="J20" s="194"/>
    </row>
    <row r="22" spans="3:18" x14ac:dyDescent="0.2">
      <c r="C22" s="108" t="s">
        <v>20</v>
      </c>
    </row>
    <row r="24" spans="3:18" ht="15.75" thickBot="1" x14ac:dyDescent="0.25">
      <c r="C24" s="19"/>
      <c r="D24" s="19"/>
      <c r="E24" s="19"/>
      <c r="F24" s="19"/>
      <c r="G24" s="19"/>
      <c r="H24" s="19"/>
      <c r="I24" s="19"/>
      <c r="J24" s="19"/>
      <c r="K24" s="19"/>
      <c r="L24" s="19"/>
      <c r="M24" s="19"/>
      <c r="N24" s="19"/>
      <c r="O24" s="19"/>
      <c r="P24" s="19"/>
    </row>
    <row r="25" spans="3:18" ht="16.5" thickBot="1" x14ac:dyDescent="0.3">
      <c r="C25" s="43" t="s">
        <v>16</v>
      </c>
      <c r="D25" s="51"/>
      <c r="E25" s="51"/>
      <c r="F25" s="53" t="s">
        <v>3</v>
      </c>
      <c r="G25" s="44" t="s">
        <v>4</v>
      </c>
      <c r="H25" s="44" t="s">
        <v>5</v>
      </c>
      <c r="I25" s="44" t="s">
        <v>6</v>
      </c>
      <c r="J25" s="44" t="s">
        <v>7</v>
      </c>
      <c r="K25" s="44" t="s">
        <v>8</v>
      </c>
      <c r="L25" s="44" t="s">
        <v>9</v>
      </c>
      <c r="M25" s="44" t="s">
        <v>10</v>
      </c>
      <c r="N25" s="44" t="s">
        <v>11</v>
      </c>
      <c r="O25" s="44" t="s">
        <v>12</v>
      </c>
      <c r="P25" s="46" t="s">
        <v>15</v>
      </c>
    </row>
    <row r="26" spans="3:18" ht="15.75" thickBot="1" x14ac:dyDescent="0.25">
      <c r="C26" s="148" t="s">
        <v>21</v>
      </c>
      <c r="D26" s="41"/>
      <c r="E26" s="41"/>
      <c r="F26" s="39">
        <v>78476</v>
      </c>
      <c r="G26" s="39">
        <v>87100</v>
      </c>
      <c r="H26" s="39">
        <v>86628</v>
      </c>
      <c r="I26" s="39">
        <v>112077</v>
      </c>
      <c r="J26" s="39">
        <v>105786</v>
      </c>
      <c r="K26" s="40">
        <v>94532</v>
      </c>
      <c r="L26" s="39">
        <v>109199</v>
      </c>
      <c r="M26" s="40">
        <v>108829</v>
      </c>
      <c r="N26" s="39">
        <v>118739</v>
      </c>
      <c r="O26" s="39">
        <v>135886</v>
      </c>
      <c r="P26" s="33">
        <f>SUM(D26:O26)</f>
        <v>1037252</v>
      </c>
      <c r="R26" s="12"/>
    </row>
    <row r="27" spans="3:18" ht="15.75" thickBot="1" x14ac:dyDescent="0.25">
      <c r="C27" s="153" t="s">
        <v>22</v>
      </c>
      <c r="D27" s="41"/>
      <c r="E27" s="41"/>
      <c r="F27" s="39">
        <v>32090</v>
      </c>
      <c r="G27" s="39">
        <v>33445</v>
      </c>
      <c r="H27" s="39">
        <v>32859</v>
      </c>
      <c r="I27" s="39">
        <v>41805</v>
      </c>
      <c r="J27" s="39">
        <v>39761</v>
      </c>
      <c r="K27" s="40">
        <v>34612</v>
      </c>
      <c r="L27" s="39">
        <v>36995</v>
      </c>
      <c r="M27" s="40">
        <v>35315</v>
      </c>
      <c r="N27" s="39">
        <v>40271</v>
      </c>
      <c r="O27" s="39">
        <v>49844</v>
      </c>
      <c r="P27" s="33">
        <f>SUM(D27:O27)</f>
        <v>376997</v>
      </c>
      <c r="R27" s="12"/>
    </row>
    <row r="28" spans="3:18" ht="15.75" thickBot="1" x14ac:dyDescent="0.25">
      <c r="C28" s="154" t="s">
        <v>23</v>
      </c>
      <c r="D28" s="41"/>
      <c r="E28" s="41"/>
      <c r="F28" s="39">
        <v>428</v>
      </c>
      <c r="G28" s="39">
        <v>398</v>
      </c>
      <c r="H28" s="39">
        <v>300</v>
      </c>
      <c r="I28" s="39">
        <v>385</v>
      </c>
      <c r="J28" s="39">
        <v>455</v>
      </c>
      <c r="K28" s="40">
        <v>464</v>
      </c>
      <c r="L28" s="39">
        <v>473</v>
      </c>
      <c r="M28" s="40">
        <v>414</v>
      </c>
      <c r="N28" s="39">
        <v>426</v>
      </c>
      <c r="O28" s="39">
        <v>462</v>
      </c>
      <c r="P28" s="33">
        <f>SUM(D28:O28)</f>
        <v>4205</v>
      </c>
      <c r="R28" s="12"/>
    </row>
    <row r="29" spans="3:18" ht="15.75" thickBot="1" x14ac:dyDescent="0.25">
      <c r="C29" s="52" t="s">
        <v>18</v>
      </c>
      <c r="D29" s="38"/>
      <c r="E29" s="38"/>
      <c r="F29" s="38">
        <f>SUM(F26:F28)</f>
        <v>110994</v>
      </c>
      <c r="G29" s="38">
        <f t="shared" ref="G29:O29" si="1">SUM(G26:G28)</f>
        <v>120943</v>
      </c>
      <c r="H29" s="38">
        <f t="shared" si="1"/>
        <v>119787</v>
      </c>
      <c r="I29" s="38">
        <f t="shared" si="1"/>
        <v>154267</v>
      </c>
      <c r="J29" s="38">
        <f t="shared" si="1"/>
        <v>146002</v>
      </c>
      <c r="K29" s="38">
        <f t="shared" si="1"/>
        <v>129608</v>
      </c>
      <c r="L29" s="38">
        <f t="shared" si="1"/>
        <v>146667</v>
      </c>
      <c r="M29" s="38">
        <f t="shared" si="1"/>
        <v>144558</v>
      </c>
      <c r="N29" s="38">
        <f t="shared" si="1"/>
        <v>159436</v>
      </c>
      <c r="O29" s="38">
        <f t="shared" si="1"/>
        <v>186192</v>
      </c>
      <c r="P29" s="38">
        <f>SUM(P26:P28)</f>
        <v>1418454</v>
      </c>
    </row>
    <row r="30" spans="3:18" ht="15.75" x14ac:dyDescent="0.25">
      <c r="C30" s="190" t="s">
        <v>210</v>
      </c>
      <c r="D30" s="190"/>
      <c r="E30" s="190"/>
      <c r="F30" s="190"/>
      <c r="G30" s="190"/>
      <c r="H30" s="190"/>
      <c r="I30" s="190"/>
      <c r="J30" s="190"/>
      <c r="K30" s="190"/>
      <c r="L30" s="190"/>
      <c r="M30" s="190"/>
      <c r="N30" s="190"/>
      <c r="O30" s="190"/>
      <c r="P30" s="190"/>
    </row>
    <row r="31" spans="3:18" ht="15.75" x14ac:dyDescent="0.25">
      <c r="C31" s="164" t="s">
        <v>272</v>
      </c>
      <c r="D31" s="164"/>
      <c r="E31" s="164"/>
      <c r="F31" s="164"/>
      <c r="G31" s="164"/>
      <c r="H31" s="164"/>
      <c r="I31" s="164"/>
      <c r="J31" s="164"/>
      <c r="K31" s="164"/>
      <c r="L31" s="164"/>
      <c r="M31" s="164"/>
      <c r="N31" s="164"/>
      <c r="O31" s="164"/>
      <c r="P31" s="164"/>
    </row>
    <row r="34" spans="3:19" x14ac:dyDescent="0.2">
      <c r="C34" s="108" t="s">
        <v>25</v>
      </c>
    </row>
    <row r="36" spans="3:19" ht="15.75" thickBot="1" x14ac:dyDescent="0.25"/>
    <row r="37" spans="3:19" ht="16.5" thickBot="1" x14ac:dyDescent="0.3">
      <c r="C37" s="179" t="s">
        <v>26</v>
      </c>
      <c r="D37" s="180"/>
      <c r="E37" s="180"/>
      <c r="F37" s="180"/>
      <c r="G37" s="180"/>
      <c r="H37" s="180"/>
      <c r="I37" s="180"/>
      <c r="J37" s="180"/>
      <c r="K37" s="180"/>
      <c r="L37" s="180"/>
      <c r="M37" s="180"/>
      <c r="N37" s="180"/>
      <c r="O37" s="180"/>
      <c r="P37" s="180"/>
      <c r="Q37" s="181"/>
      <c r="R37" s="80"/>
    </row>
    <row r="38" spans="3:19" ht="24.6" customHeight="1" thickBot="1" x14ac:dyDescent="0.3">
      <c r="C38" s="155" t="s">
        <v>27</v>
      </c>
      <c r="D38" s="51"/>
      <c r="E38" s="51"/>
      <c r="F38" s="53" t="s">
        <v>3</v>
      </c>
      <c r="G38" s="44" t="s">
        <v>4</v>
      </c>
      <c r="H38" s="44" t="s">
        <v>5</v>
      </c>
      <c r="I38" s="44" t="s">
        <v>6</v>
      </c>
      <c r="J38" s="44" t="s">
        <v>7</v>
      </c>
      <c r="K38" s="44" t="s">
        <v>8</v>
      </c>
      <c r="L38" s="44" t="s">
        <v>9</v>
      </c>
      <c r="M38" s="44" t="s">
        <v>10</v>
      </c>
      <c r="N38" s="44" t="s">
        <v>11</v>
      </c>
      <c r="O38" s="44" t="s">
        <v>12</v>
      </c>
      <c r="P38" s="45" t="s">
        <v>28</v>
      </c>
      <c r="Q38" s="60" t="s">
        <v>29</v>
      </c>
    </row>
    <row r="39" spans="3:19" ht="16.5" thickBot="1" x14ac:dyDescent="0.3">
      <c r="C39" s="153" t="s">
        <v>248</v>
      </c>
      <c r="D39" s="49"/>
      <c r="E39" s="49"/>
      <c r="F39" s="47">
        <v>82703</v>
      </c>
      <c r="G39" s="34">
        <v>91472</v>
      </c>
      <c r="H39" s="33">
        <v>85185</v>
      </c>
      <c r="I39" s="33">
        <v>117146</v>
      </c>
      <c r="J39" s="33">
        <v>106733</v>
      </c>
      <c r="K39" s="33">
        <v>90597</v>
      </c>
      <c r="L39" s="33">
        <v>107967</v>
      </c>
      <c r="M39" s="34">
        <v>112620</v>
      </c>
      <c r="N39" s="33">
        <v>122342</v>
      </c>
      <c r="O39" s="34">
        <v>153696</v>
      </c>
      <c r="P39" s="33">
        <f>SUM(D39:O39)</f>
        <v>1070461</v>
      </c>
      <c r="Q39" s="56">
        <f>P39/$P$45</f>
        <v>0.45526850549957171</v>
      </c>
      <c r="S39" s="12"/>
    </row>
    <row r="40" spans="3:19" ht="16.5" thickBot="1" x14ac:dyDescent="0.3">
      <c r="C40" s="153" t="s">
        <v>249</v>
      </c>
      <c r="D40" s="49"/>
      <c r="E40" s="49"/>
      <c r="F40" s="47">
        <v>37881</v>
      </c>
      <c r="G40" s="34">
        <v>44124</v>
      </c>
      <c r="H40" s="33">
        <v>40058</v>
      </c>
      <c r="I40" s="33">
        <v>50249</v>
      </c>
      <c r="J40" s="33">
        <v>46734</v>
      </c>
      <c r="K40" s="33">
        <v>40907</v>
      </c>
      <c r="L40" s="33">
        <v>47958</v>
      </c>
      <c r="M40" s="34">
        <v>47087</v>
      </c>
      <c r="N40" s="33">
        <v>52456</v>
      </c>
      <c r="O40" s="34">
        <v>64738</v>
      </c>
      <c r="P40" s="33">
        <f>SUM(D40:O40)</f>
        <v>472192</v>
      </c>
      <c r="Q40" s="56">
        <f t="shared" ref="Q40:Q44" si="2">P40/$P$45</f>
        <v>0.20082389376993068</v>
      </c>
      <c r="S40" s="12"/>
    </row>
    <row r="41" spans="3:19" ht="16.5" thickBot="1" x14ac:dyDescent="0.3">
      <c r="C41" s="153" t="s">
        <v>250</v>
      </c>
      <c r="D41" s="49"/>
      <c r="E41" s="49"/>
      <c r="F41" s="47">
        <v>25563</v>
      </c>
      <c r="G41" s="34">
        <v>26073</v>
      </c>
      <c r="H41" s="33">
        <v>25146</v>
      </c>
      <c r="I41" s="33">
        <v>38456</v>
      </c>
      <c r="J41" s="33">
        <v>46927</v>
      </c>
      <c r="K41" s="33">
        <v>48555</v>
      </c>
      <c r="L41" s="33">
        <v>49487</v>
      </c>
      <c r="M41" s="34">
        <v>33404</v>
      </c>
      <c r="N41" s="33">
        <v>29064</v>
      </c>
      <c r="O41" s="34">
        <v>24414</v>
      </c>
      <c r="P41" s="33">
        <f>SUM(D41:O41)</f>
        <v>347089</v>
      </c>
      <c r="Q41" s="56">
        <f t="shared" si="2"/>
        <v>0.14761741932246092</v>
      </c>
      <c r="S41" s="12"/>
    </row>
    <row r="42" spans="3:19" ht="16.5" thickBot="1" x14ac:dyDescent="0.3">
      <c r="C42" s="153" t="s">
        <v>251</v>
      </c>
      <c r="D42" s="49"/>
      <c r="E42" s="49"/>
      <c r="F42" s="47">
        <v>25850</v>
      </c>
      <c r="G42" s="34">
        <v>29373</v>
      </c>
      <c r="H42" s="33">
        <v>42010</v>
      </c>
      <c r="I42" s="33">
        <v>36600</v>
      </c>
      <c r="J42" s="33">
        <v>34213</v>
      </c>
      <c r="K42" s="33">
        <v>28514</v>
      </c>
      <c r="L42" s="33">
        <v>30987</v>
      </c>
      <c r="M42" s="34">
        <v>31053</v>
      </c>
      <c r="N42" s="33">
        <v>40249</v>
      </c>
      <c r="O42" s="34">
        <v>37632</v>
      </c>
      <c r="P42" s="33">
        <f t="shared" ref="P42:P44" si="3">SUM(D42:O42)</f>
        <v>336481</v>
      </c>
      <c r="Q42" s="56">
        <f t="shared" si="2"/>
        <v>0.14310582263062493</v>
      </c>
      <c r="S42" s="12"/>
    </row>
    <row r="43" spans="3:19" ht="16.5" thickBot="1" x14ac:dyDescent="0.3">
      <c r="C43" s="153" t="s">
        <v>252</v>
      </c>
      <c r="D43" s="49"/>
      <c r="E43" s="49"/>
      <c r="F43" s="47">
        <v>7997</v>
      </c>
      <c r="G43" s="34">
        <v>7736</v>
      </c>
      <c r="H43" s="33">
        <v>6450</v>
      </c>
      <c r="I43" s="33">
        <v>7994</v>
      </c>
      <c r="J43" s="33">
        <v>7554</v>
      </c>
      <c r="K43" s="33">
        <v>6728</v>
      </c>
      <c r="L43" s="33">
        <v>7265</v>
      </c>
      <c r="M43" s="34">
        <v>6875</v>
      </c>
      <c r="N43" s="33">
        <v>8541</v>
      </c>
      <c r="O43" s="34">
        <v>8684</v>
      </c>
      <c r="P43" s="33">
        <f t="shared" si="3"/>
        <v>75824</v>
      </c>
      <c r="Q43" s="56">
        <f t="shared" si="2"/>
        <v>3.2248049355370748E-2</v>
      </c>
      <c r="S43" s="12"/>
    </row>
    <row r="44" spans="3:19" ht="16.5" thickBot="1" x14ac:dyDescent="0.3">
      <c r="C44" s="153" t="s">
        <v>253</v>
      </c>
      <c r="D44" s="49"/>
      <c r="E44" s="49"/>
      <c r="F44" s="47">
        <v>3807</v>
      </c>
      <c r="G44" s="34">
        <v>4692</v>
      </c>
      <c r="H44" s="33">
        <v>4728</v>
      </c>
      <c r="I44" s="33">
        <v>5694</v>
      </c>
      <c r="J44" s="33">
        <v>5857</v>
      </c>
      <c r="K44" s="33">
        <v>4682</v>
      </c>
      <c r="L44" s="33">
        <v>4593</v>
      </c>
      <c r="M44" s="34">
        <v>4174</v>
      </c>
      <c r="N44" s="33">
        <v>5364</v>
      </c>
      <c r="O44" s="34">
        <v>5636</v>
      </c>
      <c r="P44" s="33">
        <f t="shared" si="3"/>
        <v>49227</v>
      </c>
      <c r="Q44" s="56">
        <f t="shared" si="2"/>
        <v>2.0936309422040986E-2</v>
      </c>
      <c r="S44" s="12"/>
    </row>
    <row r="45" spans="3:19" ht="16.5" thickBot="1" x14ac:dyDescent="0.3">
      <c r="C45" s="120" t="s">
        <v>18</v>
      </c>
      <c r="D45" s="51"/>
      <c r="E45" s="51"/>
      <c r="F45" s="53">
        <f>SUM(F39:F44)</f>
        <v>183801</v>
      </c>
      <c r="G45" s="53">
        <f>SUM(G39:G44)</f>
        <v>203470</v>
      </c>
      <c r="H45" s="53">
        <f t="shared" ref="H45:P45" si="4">SUM(H39:H44)</f>
        <v>203577</v>
      </c>
      <c r="I45" s="53">
        <f t="shared" si="4"/>
        <v>256139</v>
      </c>
      <c r="J45" s="53">
        <f t="shared" si="4"/>
        <v>248018</v>
      </c>
      <c r="K45" s="53">
        <f t="shared" si="4"/>
        <v>219983</v>
      </c>
      <c r="L45" s="53">
        <f t="shared" si="4"/>
        <v>248257</v>
      </c>
      <c r="M45" s="53">
        <f t="shared" si="4"/>
        <v>235213</v>
      </c>
      <c r="N45" s="53">
        <f t="shared" si="4"/>
        <v>258016</v>
      </c>
      <c r="O45" s="53">
        <f t="shared" si="4"/>
        <v>294800</v>
      </c>
      <c r="P45" s="53">
        <f t="shared" si="4"/>
        <v>2351274</v>
      </c>
      <c r="Q45" s="57">
        <f>SUM(Q39:Q44)</f>
        <v>1</v>
      </c>
    </row>
    <row r="46" spans="3:19" x14ac:dyDescent="0.2">
      <c r="C46" s="109" t="s">
        <v>30</v>
      </c>
      <c r="D46" s="82"/>
      <c r="E46" s="82"/>
      <c r="F46" s="82"/>
      <c r="G46" s="82"/>
      <c r="H46" s="82"/>
      <c r="I46" s="82"/>
      <c r="J46" s="82"/>
      <c r="K46" s="82"/>
      <c r="L46" s="82"/>
      <c r="M46" s="82"/>
      <c r="N46" s="83"/>
      <c r="O46" s="83"/>
      <c r="P46" s="82"/>
      <c r="Q46" s="82"/>
    </row>
    <row r="47" spans="3:19" x14ac:dyDescent="0.2">
      <c r="C47" s="110" t="s">
        <v>31</v>
      </c>
      <c r="D47" s="7"/>
      <c r="E47" s="7"/>
      <c r="F47" s="7"/>
      <c r="G47" s="7"/>
      <c r="H47" s="7"/>
      <c r="I47" s="7"/>
      <c r="J47" s="7"/>
      <c r="K47" s="7"/>
      <c r="L47" s="7"/>
      <c r="M47" s="7"/>
      <c r="N47" s="84"/>
      <c r="O47" s="84"/>
      <c r="P47" s="7"/>
      <c r="Q47" s="7"/>
    </row>
    <row r="48" spans="3:19" x14ac:dyDescent="0.2">
      <c r="C48" s="110" t="s">
        <v>32</v>
      </c>
      <c r="D48" s="7"/>
      <c r="E48" s="7"/>
      <c r="F48" s="7"/>
      <c r="G48" s="7"/>
      <c r="H48" s="7"/>
      <c r="I48" s="7"/>
      <c r="J48" s="7"/>
      <c r="K48" s="7"/>
      <c r="L48" s="7"/>
      <c r="M48" s="7"/>
      <c r="N48" s="84"/>
      <c r="O48" s="84"/>
      <c r="P48" s="7"/>
      <c r="Q48" s="7"/>
    </row>
    <row r="49" spans="2:21" x14ac:dyDescent="0.2">
      <c r="C49" s="172" t="s">
        <v>33</v>
      </c>
      <c r="D49" s="172"/>
      <c r="E49" s="172"/>
      <c r="F49" s="172"/>
      <c r="G49" s="172"/>
      <c r="H49" s="172"/>
      <c r="I49" s="172"/>
      <c r="J49" s="172"/>
      <c r="K49" s="172"/>
      <c r="L49" s="172"/>
      <c r="M49" s="172"/>
      <c r="N49" s="172"/>
      <c r="O49" s="172"/>
      <c r="P49" s="172"/>
      <c r="Q49" s="172"/>
    </row>
    <row r="50" spans="2:21" x14ac:dyDescent="0.2">
      <c r="C50" s="172" t="s">
        <v>272</v>
      </c>
      <c r="D50" s="172"/>
      <c r="E50" s="172"/>
      <c r="F50" s="172"/>
      <c r="G50" s="172"/>
      <c r="H50" s="172"/>
      <c r="I50" s="172"/>
      <c r="J50" s="172"/>
      <c r="K50" s="172"/>
      <c r="L50" s="172"/>
      <c r="M50" s="172"/>
      <c r="N50" s="172"/>
      <c r="O50" s="172"/>
      <c r="P50" s="172"/>
      <c r="Q50" s="172"/>
    </row>
    <row r="51" spans="2:21" x14ac:dyDescent="0.2">
      <c r="C51" s="151"/>
      <c r="D51" s="151"/>
      <c r="E51" s="151"/>
      <c r="F51" s="151"/>
      <c r="G51" s="151"/>
      <c r="H51" s="151"/>
      <c r="I51" s="151"/>
      <c r="J51" s="151"/>
      <c r="K51" s="151"/>
      <c r="L51" s="151"/>
      <c r="M51" s="151"/>
      <c r="N51" s="151"/>
      <c r="O51" s="151"/>
      <c r="P51" s="151"/>
      <c r="Q51" s="151"/>
    </row>
    <row r="52" spans="2:21" x14ac:dyDescent="0.2">
      <c r="D52" s="6"/>
      <c r="E52" s="6"/>
      <c r="F52" s="6"/>
      <c r="G52" s="6"/>
      <c r="H52" s="6"/>
      <c r="I52" s="6"/>
      <c r="J52" s="6"/>
      <c r="K52" s="6"/>
    </row>
    <row r="53" spans="2:21" x14ac:dyDescent="0.2">
      <c r="C53" s="108" t="s">
        <v>34</v>
      </c>
      <c r="D53" s="6"/>
      <c r="E53" s="6"/>
      <c r="F53" s="6"/>
      <c r="G53" s="6"/>
      <c r="H53" s="6"/>
      <c r="I53" s="6"/>
    </row>
    <row r="54" spans="2:21" x14ac:dyDescent="0.2">
      <c r="C54" s="5"/>
      <c r="D54" s="6"/>
      <c r="E54" s="6"/>
      <c r="F54" s="6"/>
      <c r="G54" s="6"/>
      <c r="H54" s="6"/>
      <c r="I54" s="6"/>
      <c r="J54" s="6"/>
      <c r="K54" s="6"/>
      <c r="L54" s="6"/>
      <c r="M54" s="6"/>
    </row>
    <row r="55" spans="2:21" ht="15.75" thickBot="1" x14ac:dyDescent="0.25">
      <c r="D55" s="6"/>
    </row>
    <row r="56" spans="2:21" ht="17.25" thickBot="1" x14ac:dyDescent="0.35">
      <c r="C56" s="184" t="s">
        <v>211</v>
      </c>
      <c r="D56" s="185"/>
      <c r="E56" s="185"/>
      <c r="F56" s="185"/>
      <c r="G56" s="185"/>
      <c r="H56" s="185"/>
      <c r="I56" s="185"/>
      <c r="J56" s="185"/>
      <c r="K56" s="185"/>
      <c r="L56" s="185"/>
      <c r="M56" s="185"/>
      <c r="N56" s="185"/>
      <c r="O56" s="185"/>
      <c r="P56" s="185"/>
      <c r="Q56" s="186"/>
      <c r="R56" s="111"/>
    </row>
    <row r="57" spans="2:21" ht="15.95" customHeight="1" thickBot="1" x14ac:dyDescent="0.3">
      <c r="C57" s="156"/>
      <c r="D57" s="191">
        <v>2023</v>
      </c>
      <c r="E57" s="192"/>
      <c r="F57" s="191">
        <v>2024</v>
      </c>
      <c r="G57" s="193"/>
      <c r="H57" s="193"/>
      <c r="I57" s="193"/>
      <c r="J57" s="193"/>
      <c r="K57" s="193"/>
      <c r="L57" s="193"/>
      <c r="M57" s="193"/>
      <c r="N57" s="193"/>
      <c r="O57" s="192"/>
      <c r="P57" s="157"/>
      <c r="Q57" s="158"/>
      <c r="R57" s="111"/>
    </row>
    <row r="58" spans="2:21" ht="50.25" customHeight="1" thickBot="1" x14ac:dyDescent="0.25">
      <c r="B58" s="3" t="s">
        <v>212</v>
      </c>
      <c r="C58" s="59" t="s">
        <v>36</v>
      </c>
      <c r="D58" s="115" t="s">
        <v>13</v>
      </c>
      <c r="E58" s="115" t="s">
        <v>14</v>
      </c>
      <c r="F58" s="53" t="s">
        <v>3</v>
      </c>
      <c r="G58" s="44" t="s">
        <v>4</v>
      </c>
      <c r="H58" s="44" t="s">
        <v>5</v>
      </c>
      <c r="I58" s="44" t="s">
        <v>6</v>
      </c>
      <c r="J58" s="44" t="s">
        <v>7</v>
      </c>
      <c r="K58" s="44" t="s">
        <v>8</v>
      </c>
      <c r="L58" s="44" t="s">
        <v>9</v>
      </c>
      <c r="M58" s="44" t="s">
        <v>10</v>
      </c>
      <c r="N58" s="44" t="s">
        <v>11</v>
      </c>
      <c r="O58" s="44" t="s">
        <v>12</v>
      </c>
      <c r="P58" s="116" t="s">
        <v>273</v>
      </c>
      <c r="Q58" s="159" t="s">
        <v>274</v>
      </c>
      <c r="R58" s="117" t="s">
        <v>213</v>
      </c>
    </row>
    <row r="59" spans="2:21" ht="15.75" thickBot="1" x14ac:dyDescent="0.25">
      <c r="B59" s="3" t="s">
        <v>38</v>
      </c>
      <c r="C59" s="148" t="s">
        <v>38</v>
      </c>
      <c r="D59" s="33">
        <v>3788</v>
      </c>
      <c r="E59" s="33">
        <v>2596</v>
      </c>
      <c r="F59" s="33">
        <v>3214</v>
      </c>
      <c r="G59" s="33">
        <v>3688</v>
      </c>
      <c r="H59" s="33">
        <v>3880</v>
      </c>
      <c r="I59" s="33">
        <v>4899</v>
      </c>
      <c r="J59" s="33">
        <v>4576</v>
      </c>
      <c r="K59" s="33">
        <v>3777</v>
      </c>
      <c r="L59" s="33">
        <v>4178</v>
      </c>
      <c r="M59" s="33">
        <v>3945</v>
      </c>
      <c r="N59" s="33">
        <v>4708</v>
      </c>
      <c r="O59" s="33">
        <v>5743</v>
      </c>
      <c r="P59" s="33">
        <f t="shared" ref="P59:P91" si="5">SUM(D59:O59)</f>
        <v>48992</v>
      </c>
      <c r="Q59" s="33">
        <f>VLOOKUP(B59,[1]DEPTS!$C$12:$AB$46,26,0)</f>
        <v>1020286.25</v>
      </c>
      <c r="R59" s="152">
        <f>P59/Q59*10000</f>
        <v>480.17896938236692</v>
      </c>
      <c r="S59" s="15"/>
      <c r="T59" s="12"/>
      <c r="U59" s="15"/>
    </row>
    <row r="60" spans="2:21" ht="15.75" thickBot="1" x14ac:dyDescent="0.25">
      <c r="B60" s="3" t="s">
        <v>39</v>
      </c>
      <c r="C60" s="148" t="s">
        <v>39</v>
      </c>
      <c r="D60" s="33">
        <v>2648</v>
      </c>
      <c r="E60" s="33">
        <v>1719</v>
      </c>
      <c r="F60" s="33">
        <v>2354</v>
      </c>
      <c r="G60" s="33">
        <v>2852</v>
      </c>
      <c r="H60" s="33">
        <v>3191</v>
      </c>
      <c r="I60" s="33">
        <v>3757</v>
      </c>
      <c r="J60" s="33">
        <v>3301</v>
      </c>
      <c r="K60" s="33">
        <v>3012</v>
      </c>
      <c r="L60" s="33">
        <v>3124</v>
      </c>
      <c r="M60" s="33">
        <v>3294</v>
      </c>
      <c r="N60" s="33">
        <v>3583</v>
      </c>
      <c r="O60" s="33">
        <v>4218</v>
      </c>
      <c r="P60" s="33">
        <f t="shared" si="5"/>
        <v>37053</v>
      </c>
      <c r="Q60" s="33">
        <f>VLOOKUP(B60,[1]DEPTS!$C$12:$AB$46,26,0)</f>
        <v>865128.33333333337</v>
      </c>
      <c r="R60" s="152">
        <v>428.3</v>
      </c>
      <c r="S60" s="14"/>
      <c r="T60" s="12"/>
      <c r="U60" s="15"/>
    </row>
    <row r="61" spans="2:21" ht="15.75" thickBot="1" x14ac:dyDescent="0.25">
      <c r="B61" s="3" t="s">
        <v>214</v>
      </c>
      <c r="C61" s="149" t="s">
        <v>40</v>
      </c>
      <c r="D61" s="33">
        <v>25537</v>
      </c>
      <c r="E61" s="33">
        <v>18152</v>
      </c>
      <c r="F61" s="33">
        <v>24006</v>
      </c>
      <c r="G61" s="33">
        <v>26206</v>
      </c>
      <c r="H61" s="33">
        <v>25268</v>
      </c>
      <c r="I61" s="33">
        <v>30522</v>
      </c>
      <c r="J61" s="33">
        <v>28525</v>
      </c>
      <c r="K61" s="33">
        <v>25168</v>
      </c>
      <c r="L61" s="33">
        <v>28729</v>
      </c>
      <c r="M61" s="33">
        <v>29547</v>
      </c>
      <c r="N61" s="33">
        <v>32020</v>
      </c>
      <c r="O61" s="33">
        <v>37452</v>
      </c>
      <c r="P61" s="33">
        <f t="shared" si="5"/>
        <v>331132</v>
      </c>
      <c r="Q61" s="33">
        <f>VLOOKUP(B61,[1]DEPTS!$C$12:$AB$46,26,0)</f>
        <v>7773625.166666667</v>
      </c>
      <c r="R61" s="152">
        <f t="shared" ref="R61:R91" si="6">P61/Q61*10000</f>
        <v>425.96857051957585</v>
      </c>
      <c r="S61" s="14"/>
      <c r="T61" s="12"/>
      <c r="U61" s="15"/>
    </row>
    <row r="62" spans="2:21" ht="15.75" thickBot="1" x14ac:dyDescent="0.25">
      <c r="B62" s="3" t="s">
        <v>41</v>
      </c>
      <c r="C62" s="148" t="s">
        <v>41</v>
      </c>
      <c r="D62" s="33">
        <v>18844</v>
      </c>
      <c r="E62" s="33">
        <v>12362</v>
      </c>
      <c r="F62" s="33">
        <v>18045</v>
      </c>
      <c r="G62" s="33">
        <v>18705</v>
      </c>
      <c r="H62" s="33">
        <v>18565</v>
      </c>
      <c r="I62" s="33">
        <v>25449</v>
      </c>
      <c r="J62" s="33">
        <v>23338</v>
      </c>
      <c r="K62" s="33">
        <v>20297</v>
      </c>
      <c r="L62" s="33">
        <v>24400</v>
      </c>
      <c r="M62" s="33">
        <v>23584</v>
      </c>
      <c r="N62" s="33">
        <v>25996</v>
      </c>
      <c r="O62" s="33">
        <v>29286</v>
      </c>
      <c r="P62" s="33">
        <f t="shared" si="5"/>
        <v>258871</v>
      </c>
      <c r="Q62" s="33">
        <f>VLOOKUP(B62,[1]DEPTS!$C$12:$AB$46,26,0)</f>
        <v>6844327.916666667</v>
      </c>
      <c r="R62" s="152">
        <f t="shared" si="6"/>
        <v>378.22705626015016</v>
      </c>
      <c r="S62" s="14"/>
      <c r="T62" s="12"/>
      <c r="U62" s="15"/>
    </row>
    <row r="63" spans="2:21" ht="15.75" thickBot="1" x14ac:dyDescent="0.25">
      <c r="B63" s="3" t="s">
        <v>42</v>
      </c>
      <c r="C63" s="148" t="s">
        <v>42</v>
      </c>
      <c r="D63" s="33">
        <v>1268</v>
      </c>
      <c r="E63" s="33">
        <v>760</v>
      </c>
      <c r="F63" s="33">
        <v>1003</v>
      </c>
      <c r="G63" s="33">
        <v>1193</v>
      </c>
      <c r="H63" s="33">
        <v>1124</v>
      </c>
      <c r="I63" s="33">
        <v>1426</v>
      </c>
      <c r="J63" s="33">
        <v>1511</v>
      </c>
      <c r="K63" s="33">
        <v>1391</v>
      </c>
      <c r="L63" s="33">
        <v>1396</v>
      </c>
      <c r="M63" s="33">
        <v>1468</v>
      </c>
      <c r="N63" s="33">
        <v>1719</v>
      </c>
      <c r="O63" s="33">
        <v>1862</v>
      </c>
      <c r="P63" s="33">
        <f t="shared" si="5"/>
        <v>16121</v>
      </c>
      <c r="Q63" s="33">
        <f>VLOOKUP(B63,[1]DEPTS!$C$12:$AB$46,26,0)</f>
        <v>426311.83333333331</v>
      </c>
      <c r="R63" s="152">
        <f t="shared" si="6"/>
        <v>378.15042275392312</v>
      </c>
      <c r="S63" s="14"/>
      <c r="T63" s="12"/>
      <c r="U63" s="15"/>
    </row>
    <row r="64" spans="2:21" ht="15.75" thickBot="1" x14ac:dyDescent="0.25">
      <c r="B64" s="3" t="s">
        <v>215</v>
      </c>
      <c r="C64" s="149" t="s">
        <v>43</v>
      </c>
      <c r="D64" s="33">
        <v>12364</v>
      </c>
      <c r="E64" s="33">
        <v>8053</v>
      </c>
      <c r="F64" s="33">
        <v>11168</v>
      </c>
      <c r="G64" s="33">
        <v>11999</v>
      </c>
      <c r="H64" s="33">
        <v>12336</v>
      </c>
      <c r="I64" s="33">
        <v>15657</v>
      </c>
      <c r="J64" s="33">
        <v>15098</v>
      </c>
      <c r="K64" s="33">
        <v>14034</v>
      </c>
      <c r="L64" s="33">
        <v>15876</v>
      </c>
      <c r="M64" s="33">
        <v>15066</v>
      </c>
      <c r="N64" s="33">
        <v>17011</v>
      </c>
      <c r="O64" s="33">
        <v>20104</v>
      </c>
      <c r="P64" s="33">
        <f t="shared" si="5"/>
        <v>168766</v>
      </c>
      <c r="Q64" s="33">
        <f>VLOOKUP(B64,[1]DEPTS!$C$12:$AB$46,26,0)</f>
        <v>4563859</v>
      </c>
      <c r="R64" s="152">
        <f t="shared" si="6"/>
        <v>369.78793604272175</v>
      </c>
      <c r="S64" s="14"/>
      <c r="T64" s="12"/>
      <c r="U64" s="15"/>
    </row>
    <row r="65" spans="2:21" ht="25.5" customHeight="1" thickBot="1" x14ac:dyDescent="0.25">
      <c r="B65" s="3" t="s">
        <v>219</v>
      </c>
      <c r="C65" s="149" t="s">
        <v>51</v>
      </c>
      <c r="D65" s="33">
        <v>93</v>
      </c>
      <c r="E65" s="33">
        <v>80</v>
      </c>
      <c r="F65" s="33">
        <v>81</v>
      </c>
      <c r="G65" s="33">
        <v>97</v>
      </c>
      <c r="H65" s="33">
        <v>120</v>
      </c>
      <c r="I65" s="33">
        <v>222</v>
      </c>
      <c r="J65" s="33">
        <v>235</v>
      </c>
      <c r="K65" s="33">
        <v>229</v>
      </c>
      <c r="L65" s="33">
        <v>208</v>
      </c>
      <c r="M65" s="33">
        <v>227</v>
      </c>
      <c r="N65" s="33">
        <v>326</v>
      </c>
      <c r="O65" s="33">
        <v>276</v>
      </c>
      <c r="P65" s="33">
        <f t="shared" si="5"/>
        <v>2194</v>
      </c>
      <c r="Q65" s="33">
        <f>VLOOKUP(B65,[1]DEPTS!$C$12:$AB$46,26,0)</f>
        <v>61225</v>
      </c>
      <c r="R65" s="152">
        <f t="shared" si="6"/>
        <v>358.350347080441</v>
      </c>
      <c r="S65" s="14"/>
      <c r="T65" s="12"/>
      <c r="U65" s="15"/>
    </row>
    <row r="66" spans="2:21" ht="15.75" thickBot="1" x14ac:dyDescent="0.25">
      <c r="B66" s="3" t="s">
        <v>44</v>
      </c>
      <c r="C66" s="149" t="s">
        <v>44</v>
      </c>
      <c r="D66" s="33">
        <v>6054</v>
      </c>
      <c r="E66" s="33">
        <v>3994</v>
      </c>
      <c r="F66" s="33">
        <v>5461</v>
      </c>
      <c r="G66" s="33">
        <v>5923</v>
      </c>
      <c r="H66" s="33">
        <v>5776</v>
      </c>
      <c r="I66" s="33">
        <v>7351</v>
      </c>
      <c r="J66" s="33">
        <v>7332</v>
      </c>
      <c r="K66" s="33">
        <v>5960</v>
      </c>
      <c r="L66" s="33">
        <v>6804</v>
      </c>
      <c r="M66" s="33">
        <v>6814</v>
      </c>
      <c r="N66" s="33">
        <v>8264</v>
      </c>
      <c r="O66" s="33">
        <v>10041</v>
      </c>
      <c r="P66" s="33">
        <f t="shared" si="5"/>
        <v>79774</v>
      </c>
      <c r="Q66" s="33">
        <f>VLOOKUP(B66,[1]DEPTS!$C$12:$AB$46,26,0)</f>
        <v>2226391.9166666665</v>
      </c>
      <c r="R66" s="152">
        <f t="shared" si="6"/>
        <v>358.3106792780531</v>
      </c>
      <c r="S66" s="14"/>
      <c r="T66" s="12"/>
      <c r="U66" s="15"/>
    </row>
    <row r="67" spans="2:21" ht="18.75" customHeight="1" thickBot="1" x14ac:dyDescent="0.25">
      <c r="B67" s="3" t="s">
        <v>45</v>
      </c>
      <c r="C67" s="149" t="s">
        <v>45</v>
      </c>
      <c r="D67" s="33">
        <v>3457</v>
      </c>
      <c r="E67" s="33">
        <v>2274</v>
      </c>
      <c r="F67" s="33">
        <v>2899</v>
      </c>
      <c r="G67" s="33">
        <v>3272</v>
      </c>
      <c r="H67" s="33">
        <v>3163</v>
      </c>
      <c r="I67" s="33">
        <v>4372</v>
      </c>
      <c r="J67" s="33">
        <v>3804</v>
      </c>
      <c r="K67" s="33">
        <v>3332</v>
      </c>
      <c r="L67" s="33">
        <v>3939</v>
      </c>
      <c r="M67" s="33">
        <v>3733</v>
      </c>
      <c r="N67" s="33">
        <v>4103</v>
      </c>
      <c r="O67" s="33">
        <v>4931</v>
      </c>
      <c r="P67" s="33">
        <f t="shared" si="5"/>
        <v>43279</v>
      </c>
      <c r="Q67" s="33">
        <f>VLOOKUP(B67,[1]DEPTS!$C$12:$AB$46,26,0)</f>
        <v>1224042.0833333333</v>
      </c>
      <c r="R67" s="152">
        <f t="shared" si="6"/>
        <v>353.57444477841693</v>
      </c>
      <c r="S67" s="14"/>
      <c r="T67" s="12"/>
      <c r="U67" s="15"/>
    </row>
    <row r="68" spans="2:21" ht="24.6" customHeight="1" thickBot="1" x14ac:dyDescent="0.25">
      <c r="B68" s="3" t="s">
        <v>46</v>
      </c>
      <c r="C68" s="148" t="s">
        <v>46</v>
      </c>
      <c r="D68" s="33">
        <v>3028</v>
      </c>
      <c r="E68" s="33">
        <v>1896</v>
      </c>
      <c r="F68" s="33">
        <v>2455</v>
      </c>
      <c r="G68" s="33">
        <v>3003</v>
      </c>
      <c r="H68" s="33">
        <v>2534</v>
      </c>
      <c r="I68" s="33">
        <v>3381</v>
      </c>
      <c r="J68" s="33">
        <v>2965</v>
      </c>
      <c r="K68" s="33">
        <v>2777</v>
      </c>
      <c r="L68" s="33">
        <v>3094</v>
      </c>
      <c r="M68" s="33">
        <v>3026</v>
      </c>
      <c r="N68" s="33">
        <v>3221</v>
      </c>
      <c r="O68" s="33">
        <v>3792</v>
      </c>
      <c r="P68" s="33">
        <f t="shared" si="5"/>
        <v>35172</v>
      </c>
      <c r="Q68" s="33">
        <f>VLOOKUP(B68,[1]DEPTS!$C$12:$AB$46,26,0)</f>
        <v>1040317</v>
      </c>
      <c r="R68" s="152">
        <f t="shared" si="6"/>
        <v>338.08925548654884</v>
      </c>
      <c r="S68" s="14"/>
      <c r="T68" s="12"/>
      <c r="U68" s="15"/>
    </row>
    <row r="69" spans="2:21" ht="15.75" thickBot="1" x14ac:dyDescent="0.25">
      <c r="B69" s="3" t="s">
        <v>216</v>
      </c>
      <c r="C69" s="148" t="s">
        <v>47</v>
      </c>
      <c r="D69" s="33">
        <v>1348</v>
      </c>
      <c r="E69" s="33">
        <v>1043</v>
      </c>
      <c r="F69" s="33">
        <v>1291</v>
      </c>
      <c r="G69" s="33">
        <v>1469</v>
      </c>
      <c r="H69" s="33">
        <v>1467</v>
      </c>
      <c r="I69" s="33">
        <v>1964</v>
      </c>
      <c r="J69" s="33">
        <v>1552</v>
      </c>
      <c r="K69" s="33">
        <v>1329</v>
      </c>
      <c r="L69" s="33">
        <v>1542</v>
      </c>
      <c r="M69" s="33">
        <v>1570</v>
      </c>
      <c r="N69" s="33">
        <v>1911</v>
      </c>
      <c r="O69" s="33">
        <v>2161</v>
      </c>
      <c r="P69" s="33">
        <f t="shared" si="5"/>
        <v>18647</v>
      </c>
      <c r="Q69" s="33">
        <f>VLOOKUP(B69,[1]DEPTS!$C$12:$AB$46,26,0)</f>
        <v>564737.66666666663</v>
      </c>
      <c r="R69" s="152">
        <f t="shared" si="6"/>
        <v>330.18870708700734</v>
      </c>
      <c r="S69" s="14"/>
      <c r="T69" s="12"/>
      <c r="U69" s="15"/>
    </row>
    <row r="70" spans="2:21" ht="15.75" thickBot="1" x14ac:dyDescent="0.25">
      <c r="B70" s="3" t="s">
        <v>49</v>
      </c>
      <c r="C70" s="148" t="s">
        <v>49</v>
      </c>
      <c r="D70" s="33">
        <v>6647</v>
      </c>
      <c r="E70" s="33">
        <v>4526</v>
      </c>
      <c r="F70" s="33">
        <v>6113</v>
      </c>
      <c r="G70" s="33">
        <v>6566</v>
      </c>
      <c r="H70" s="33">
        <v>6606</v>
      </c>
      <c r="I70" s="33">
        <v>8035</v>
      </c>
      <c r="J70" s="33">
        <v>7294</v>
      </c>
      <c r="K70" s="33">
        <v>6460</v>
      </c>
      <c r="L70" s="33">
        <v>7566</v>
      </c>
      <c r="M70" s="33">
        <v>7698</v>
      </c>
      <c r="N70" s="33">
        <v>7934</v>
      </c>
      <c r="O70" s="33">
        <v>9559</v>
      </c>
      <c r="P70" s="33">
        <f t="shared" si="5"/>
        <v>85004</v>
      </c>
      <c r="Q70" s="33">
        <f>VLOOKUP(B70,[1]DEPTS!$C$12:$AB$46,26,0)</f>
        <v>2670760.5</v>
      </c>
      <c r="R70" s="152">
        <f t="shared" si="6"/>
        <v>318.27638607055934</v>
      </c>
      <c r="S70" s="14"/>
      <c r="T70" s="12"/>
      <c r="U70" s="15"/>
    </row>
    <row r="71" spans="2:21" ht="15.75" thickBot="1" x14ac:dyDescent="0.25">
      <c r="B71" s="3" t="s">
        <v>50</v>
      </c>
      <c r="C71" s="149" t="s">
        <v>50</v>
      </c>
      <c r="D71" s="33">
        <v>2939</v>
      </c>
      <c r="E71" s="33">
        <v>2071</v>
      </c>
      <c r="F71" s="33">
        <v>2605</v>
      </c>
      <c r="G71" s="33">
        <v>2782</v>
      </c>
      <c r="H71" s="33">
        <v>2464</v>
      </c>
      <c r="I71" s="33">
        <v>3206</v>
      </c>
      <c r="J71" s="33">
        <v>2978</v>
      </c>
      <c r="K71" s="33">
        <v>2396</v>
      </c>
      <c r="L71" s="33">
        <v>2842</v>
      </c>
      <c r="M71" s="33">
        <v>2921</v>
      </c>
      <c r="N71" s="33">
        <v>3261</v>
      </c>
      <c r="O71" s="33">
        <v>3843</v>
      </c>
      <c r="P71" s="33">
        <f t="shared" si="5"/>
        <v>34308</v>
      </c>
      <c r="Q71" s="33">
        <f>VLOOKUP(B71,[1]DEPTS!$C$12:$AB$46,26,0)</f>
        <v>1102236.6666666667</v>
      </c>
      <c r="R71" s="152">
        <f t="shared" si="6"/>
        <v>311.25801778807335</v>
      </c>
      <c r="S71" s="14"/>
      <c r="T71" s="12"/>
      <c r="U71" s="15"/>
    </row>
    <row r="72" spans="2:21" ht="15.75" thickBot="1" x14ac:dyDescent="0.25">
      <c r="B72" s="3" t="s">
        <v>217</v>
      </c>
      <c r="C72" s="149" t="s">
        <v>48</v>
      </c>
      <c r="D72" s="33">
        <v>2920</v>
      </c>
      <c r="E72" s="33">
        <v>1999</v>
      </c>
      <c r="F72" s="33">
        <v>2722</v>
      </c>
      <c r="G72" s="33">
        <v>2884</v>
      </c>
      <c r="H72" s="33">
        <v>2846</v>
      </c>
      <c r="I72" s="33">
        <v>3574</v>
      </c>
      <c r="J72" s="33">
        <v>3235</v>
      </c>
      <c r="K72" s="33">
        <v>2965</v>
      </c>
      <c r="L72" s="33">
        <v>3079</v>
      </c>
      <c r="M72" s="33">
        <v>2868</v>
      </c>
      <c r="N72" s="33">
        <v>2859</v>
      </c>
      <c r="O72" s="33">
        <v>3037</v>
      </c>
      <c r="P72" s="33">
        <f t="shared" si="5"/>
        <v>34988</v>
      </c>
      <c r="Q72" s="33">
        <f>VLOOKUP(B72,[1]DEPTS!$C$12:$AB$46,26,0)</f>
        <v>1170330.3333333333</v>
      </c>
      <c r="R72" s="152">
        <f t="shared" si="6"/>
        <v>298.95832828964814</v>
      </c>
      <c r="S72" s="14"/>
      <c r="T72" s="12"/>
      <c r="U72" s="15"/>
    </row>
    <row r="73" spans="2:21" ht="15.75" thickBot="1" x14ac:dyDescent="0.25">
      <c r="B73" s="3" t="s">
        <v>53</v>
      </c>
      <c r="C73" s="148" t="s">
        <v>53</v>
      </c>
      <c r="D73" s="33">
        <v>132</v>
      </c>
      <c r="E73" s="33">
        <v>76</v>
      </c>
      <c r="F73" s="33">
        <v>90</v>
      </c>
      <c r="G73" s="33">
        <v>105</v>
      </c>
      <c r="H73" s="33">
        <v>61</v>
      </c>
      <c r="I73" s="33">
        <v>86</v>
      </c>
      <c r="J73" s="33">
        <v>82</v>
      </c>
      <c r="K73" s="33">
        <v>140</v>
      </c>
      <c r="L73" s="33">
        <v>132</v>
      </c>
      <c r="M73" s="33">
        <v>122</v>
      </c>
      <c r="N73" s="33">
        <v>118</v>
      </c>
      <c r="O73" s="33">
        <v>142</v>
      </c>
      <c r="P73" s="33">
        <f t="shared" si="5"/>
        <v>1286</v>
      </c>
      <c r="Q73" s="33">
        <f>VLOOKUP(B73,[1]DEPTS!$C$12:$AB$46,26,0)</f>
        <v>43492.916666666664</v>
      </c>
      <c r="R73" s="152">
        <f t="shared" si="6"/>
        <v>295.68033108839563</v>
      </c>
      <c r="S73" s="14"/>
      <c r="T73" s="12"/>
      <c r="U73" s="15"/>
    </row>
    <row r="74" spans="2:21" ht="15.75" thickBot="1" x14ac:dyDescent="0.25">
      <c r="B74" s="3" t="s">
        <v>52</v>
      </c>
      <c r="C74" s="149" t="s">
        <v>52</v>
      </c>
      <c r="D74" s="33">
        <v>1878</v>
      </c>
      <c r="E74" s="33">
        <v>1285</v>
      </c>
      <c r="F74" s="33">
        <v>1565</v>
      </c>
      <c r="G74" s="33">
        <v>2039</v>
      </c>
      <c r="H74" s="33">
        <v>1955</v>
      </c>
      <c r="I74" s="33">
        <v>2322</v>
      </c>
      <c r="J74" s="33">
        <v>2119</v>
      </c>
      <c r="K74" s="33">
        <v>2071</v>
      </c>
      <c r="L74" s="33">
        <v>2176</v>
      </c>
      <c r="M74" s="33">
        <v>2148</v>
      </c>
      <c r="N74" s="33">
        <v>2444</v>
      </c>
      <c r="O74" s="33">
        <v>2730</v>
      </c>
      <c r="P74" s="33">
        <f t="shared" si="5"/>
        <v>24732</v>
      </c>
      <c r="Q74" s="33">
        <f>VLOOKUP(B74,[1]DEPTS!$C$12:$AB$46,26,0)</f>
        <v>969674.41666666663</v>
      </c>
      <c r="R74" s="152">
        <f t="shared" si="6"/>
        <v>255.05468201397153</v>
      </c>
      <c r="S74" s="14"/>
      <c r="T74" s="12"/>
      <c r="U74" s="15"/>
    </row>
    <row r="75" spans="2:21" ht="15.75" thickBot="1" x14ac:dyDescent="0.25">
      <c r="B75" s="3" t="s">
        <v>218</v>
      </c>
      <c r="C75" s="149" t="s">
        <v>54</v>
      </c>
      <c r="D75" s="33">
        <v>4647</v>
      </c>
      <c r="E75" s="33">
        <v>3390</v>
      </c>
      <c r="F75" s="33">
        <v>4641</v>
      </c>
      <c r="G75" s="33">
        <v>4506</v>
      </c>
      <c r="H75" s="33">
        <v>4848</v>
      </c>
      <c r="I75" s="33">
        <v>6577</v>
      </c>
      <c r="J75" s="33">
        <v>6115</v>
      </c>
      <c r="K75" s="33">
        <v>5860</v>
      </c>
      <c r="L75" s="33">
        <v>6373</v>
      </c>
      <c r="M75" s="33">
        <v>6504</v>
      </c>
      <c r="N75" s="33">
        <v>6588</v>
      </c>
      <c r="O75" s="33">
        <v>7833</v>
      </c>
      <c r="P75" s="33">
        <f t="shared" si="5"/>
        <v>67882</v>
      </c>
      <c r="Q75" s="33">
        <f>VLOOKUP(B75,[1]DEPTS!$C$12:$AB$46,26,0)</f>
        <v>2786438.3333333335</v>
      </c>
      <c r="R75" s="152">
        <f t="shared" si="6"/>
        <v>243.61565511049648</v>
      </c>
      <c r="S75" s="14"/>
      <c r="T75" s="12"/>
      <c r="U75" s="15"/>
    </row>
    <row r="76" spans="2:21" ht="15.75" thickBot="1" x14ac:dyDescent="0.25">
      <c r="B76" s="3" t="s">
        <v>55</v>
      </c>
      <c r="C76" s="148" t="s">
        <v>55</v>
      </c>
      <c r="D76" s="33">
        <v>583</v>
      </c>
      <c r="E76" s="33">
        <v>284</v>
      </c>
      <c r="F76" s="33">
        <v>453</v>
      </c>
      <c r="G76" s="33">
        <v>538</v>
      </c>
      <c r="H76" s="33">
        <v>598</v>
      </c>
      <c r="I76" s="33">
        <v>514</v>
      </c>
      <c r="J76" s="33">
        <v>514</v>
      </c>
      <c r="K76" s="33">
        <v>545</v>
      </c>
      <c r="L76" s="33">
        <v>505</v>
      </c>
      <c r="M76" s="33">
        <v>670</v>
      </c>
      <c r="N76" s="33">
        <v>735</v>
      </c>
      <c r="O76" s="33">
        <v>860</v>
      </c>
      <c r="P76" s="33">
        <f t="shared" si="5"/>
        <v>6799</v>
      </c>
      <c r="Q76" s="33">
        <f>VLOOKUP(B76,[1]DEPTS!$C$12:$AB$46,26,0)</f>
        <v>312115.83333333331</v>
      </c>
      <c r="R76" s="152">
        <f t="shared" si="6"/>
        <v>217.83579280128373</v>
      </c>
      <c r="S76" s="14"/>
      <c r="T76" s="12"/>
      <c r="U76" s="15"/>
    </row>
    <row r="77" spans="2:21" ht="15.75" thickBot="1" x14ac:dyDescent="0.25">
      <c r="B77" s="3" t="s">
        <v>56</v>
      </c>
      <c r="C77" s="149" t="s">
        <v>56</v>
      </c>
      <c r="D77" s="33">
        <v>912</v>
      </c>
      <c r="E77" s="33">
        <v>685</v>
      </c>
      <c r="F77" s="33">
        <v>774</v>
      </c>
      <c r="G77" s="33">
        <v>932</v>
      </c>
      <c r="H77" s="33">
        <v>845</v>
      </c>
      <c r="I77" s="33">
        <v>1139</v>
      </c>
      <c r="J77" s="33">
        <v>1140</v>
      </c>
      <c r="K77" s="33">
        <v>1103</v>
      </c>
      <c r="L77" s="33">
        <v>1230</v>
      </c>
      <c r="M77" s="33">
        <v>1183</v>
      </c>
      <c r="N77" s="33">
        <v>1203</v>
      </c>
      <c r="O77" s="33">
        <v>1570</v>
      </c>
      <c r="P77" s="33">
        <f t="shared" si="5"/>
        <v>12716</v>
      </c>
      <c r="Q77" s="33">
        <f>VLOOKUP(B77,[1]DEPTS!$C$12:$AB$46,26,0)</f>
        <v>587971.41666666663</v>
      </c>
      <c r="R77" s="152">
        <f t="shared" si="6"/>
        <v>216.26901647855047</v>
      </c>
      <c r="S77" s="14"/>
      <c r="T77" s="12"/>
      <c r="U77" s="15"/>
    </row>
    <row r="78" spans="2:21" ht="15.75" thickBot="1" x14ac:dyDescent="0.25">
      <c r="B78" s="3" t="s">
        <v>60</v>
      </c>
      <c r="C78" s="118" t="s">
        <v>60</v>
      </c>
      <c r="D78" s="33">
        <v>2244</v>
      </c>
      <c r="E78" s="33">
        <v>1609</v>
      </c>
      <c r="F78" s="33">
        <v>2024</v>
      </c>
      <c r="G78" s="33">
        <v>2201</v>
      </c>
      <c r="H78" s="33">
        <v>2032</v>
      </c>
      <c r="I78" s="33">
        <v>2626</v>
      </c>
      <c r="J78" s="33">
        <v>2831</v>
      </c>
      <c r="K78" s="33">
        <v>3233</v>
      </c>
      <c r="L78" s="33">
        <v>3313</v>
      </c>
      <c r="M78" s="33">
        <v>3232</v>
      </c>
      <c r="N78" s="33">
        <v>3988</v>
      </c>
      <c r="O78" s="33">
        <v>4374</v>
      </c>
      <c r="P78" s="33">
        <f t="shared" si="5"/>
        <v>33707</v>
      </c>
      <c r="Q78" s="33">
        <f>VLOOKUP(B78,[1]DEPTS!$C$12:$AB$46,26,0)</f>
        <v>1711636.0833333333</v>
      </c>
      <c r="R78" s="152">
        <f t="shared" si="6"/>
        <v>196.92854297834825</v>
      </c>
      <c r="S78" s="14"/>
      <c r="T78" s="12"/>
      <c r="U78" s="15"/>
    </row>
    <row r="79" spans="2:21" ht="15.75" thickBot="1" x14ac:dyDescent="0.25">
      <c r="B79" s="3" t="s">
        <v>58</v>
      </c>
      <c r="C79" s="148" t="s">
        <v>58</v>
      </c>
      <c r="D79" s="33">
        <v>1282</v>
      </c>
      <c r="E79" s="33">
        <v>932</v>
      </c>
      <c r="F79" s="33">
        <v>1062</v>
      </c>
      <c r="G79" s="33">
        <v>1309</v>
      </c>
      <c r="H79" s="33">
        <v>1263</v>
      </c>
      <c r="I79" s="33">
        <v>1565</v>
      </c>
      <c r="J79" s="33">
        <v>1465</v>
      </c>
      <c r="K79" s="33">
        <v>1363</v>
      </c>
      <c r="L79" s="33">
        <v>1686</v>
      </c>
      <c r="M79" s="33">
        <v>1559</v>
      </c>
      <c r="N79" s="33">
        <v>1588</v>
      </c>
      <c r="O79" s="33">
        <v>2140</v>
      </c>
      <c r="P79" s="33">
        <f t="shared" si="5"/>
        <v>17214</v>
      </c>
      <c r="Q79" s="33">
        <f>VLOOKUP(B79,[1]DEPTS!$C$12:$AB$46,26,0)</f>
        <v>953932.41666666663</v>
      </c>
      <c r="R79" s="152">
        <f t="shared" si="6"/>
        <v>180.4530352386075</v>
      </c>
      <c r="S79" s="14"/>
      <c r="T79" s="12"/>
      <c r="U79" s="15"/>
    </row>
    <row r="80" spans="2:21" ht="15.75" thickBot="1" x14ac:dyDescent="0.25">
      <c r="B80" s="3" t="s">
        <v>62</v>
      </c>
      <c r="C80" s="148" t="s">
        <v>62</v>
      </c>
      <c r="D80" s="33">
        <v>1653</v>
      </c>
      <c r="E80" s="33">
        <v>982</v>
      </c>
      <c r="F80" s="33">
        <v>1300</v>
      </c>
      <c r="G80" s="33">
        <v>1455</v>
      </c>
      <c r="H80" s="33">
        <v>1517</v>
      </c>
      <c r="I80" s="33">
        <v>1866</v>
      </c>
      <c r="J80" s="33">
        <v>1832</v>
      </c>
      <c r="K80" s="33">
        <v>1903</v>
      </c>
      <c r="L80" s="33">
        <v>2099</v>
      </c>
      <c r="M80" s="33">
        <v>1897</v>
      </c>
      <c r="N80" s="33">
        <v>2124</v>
      </c>
      <c r="O80" s="33">
        <v>2601</v>
      </c>
      <c r="P80" s="33">
        <f t="shared" si="5"/>
        <v>21229</v>
      </c>
      <c r="Q80" s="33">
        <f>VLOOKUP(B80,[1]DEPTS!$C$12:$AB$46,26,0)</f>
        <v>1189520.6666666667</v>
      </c>
      <c r="R80" s="152">
        <f t="shared" si="6"/>
        <v>178.46684462817234</v>
      </c>
      <c r="S80" s="14"/>
      <c r="T80" s="12"/>
      <c r="U80" s="15"/>
    </row>
    <row r="81" spans="1:21" ht="15.75" thickBot="1" x14ac:dyDescent="0.25">
      <c r="B81" s="3" t="s">
        <v>220</v>
      </c>
      <c r="C81" s="148" t="s">
        <v>61</v>
      </c>
      <c r="D81" s="33">
        <v>2072</v>
      </c>
      <c r="E81" s="33">
        <v>1295</v>
      </c>
      <c r="F81" s="33">
        <v>1740</v>
      </c>
      <c r="G81" s="33">
        <v>2013</v>
      </c>
      <c r="H81" s="33">
        <v>2165</v>
      </c>
      <c r="I81" s="33">
        <v>2732</v>
      </c>
      <c r="J81" s="33">
        <v>2688</v>
      </c>
      <c r="K81" s="33">
        <v>2390</v>
      </c>
      <c r="L81" s="33">
        <v>2850</v>
      </c>
      <c r="M81" s="33">
        <v>3091</v>
      </c>
      <c r="N81" s="33">
        <v>3118</v>
      </c>
      <c r="O81" s="33">
        <v>3593</v>
      </c>
      <c r="P81" s="33">
        <f t="shared" si="5"/>
        <v>29747</v>
      </c>
      <c r="Q81" s="33">
        <f>VLOOKUP(B81,[1]DEPTS!$C$12:$AB$46,26,0)</f>
        <v>1680713.75</v>
      </c>
      <c r="R81" s="152">
        <f t="shared" si="6"/>
        <v>176.9902816586108</v>
      </c>
      <c r="S81" s="14"/>
      <c r="T81" s="12"/>
      <c r="U81" s="15"/>
    </row>
    <row r="82" spans="1:21" ht="15.75" thickBot="1" x14ac:dyDescent="0.25">
      <c r="B82" s="3" t="s">
        <v>59</v>
      </c>
      <c r="C82" s="149" t="s">
        <v>59</v>
      </c>
      <c r="D82" s="33">
        <v>344</v>
      </c>
      <c r="E82" s="33">
        <v>305</v>
      </c>
      <c r="F82" s="33">
        <v>299</v>
      </c>
      <c r="G82" s="33">
        <v>302</v>
      </c>
      <c r="H82" s="33">
        <v>303</v>
      </c>
      <c r="I82" s="33">
        <v>375</v>
      </c>
      <c r="J82" s="33">
        <v>336</v>
      </c>
      <c r="K82" s="33">
        <v>301</v>
      </c>
      <c r="L82" s="33">
        <v>369</v>
      </c>
      <c r="M82" s="33">
        <v>343</v>
      </c>
      <c r="N82" s="33">
        <v>326</v>
      </c>
      <c r="O82" s="33">
        <v>447</v>
      </c>
      <c r="P82" s="33">
        <f t="shared" si="5"/>
        <v>4050</v>
      </c>
      <c r="Q82" s="33">
        <f>VLOOKUP(B82,[1]DEPTS!$C$12:$AB$46,26,0)</f>
        <v>235557</v>
      </c>
      <c r="R82" s="152">
        <f t="shared" si="6"/>
        <v>171.93290795858326</v>
      </c>
      <c r="S82" s="14"/>
      <c r="T82" s="12"/>
      <c r="U82" s="15"/>
    </row>
    <row r="83" spans="1:21" ht="15.75" thickBot="1" x14ac:dyDescent="0.25">
      <c r="B83" s="3" t="s">
        <v>57</v>
      </c>
      <c r="C83" s="148" t="s">
        <v>57</v>
      </c>
      <c r="D83" s="33">
        <v>88</v>
      </c>
      <c r="E83" s="33">
        <v>67</v>
      </c>
      <c r="F83" s="33">
        <v>73</v>
      </c>
      <c r="G83" s="33">
        <v>114</v>
      </c>
      <c r="H83" s="33">
        <v>140</v>
      </c>
      <c r="I83" s="33">
        <v>181</v>
      </c>
      <c r="J83" s="33">
        <v>156</v>
      </c>
      <c r="K83" s="33">
        <v>136</v>
      </c>
      <c r="L83" s="33">
        <v>96</v>
      </c>
      <c r="M83" s="33">
        <v>104</v>
      </c>
      <c r="N83" s="33">
        <v>111</v>
      </c>
      <c r="O83" s="33">
        <v>170</v>
      </c>
      <c r="P83" s="33">
        <f t="shared" si="5"/>
        <v>1436</v>
      </c>
      <c r="Q83" s="33">
        <f>VLOOKUP(B83,[1]DEPTS!$C$12:$AB$46,26,0)</f>
        <v>85681.166666666672</v>
      </c>
      <c r="R83" s="152">
        <f t="shared" si="6"/>
        <v>167.59809137363908</v>
      </c>
      <c r="S83" s="14"/>
      <c r="T83" s="12"/>
      <c r="U83" s="15"/>
    </row>
    <row r="84" spans="1:21" ht="15.75" thickBot="1" x14ac:dyDescent="0.25">
      <c r="B84" s="3" t="s">
        <v>223</v>
      </c>
      <c r="C84" s="148" t="s">
        <v>63</v>
      </c>
      <c r="D84" s="33">
        <v>2319</v>
      </c>
      <c r="E84" s="33">
        <v>1802</v>
      </c>
      <c r="F84" s="33">
        <v>2366</v>
      </c>
      <c r="G84" s="33">
        <v>2625</v>
      </c>
      <c r="H84" s="33">
        <v>2541</v>
      </c>
      <c r="I84" s="33">
        <v>3514</v>
      </c>
      <c r="J84" s="33">
        <v>3203</v>
      </c>
      <c r="K84" s="33">
        <v>2977</v>
      </c>
      <c r="L84" s="33">
        <v>3405</v>
      </c>
      <c r="M84" s="33">
        <v>3429</v>
      </c>
      <c r="N84" s="33">
        <v>3813</v>
      </c>
      <c r="O84" s="33">
        <v>5015</v>
      </c>
      <c r="P84" s="33">
        <f t="shared" si="5"/>
        <v>37009</v>
      </c>
      <c r="Q84" s="33">
        <f>VLOOKUP(B84,[1]DEPTS!$C$12:$AB$46,26,0)</f>
        <v>2318190.5833333335</v>
      </c>
      <c r="R84" s="152">
        <f t="shared" si="6"/>
        <v>159.64606303759825</v>
      </c>
      <c r="S84" s="14"/>
      <c r="T84" s="12"/>
      <c r="U84" s="15"/>
    </row>
    <row r="85" spans="1:21" ht="15.75" thickBot="1" x14ac:dyDescent="0.25">
      <c r="B85" s="3" t="s">
        <v>221</v>
      </c>
      <c r="C85" s="149" t="s">
        <v>64</v>
      </c>
      <c r="D85" s="33">
        <v>492</v>
      </c>
      <c r="E85" s="33">
        <v>356</v>
      </c>
      <c r="F85" s="33">
        <v>378</v>
      </c>
      <c r="G85" s="33">
        <v>551</v>
      </c>
      <c r="H85" s="33">
        <v>539</v>
      </c>
      <c r="I85" s="33">
        <v>623</v>
      </c>
      <c r="J85" s="33">
        <v>552</v>
      </c>
      <c r="K85" s="33">
        <v>602</v>
      </c>
      <c r="L85" s="33">
        <v>688</v>
      </c>
      <c r="M85" s="33">
        <v>593</v>
      </c>
      <c r="N85" s="33">
        <v>749</v>
      </c>
      <c r="O85" s="33">
        <v>735</v>
      </c>
      <c r="P85" s="33">
        <f t="shared" si="5"/>
        <v>6858</v>
      </c>
      <c r="Q85" s="33">
        <f>VLOOKUP(B85,[1]DEPTS!$C$12:$AB$46,26,0)</f>
        <v>439252.83333333331</v>
      </c>
      <c r="R85" s="152">
        <f t="shared" si="6"/>
        <v>156.12875955647411</v>
      </c>
      <c r="S85" s="14"/>
      <c r="T85" s="12"/>
      <c r="U85" s="15"/>
    </row>
    <row r="86" spans="1:21" ht="15.75" thickBot="1" x14ac:dyDescent="0.25">
      <c r="B86" s="3" t="s">
        <v>222</v>
      </c>
      <c r="C86" s="148" t="s">
        <v>65</v>
      </c>
      <c r="D86" s="33">
        <v>1345</v>
      </c>
      <c r="E86" s="33">
        <v>835</v>
      </c>
      <c r="F86" s="33">
        <v>1149</v>
      </c>
      <c r="G86" s="33">
        <v>1351</v>
      </c>
      <c r="H86" s="33">
        <v>1337</v>
      </c>
      <c r="I86" s="33">
        <v>1792</v>
      </c>
      <c r="J86" s="33">
        <v>1608</v>
      </c>
      <c r="K86" s="33">
        <v>1625</v>
      </c>
      <c r="L86" s="33">
        <v>1542</v>
      </c>
      <c r="M86" s="33">
        <v>1587</v>
      </c>
      <c r="N86" s="33">
        <v>2121</v>
      </c>
      <c r="O86" s="33">
        <v>2460</v>
      </c>
      <c r="P86" s="33">
        <f t="shared" si="5"/>
        <v>18752</v>
      </c>
      <c r="Q86" s="33">
        <f>VLOOKUP(B86,[1]DEPTS!$C$12:$AB$46,26,0)</f>
        <v>1224817.75</v>
      </c>
      <c r="R86" s="152">
        <f t="shared" si="6"/>
        <v>153.10032859990801</v>
      </c>
      <c r="S86" s="14"/>
      <c r="T86" s="12"/>
      <c r="U86" s="15"/>
    </row>
    <row r="87" spans="1:21" s="24" customFormat="1" ht="15.75" thickBot="1" x14ac:dyDescent="0.25">
      <c r="A87" s="85"/>
      <c r="B87" s="24" t="s">
        <v>66</v>
      </c>
      <c r="C87" s="148" t="s">
        <v>66</v>
      </c>
      <c r="D87" s="33">
        <v>1496</v>
      </c>
      <c r="E87" s="33">
        <v>920</v>
      </c>
      <c r="F87" s="33">
        <v>1185</v>
      </c>
      <c r="G87" s="33">
        <v>1325</v>
      </c>
      <c r="H87" s="33">
        <v>1304</v>
      </c>
      <c r="I87" s="33">
        <v>1799</v>
      </c>
      <c r="J87" s="33">
        <v>1794</v>
      </c>
      <c r="K87" s="33">
        <v>1707</v>
      </c>
      <c r="L87" s="33">
        <v>1962</v>
      </c>
      <c r="M87" s="33">
        <v>1869</v>
      </c>
      <c r="N87" s="33">
        <v>2098</v>
      </c>
      <c r="O87" s="33">
        <v>2596</v>
      </c>
      <c r="P87" s="33">
        <f t="shared" si="5"/>
        <v>20055</v>
      </c>
      <c r="Q87" s="33">
        <f>VLOOKUP(B87,[1]DEPTS!$C$12:$AB$46,26,0)</f>
        <v>1381180.75</v>
      </c>
      <c r="R87" s="152">
        <f t="shared" si="6"/>
        <v>145.20184993890192</v>
      </c>
      <c r="S87" s="14"/>
      <c r="T87" s="12"/>
      <c r="U87" s="15"/>
    </row>
    <row r="88" spans="1:21" s="87" customFormat="1" ht="15.75" thickBot="1" x14ac:dyDescent="0.25">
      <c r="A88" s="86"/>
      <c r="B88" s="3" t="s">
        <v>67</v>
      </c>
      <c r="C88" s="148" t="s">
        <v>67</v>
      </c>
      <c r="D88" s="33">
        <v>59</v>
      </c>
      <c r="E88" s="33">
        <v>29</v>
      </c>
      <c r="F88" s="33">
        <v>38</v>
      </c>
      <c r="G88" s="33">
        <v>38</v>
      </c>
      <c r="H88" s="33">
        <v>39</v>
      </c>
      <c r="I88" s="33">
        <v>47</v>
      </c>
      <c r="J88" s="33">
        <v>30</v>
      </c>
      <c r="K88" s="33">
        <v>24</v>
      </c>
      <c r="L88" s="33">
        <v>33</v>
      </c>
      <c r="M88" s="33">
        <v>24</v>
      </c>
      <c r="N88" s="33">
        <v>54</v>
      </c>
      <c r="O88" s="33">
        <v>60</v>
      </c>
      <c r="P88" s="33">
        <f t="shared" si="5"/>
        <v>475</v>
      </c>
      <c r="Q88" s="33">
        <f>VLOOKUP(B88,[1]DEPTS!$C$12:$AB$46,26,0)</f>
        <v>42493.916666666664</v>
      </c>
      <c r="R88" s="152">
        <f t="shared" si="6"/>
        <v>111.78070586574157</v>
      </c>
      <c r="S88" s="14"/>
      <c r="T88" s="12"/>
      <c r="U88" s="15"/>
    </row>
    <row r="89" spans="1:21" ht="15.75" thickBot="1" x14ac:dyDescent="0.25">
      <c r="B89" s="3" t="s">
        <v>224</v>
      </c>
      <c r="C89" s="148" t="s">
        <v>68</v>
      </c>
      <c r="D89" s="33">
        <v>347</v>
      </c>
      <c r="E89" s="33">
        <v>264</v>
      </c>
      <c r="F89" s="33">
        <v>296</v>
      </c>
      <c r="G89" s="33">
        <v>323</v>
      </c>
      <c r="H89" s="33">
        <v>351</v>
      </c>
      <c r="I89" s="33">
        <v>367</v>
      </c>
      <c r="J89" s="33">
        <v>418</v>
      </c>
      <c r="K89" s="33">
        <v>370</v>
      </c>
      <c r="L89" s="33">
        <v>375</v>
      </c>
      <c r="M89" s="33">
        <v>396</v>
      </c>
      <c r="N89" s="33">
        <v>502</v>
      </c>
      <c r="O89" s="33">
        <v>474</v>
      </c>
      <c r="P89" s="33">
        <f t="shared" si="5"/>
        <v>4483</v>
      </c>
      <c r="Q89" s="33">
        <f>VLOOKUP(B89,[1]DEPTS!$C$12:$AB$46,26,0)</f>
        <v>410244.83333333331</v>
      </c>
      <c r="R89" s="152">
        <f t="shared" si="6"/>
        <v>109.27620863801252</v>
      </c>
      <c r="S89" s="14"/>
      <c r="T89" s="12"/>
      <c r="U89" s="15"/>
    </row>
    <row r="90" spans="1:21" ht="15.75" thickBot="1" x14ac:dyDescent="0.25">
      <c r="B90" s="3" t="s">
        <v>225</v>
      </c>
      <c r="C90" s="148" t="s">
        <v>69</v>
      </c>
      <c r="D90" s="33">
        <v>26</v>
      </c>
      <c r="E90" s="33">
        <v>35</v>
      </c>
      <c r="F90" s="33">
        <v>27</v>
      </c>
      <c r="G90" s="33">
        <v>28</v>
      </c>
      <c r="H90" s="33">
        <v>31</v>
      </c>
      <c r="I90" s="33">
        <v>44</v>
      </c>
      <c r="J90" s="33">
        <v>29</v>
      </c>
      <c r="K90" s="33">
        <v>18</v>
      </c>
      <c r="L90" s="33">
        <v>72</v>
      </c>
      <c r="M90" s="33">
        <v>37</v>
      </c>
      <c r="N90" s="33">
        <v>48</v>
      </c>
      <c r="O90" s="33">
        <v>43</v>
      </c>
      <c r="P90" s="33">
        <f t="shared" si="5"/>
        <v>438</v>
      </c>
      <c r="Q90" s="33">
        <f>VLOOKUP(B90,[1]DEPTS!$C$12:$AB$46,26,0)</f>
        <v>51518</v>
      </c>
      <c r="R90" s="152">
        <f t="shared" si="6"/>
        <v>85.018828370666554</v>
      </c>
      <c r="S90" s="14"/>
      <c r="T90" s="12"/>
      <c r="U90" s="15"/>
    </row>
    <row r="91" spans="1:21" ht="15.75" thickBot="1" x14ac:dyDescent="0.25">
      <c r="B91" s="3" t="s">
        <v>226</v>
      </c>
      <c r="C91" s="149" t="s">
        <v>70</v>
      </c>
      <c r="D91" s="33">
        <v>9</v>
      </c>
      <c r="E91" s="33">
        <v>8</v>
      </c>
      <c r="F91" s="33">
        <v>6</v>
      </c>
      <c r="G91" s="33">
        <v>8</v>
      </c>
      <c r="H91" s="33">
        <v>5</v>
      </c>
      <c r="I91" s="33">
        <v>11</v>
      </c>
      <c r="J91" s="33">
        <v>29</v>
      </c>
      <c r="K91" s="33">
        <v>9</v>
      </c>
      <c r="L91" s="33">
        <v>14</v>
      </c>
      <c r="M91" s="33">
        <v>23</v>
      </c>
      <c r="N91" s="33">
        <v>7</v>
      </c>
      <c r="O91" s="33">
        <v>16</v>
      </c>
      <c r="P91" s="33">
        <f t="shared" si="5"/>
        <v>145</v>
      </c>
      <c r="Q91" s="33">
        <f>VLOOKUP(B91,[1]DEPTS!$C$12:$AB$46,26,0)</f>
        <v>27271</v>
      </c>
      <c r="R91" s="152">
        <f t="shared" si="6"/>
        <v>53.170034102159796</v>
      </c>
      <c r="S91" s="14"/>
      <c r="T91" s="12"/>
      <c r="U91" s="15"/>
    </row>
    <row r="92" spans="1:21" ht="26.1" customHeight="1" thickBot="1" x14ac:dyDescent="0.25">
      <c r="C92" s="52" t="s">
        <v>18</v>
      </c>
      <c r="D92" s="53">
        <f t="shared" ref="D92:G92" si="7">SUM(D59:D91)</f>
        <v>112863</v>
      </c>
      <c r="E92" s="53">
        <f t="shared" si="7"/>
        <v>76684</v>
      </c>
      <c r="F92" s="53">
        <f t="shared" si="7"/>
        <v>102883</v>
      </c>
      <c r="G92" s="53">
        <f t="shared" si="7"/>
        <v>112402</v>
      </c>
      <c r="H92" s="53">
        <f>SUM(H59:H91)</f>
        <v>111214</v>
      </c>
      <c r="I92" s="53">
        <f t="shared" ref="I92:N92" si="8">SUM(I59:I91)</f>
        <v>141995</v>
      </c>
      <c r="J92" s="53">
        <f t="shared" si="8"/>
        <v>132685</v>
      </c>
      <c r="K92" s="53">
        <f t="shared" si="8"/>
        <v>119504</v>
      </c>
      <c r="L92" s="53">
        <f t="shared" si="8"/>
        <v>135697</v>
      </c>
      <c r="M92" s="53">
        <f t="shared" si="8"/>
        <v>134572</v>
      </c>
      <c r="N92" s="53">
        <f t="shared" si="8"/>
        <v>148651</v>
      </c>
      <c r="O92" s="53">
        <f>SUM(O59:O91)</f>
        <v>174164</v>
      </c>
      <c r="P92" s="53">
        <f t="shared" ref="P92" si="9">SUM(D92:O92)</f>
        <v>1503314</v>
      </c>
      <c r="Q92" s="53">
        <v>48005283.333333299</v>
      </c>
      <c r="R92" s="119" t="s">
        <v>276</v>
      </c>
      <c r="S92" s="14"/>
      <c r="T92" s="141"/>
      <c r="U92" s="15"/>
    </row>
    <row r="93" spans="1:21" x14ac:dyDescent="0.2">
      <c r="C93" s="72" t="s">
        <v>245</v>
      </c>
      <c r="D93" s="73"/>
      <c r="E93" s="73"/>
      <c r="F93" s="73"/>
      <c r="G93" s="73"/>
      <c r="H93" s="73"/>
      <c r="I93" s="73"/>
      <c r="J93" s="73"/>
      <c r="K93" s="73"/>
      <c r="L93" s="73"/>
      <c r="M93" s="73"/>
      <c r="N93" s="77"/>
      <c r="O93" s="77"/>
      <c r="P93" s="73"/>
      <c r="Q93" s="73"/>
      <c r="R93" s="128"/>
    </row>
    <row r="94" spans="1:21" ht="24.95" customHeight="1" x14ac:dyDescent="0.2">
      <c r="C94" s="163" t="s">
        <v>241</v>
      </c>
      <c r="D94" s="163"/>
      <c r="E94" s="163"/>
      <c r="F94" s="163"/>
      <c r="G94" s="163"/>
      <c r="H94" s="163"/>
      <c r="I94" s="163"/>
      <c r="J94" s="163"/>
      <c r="K94" s="163"/>
      <c r="L94" s="163"/>
      <c r="M94" s="163"/>
      <c r="N94" s="163"/>
      <c r="O94" s="163"/>
      <c r="P94" s="163"/>
      <c r="Q94" s="163"/>
      <c r="R94" s="163"/>
    </row>
    <row r="95" spans="1:21" x14ac:dyDescent="0.2">
      <c r="C95" s="75" t="s">
        <v>246</v>
      </c>
      <c r="D95" s="73"/>
      <c r="E95" s="73"/>
      <c r="F95" s="73"/>
      <c r="G95" s="73"/>
      <c r="H95" s="73"/>
      <c r="I95" s="73"/>
      <c r="J95" s="73"/>
      <c r="K95" s="73"/>
      <c r="L95" s="73"/>
      <c r="M95" s="77"/>
      <c r="N95" s="77"/>
      <c r="O95" s="77"/>
      <c r="P95" s="73"/>
      <c r="Q95" s="73"/>
      <c r="R95" s="130"/>
    </row>
    <row r="96" spans="1:21" ht="15.75" x14ac:dyDescent="0.25">
      <c r="C96" s="164" t="s">
        <v>72</v>
      </c>
      <c r="D96" s="164"/>
      <c r="E96" s="164"/>
      <c r="F96" s="164"/>
      <c r="G96" s="164"/>
      <c r="H96" s="164"/>
      <c r="I96" s="164"/>
      <c r="J96" s="164"/>
      <c r="K96" s="164"/>
      <c r="L96" s="164"/>
      <c r="M96" s="164"/>
      <c r="N96" s="164"/>
      <c r="O96" s="164"/>
      <c r="P96" s="164"/>
      <c r="Q96" s="164"/>
      <c r="R96" s="164"/>
    </row>
    <row r="97" spans="1:24 16383:16383" ht="15.75" x14ac:dyDescent="0.25">
      <c r="C97" s="164" t="s">
        <v>272</v>
      </c>
      <c r="D97" s="164"/>
      <c r="E97" s="164"/>
      <c r="F97" s="164"/>
      <c r="G97" s="164"/>
      <c r="H97" s="164"/>
      <c r="I97" s="164"/>
      <c r="J97" s="164"/>
      <c r="K97" s="164"/>
      <c r="L97" s="164"/>
      <c r="M97" s="164"/>
      <c r="N97" s="164"/>
      <c r="O97" s="164"/>
      <c r="P97" s="164"/>
      <c r="Q97" s="164"/>
      <c r="R97" s="164"/>
    </row>
    <row r="98" spans="1:24 16383:16383" x14ac:dyDescent="0.2">
      <c r="C98" s="91"/>
      <c r="D98" s="92"/>
      <c r="E98" s="92"/>
      <c r="F98" s="92"/>
      <c r="G98" s="92"/>
      <c r="H98" s="92"/>
      <c r="I98" s="92"/>
      <c r="J98" s="92"/>
      <c r="K98" s="92"/>
      <c r="L98" s="92"/>
      <c r="M98" s="7"/>
      <c r="N98" s="84"/>
      <c r="O98" s="92"/>
      <c r="P98" s="91"/>
      <c r="Q98" s="91"/>
      <c r="R98" s="93"/>
    </row>
    <row r="99" spans="1:24 16383:16383" x14ac:dyDescent="0.2">
      <c r="D99" s="6"/>
      <c r="E99" s="6"/>
      <c r="F99" s="19"/>
      <c r="M99" s="19"/>
      <c r="N99" s="94"/>
    </row>
    <row r="100" spans="1:24 16383:16383" x14ac:dyDescent="0.2">
      <c r="C100" s="108" t="s">
        <v>73</v>
      </c>
      <c r="F100" s="6"/>
      <c r="M100" s="6"/>
    </row>
    <row r="101" spans="1:24 16383:16383" ht="15.75" thickBot="1" x14ac:dyDescent="0.25"/>
    <row r="102" spans="1:24 16383:16383" ht="15.75" thickBot="1" x14ac:dyDescent="0.25">
      <c r="C102" s="195" t="s">
        <v>211</v>
      </c>
      <c r="D102" s="196"/>
      <c r="E102" s="196"/>
      <c r="F102" s="196"/>
      <c r="G102" s="196"/>
      <c r="H102" s="196"/>
      <c r="I102" s="196"/>
      <c r="J102" s="196"/>
      <c r="K102" s="196"/>
      <c r="L102" s="196"/>
      <c r="M102" s="196"/>
      <c r="N102" s="196"/>
      <c r="O102" s="196"/>
      <c r="P102" s="196"/>
      <c r="Q102" s="197"/>
    </row>
    <row r="103" spans="1:24 16383:16383" ht="16.5" thickBot="1" x14ac:dyDescent="0.3">
      <c r="C103" s="112"/>
      <c r="D103" s="191">
        <v>2023</v>
      </c>
      <c r="E103" s="192"/>
      <c r="F103" s="191">
        <v>2024</v>
      </c>
      <c r="G103" s="193"/>
      <c r="H103" s="193"/>
      <c r="I103" s="193"/>
      <c r="J103" s="193"/>
      <c r="K103" s="193"/>
      <c r="L103" s="193"/>
      <c r="M103" s="193"/>
      <c r="N103" s="193"/>
      <c r="O103" s="192"/>
      <c r="P103" s="113"/>
      <c r="Q103" s="114"/>
      <c r="R103" s="111"/>
    </row>
    <row r="104" spans="1:24 16383:16383" ht="35.1" customHeight="1" thickBot="1" x14ac:dyDescent="0.25">
      <c r="A104" s="79" t="s">
        <v>74</v>
      </c>
      <c r="B104" s="3" t="s">
        <v>227</v>
      </c>
      <c r="C104" s="43" t="s">
        <v>76</v>
      </c>
      <c r="D104" s="115" t="s">
        <v>13</v>
      </c>
      <c r="E104" s="115" t="s">
        <v>14</v>
      </c>
      <c r="F104" s="53" t="s">
        <v>3</v>
      </c>
      <c r="G104" s="44" t="s">
        <v>4</v>
      </c>
      <c r="H104" s="44" t="s">
        <v>5</v>
      </c>
      <c r="I104" s="44" t="s">
        <v>6</v>
      </c>
      <c r="J104" s="44" t="s">
        <v>7</v>
      </c>
      <c r="K104" s="44" t="s">
        <v>8</v>
      </c>
      <c r="L104" s="44" t="s">
        <v>9</v>
      </c>
      <c r="M104" s="44" t="s">
        <v>10</v>
      </c>
      <c r="N104" s="44" t="s">
        <v>11</v>
      </c>
      <c r="O104" s="44" t="s">
        <v>12</v>
      </c>
      <c r="P104" s="116" t="s">
        <v>273</v>
      </c>
      <c r="Q104" s="116" t="s">
        <v>275</v>
      </c>
      <c r="R104" s="117" t="s">
        <v>213</v>
      </c>
    </row>
    <row r="105" spans="1:24 16383:16383" ht="16.5" thickBot="1" x14ac:dyDescent="0.3">
      <c r="A105" s="79" t="s">
        <v>78</v>
      </c>
      <c r="B105" s="3">
        <v>17001</v>
      </c>
      <c r="C105" s="36" t="s">
        <v>81</v>
      </c>
      <c r="D105" s="47">
        <v>1799</v>
      </c>
      <c r="E105" s="47">
        <v>1141</v>
      </c>
      <c r="F105" s="47">
        <v>1483</v>
      </c>
      <c r="G105" s="47">
        <v>1818</v>
      </c>
      <c r="H105" s="47">
        <v>1847</v>
      </c>
      <c r="I105" s="47">
        <v>2354</v>
      </c>
      <c r="J105" s="47">
        <v>2211</v>
      </c>
      <c r="K105" s="47">
        <v>1863</v>
      </c>
      <c r="L105" s="47">
        <v>1998</v>
      </c>
      <c r="M105" s="47">
        <v>2168</v>
      </c>
      <c r="N105" s="47">
        <v>2443</v>
      </c>
      <c r="O105" s="47">
        <v>2727</v>
      </c>
      <c r="P105" s="48">
        <f t="shared" ref="P105:P136" si="10">SUM(D105:O105)</f>
        <v>23852</v>
      </c>
      <c r="Q105" s="47">
        <f>VLOOKUP(A105,[1]CAPI!$D$12:$AC$45,26,0)</f>
        <v>430826.41666666669</v>
      </c>
      <c r="R105" s="61">
        <f t="shared" ref="R105:R136" si="11">P105/Q105*10000</f>
        <v>553.63364634287166</v>
      </c>
      <c r="S105" s="145"/>
      <c r="T105" s="142"/>
      <c r="U105" s="6"/>
      <c r="V105" s="6"/>
      <c r="X105" s="161"/>
      <c r="XFC105" s="81"/>
    </row>
    <row r="106" spans="1:24 16383:16383" ht="16.5" thickBot="1" x14ac:dyDescent="0.3">
      <c r="A106" s="79" t="s">
        <v>80</v>
      </c>
      <c r="B106" s="3">
        <v>66001</v>
      </c>
      <c r="C106" s="36" t="s">
        <v>79</v>
      </c>
      <c r="D106" s="47">
        <v>2466</v>
      </c>
      <c r="E106" s="47">
        <v>1648</v>
      </c>
      <c r="F106" s="47">
        <v>2076</v>
      </c>
      <c r="G106" s="47">
        <v>2415</v>
      </c>
      <c r="H106" s="47">
        <v>2492</v>
      </c>
      <c r="I106" s="47">
        <v>3087</v>
      </c>
      <c r="J106" s="47">
        <v>2917</v>
      </c>
      <c r="K106" s="47">
        <v>2340</v>
      </c>
      <c r="L106" s="47">
        <v>2594</v>
      </c>
      <c r="M106" s="47">
        <v>2491</v>
      </c>
      <c r="N106" s="47">
        <v>2971</v>
      </c>
      <c r="O106" s="47">
        <v>3694</v>
      </c>
      <c r="P106" s="48">
        <f t="shared" si="10"/>
        <v>31191</v>
      </c>
      <c r="Q106" s="47">
        <f>VLOOKUP(A106,[1]CAPI!$D$12:$AC$45,26,0)</f>
        <v>583751.08333333337</v>
      </c>
      <c r="R106" s="61">
        <f t="shared" si="11"/>
        <v>534.32020754279824</v>
      </c>
      <c r="S106" s="145"/>
      <c r="T106" s="142"/>
      <c r="U106" s="6"/>
      <c r="V106" s="6"/>
      <c r="X106" s="161"/>
    </row>
    <row r="107" spans="1:24 16383:16383" ht="16.5" thickBot="1" x14ac:dyDescent="0.3">
      <c r="A107" s="79" t="s">
        <v>82</v>
      </c>
      <c r="B107" s="3">
        <v>41001</v>
      </c>
      <c r="C107" s="36" t="s">
        <v>83</v>
      </c>
      <c r="D107" s="47">
        <v>1580</v>
      </c>
      <c r="E107" s="47">
        <v>1120</v>
      </c>
      <c r="F107" s="47">
        <v>1524</v>
      </c>
      <c r="G107" s="47">
        <v>1574</v>
      </c>
      <c r="H107" s="47">
        <v>1405</v>
      </c>
      <c r="I107" s="47">
        <v>1834</v>
      </c>
      <c r="J107" s="47">
        <v>1707</v>
      </c>
      <c r="K107" s="47">
        <v>1398</v>
      </c>
      <c r="L107" s="47">
        <v>1614</v>
      </c>
      <c r="M107" s="47">
        <v>1716</v>
      </c>
      <c r="N107" s="47">
        <v>1907</v>
      </c>
      <c r="O107" s="47">
        <v>2336</v>
      </c>
      <c r="P107" s="48">
        <f t="shared" si="10"/>
        <v>19715</v>
      </c>
      <c r="Q107" s="47">
        <f>VLOOKUP(A107,[1]CAPI!$D$12:$AC$45,26,0)</f>
        <v>386355.83333333331</v>
      </c>
      <c r="R107" s="61">
        <f t="shared" si="11"/>
        <v>510.28089390824954</v>
      </c>
      <c r="S107" s="145"/>
      <c r="T107" s="142"/>
      <c r="U107" s="6"/>
      <c r="V107" s="6"/>
      <c r="X107" s="161"/>
    </row>
    <row r="108" spans="1:24 16383:16383" ht="16.5" thickBot="1" x14ac:dyDescent="0.3">
      <c r="A108" s="79" t="s">
        <v>84</v>
      </c>
      <c r="B108" s="3">
        <v>68001</v>
      </c>
      <c r="C108" s="36" t="s">
        <v>87</v>
      </c>
      <c r="D108" s="47">
        <v>3062</v>
      </c>
      <c r="E108" s="47">
        <v>2025</v>
      </c>
      <c r="F108" s="47">
        <v>2696</v>
      </c>
      <c r="G108" s="47">
        <v>2893</v>
      </c>
      <c r="H108" s="47">
        <v>2789</v>
      </c>
      <c r="I108" s="47">
        <v>3538</v>
      </c>
      <c r="J108" s="47">
        <v>3400</v>
      </c>
      <c r="K108" s="47">
        <v>2810</v>
      </c>
      <c r="L108" s="47">
        <v>3129</v>
      </c>
      <c r="M108" s="47">
        <v>3103</v>
      </c>
      <c r="N108" s="47">
        <v>3939</v>
      </c>
      <c r="O108" s="47">
        <v>4613</v>
      </c>
      <c r="P108" s="48">
        <f t="shared" si="10"/>
        <v>37997</v>
      </c>
      <c r="Q108" s="47">
        <f>VLOOKUP(A108,[1]CAPI!$D$12:$AC$45,26,0)</f>
        <v>751008.75</v>
      </c>
      <c r="R108" s="61">
        <f t="shared" si="11"/>
        <v>505.94616906926848</v>
      </c>
      <c r="S108" s="145"/>
      <c r="T108" s="142"/>
      <c r="U108" s="6"/>
      <c r="V108" s="6"/>
      <c r="X108" s="161"/>
    </row>
    <row r="109" spans="1:24 16383:16383" ht="16.5" thickBot="1" x14ac:dyDescent="0.3">
      <c r="A109" s="79" t="s">
        <v>86</v>
      </c>
      <c r="B109" s="3">
        <v>85001</v>
      </c>
      <c r="C109" s="36" t="s">
        <v>89</v>
      </c>
      <c r="D109" s="47">
        <v>814</v>
      </c>
      <c r="E109" s="47">
        <v>446</v>
      </c>
      <c r="F109" s="47">
        <v>659</v>
      </c>
      <c r="G109" s="47">
        <v>781</v>
      </c>
      <c r="H109" s="47">
        <v>697</v>
      </c>
      <c r="I109" s="47">
        <v>900</v>
      </c>
      <c r="J109" s="47">
        <v>797</v>
      </c>
      <c r="K109" s="47">
        <v>793</v>
      </c>
      <c r="L109" s="47">
        <v>752</v>
      </c>
      <c r="M109" s="47">
        <v>883</v>
      </c>
      <c r="N109" s="47">
        <v>982</v>
      </c>
      <c r="O109" s="47">
        <v>1120</v>
      </c>
      <c r="P109" s="48">
        <f t="shared" si="10"/>
        <v>9624</v>
      </c>
      <c r="Q109" s="47">
        <f>VLOOKUP(A109,[1]CAPI!$D$12:$AC$45,26,0)</f>
        <v>192040.41666666666</v>
      </c>
      <c r="R109" s="61">
        <f t="shared" si="11"/>
        <v>501.14450734111966</v>
      </c>
      <c r="S109" s="145"/>
      <c r="T109" s="142"/>
      <c r="U109" s="6"/>
      <c r="V109" s="6"/>
      <c r="X109" s="161"/>
    </row>
    <row r="110" spans="1:24 16383:16383" ht="16.5" thickBot="1" x14ac:dyDescent="0.3">
      <c r="A110" s="79" t="s">
        <v>88</v>
      </c>
      <c r="B110" s="3">
        <v>73001</v>
      </c>
      <c r="C110" s="36" t="s">
        <v>85</v>
      </c>
      <c r="D110" s="47">
        <v>2169</v>
      </c>
      <c r="E110" s="47">
        <v>1531</v>
      </c>
      <c r="F110" s="47">
        <v>1965</v>
      </c>
      <c r="G110" s="47">
        <v>2079</v>
      </c>
      <c r="H110" s="47">
        <v>2022</v>
      </c>
      <c r="I110" s="47">
        <v>2801</v>
      </c>
      <c r="J110" s="47">
        <v>2391</v>
      </c>
      <c r="K110" s="47">
        <v>2100</v>
      </c>
      <c r="L110" s="47">
        <v>2433</v>
      </c>
      <c r="M110" s="47">
        <v>2323</v>
      </c>
      <c r="N110" s="47">
        <v>2483</v>
      </c>
      <c r="O110" s="47">
        <v>3232</v>
      </c>
      <c r="P110" s="48">
        <f t="shared" si="10"/>
        <v>27529</v>
      </c>
      <c r="Q110" s="47">
        <f>VLOOKUP(A110,[1]CAPI!$D$12:$AC$45,26,0)</f>
        <v>571722.66666666663</v>
      </c>
      <c r="R110" s="61">
        <f t="shared" si="11"/>
        <v>481.50968301647424</v>
      </c>
      <c r="S110" s="145"/>
      <c r="T110" s="142"/>
      <c r="U110" s="6"/>
      <c r="V110" s="6"/>
      <c r="X110" s="161"/>
    </row>
    <row r="111" spans="1:24 16383:16383" ht="16.5" thickBot="1" x14ac:dyDescent="0.3">
      <c r="A111" s="79" t="s">
        <v>90</v>
      </c>
      <c r="B111" s="3">
        <v>5001</v>
      </c>
      <c r="C111" s="36" t="s">
        <v>93</v>
      </c>
      <c r="D111" s="47">
        <v>9182</v>
      </c>
      <c r="E111" s="47">
        <v>6161</v>
      </c>
      <c r="F111" s="47">
        <v>8855</v>
      </c>
      <c r="G111" s="47">
        <v>9055</v>
      </c>
      <c r="H111" s="47">
        <v>9066</v>
      </c>
      <c r="I111" s="47">
        <v>12642</v>
      </c>
      <c r="J111" s="47">
        <v>11462</v>
      </c>
      <c r="K111" s="47">
        <v>10009</v>
      </c>
      <c r="L111" s="47">
        <v>11816</v>
      </c>
      <c r="M111" s="47">
        <v>11212</v>
      </c>
      <c r="N111" s="47">
        <v>12446</v>
      </c>
      <c r="O111" s="47">
        <v>14117</v>
      </c>
      <c r="P111" s="48">
        <f t="shared" si="10"/>
        <v>126023</v>
      </c>
      <c r="Q111" s="47">
        <f>VLOOKUP(A111,[1]CAPI!$D$12:$AC$45,26,0)</f>
        <v>2894667.75</v>
      </c>
      <c r="R111" s="61">
        <f t="shared" si="11"/>
        <v>435.36257313123417</v>
      </c>
      <c r="S111" s="145"/>
      <c r="T111" s="142"/>
      <c r="U111" s="6"/>
      <c r="V111" s="6"/>
      <c r="X111" s="161"/>
    </row>
    <row r="112" spans="1:24 16383:16383" ht="16.5" thickBot="1" x14ac:dyDescent="0.3">
      <c r="A112" s="79" t="s">
        <v>92</v>
      </c>
      <c r="B112" s="3">
        <v>11001</v>
      </c>
      <c r="C112" s="36" t="s">
        <v>40</v>
      </c>
      <c r="D112" s="47">
        <v>25537</v>
      </c>
      <c r="E112" s="47">
        <v>18152</v>
      </c>
      <c r="F112" s="47">
        <v>24006</v>
      </c>
      <c r="G112" s="47">
        <v>26206</v>
      </c>
      <c r="H112" s="47">
        <v>25268</v>
      </c>
      <c r="I112" s="47">
        <v>30522</v>
      </c>
      <c r="J112" s="47">
        <v>28525</v>
      </c>
      <c r="K112" s="47">
        <v>25168</v>
      </c>
      <c r="L112" s="47">
        <v>28729</v>
      </c>
      <c r="M112" s="47">
        <v>29547</v>
      </c>
      <c r="N112" s="47">
        <v>32020</v>
      </c>
      <c r="O112" s="47">
        <v>37452</v>
      </c>
      <c r="P112" s="48">
        <f t="shared" si="10"/>
        <v>331132</v>
      </c>
      <c r="Q112" s="47">
        <f>VLOOKUP(A112,[1]CAPI!$D$12:$AC$45,26,0)</f>
        <v>7773625.166666667</v>
      </c>
      <c r="R112" s="61">
        <f t="shared" si="11"/>
        <v>425.96857051957585</v>
      </c>
      <c r="S112" s="145"/>
      <c r="T112" s="142"/>
      <c r="U112" s="6"/>
      <c r="V112" s="6"/>
      <c r="X112" s="161"/>
    </row>
    <row r="113" spans="1:24" ht="16.5" thickBot="1" x14ac:dyDescent="0.3">
      <c r="A113" s="79" t="s">
        <v>99</v>
      </c>
      <c r="B113" s="3">
        <v>76001</v>
      </c>
      <c r="C113" s="36" t="s">
        <v>100</v>
      </c>
      <c r="D113" s="47">
        <v>7309</v>
      </c>
      <c r="E113" s="47">
        <v>4923</v>
      </c>
      <c r="F113" s="47">
        <v>6739</v>
      </c>
      <c r="G113" s="47">
        <v>6887</v>
      </c>
      <c r="H113" s="47">
        <v>7160</v>
      </c>
      <c r="I113" s="47">
        <v>9269</v>
      </c>
      <c r="J113" s="47">
        <v>8781</v>
      </c>
      <c r="K113" s="47">
        <v>8239</v>
      </c>
      <c r="L113" s="47">
        <v>9240</v>
      </c>
      <c r="M113" s="47">
        <v>8839</v>
      </c>
      <c r="N113" s="47">
        <v>10116</v>
      </c>
      <c r="O113" s="47">
        <v>12424</v>
      </c>
      <c r="P113" s="48">
        <f t="shared" si="10"/>
        <v>99926</v>
      </c>
      <c r="Q113" s="47">
        <f>VLOOKUP(A113,[1]CAPI!$D$12:$AC$45,26,0)</f>
        <v>2434459.1666666665</v>
      </c>
      <c r="R113" s="61">
        <f t="shared" si="11"/>
        <v>410.46488422651032</v>
      </c>
      <c r="S113" s="145"/>
      <c r="T113" s="142"/>
      <c r="U113" s="6"/>
      <c r="V113" s="6"/>
      <c r="X113" s="161"/>
    </row>
    <row r="114" spans="1:24" ht="16.5" thickBot="1" x14ac:dyDescent="0.3">
      <c r="A114" s="79" t="s">
        <v>94</v>
      </c>
      <c r="B114" s="3">
        <v>50001</v>
      </c>
      <c r="C114" s="36" t="s">
        <v>95</v>
      </c>
      <c r="D114" s="47">
        <v>1914</v>
      </c>
      <c r="E114" s="47">
        <v>1208</v>
      </c>
      <c r="F114" s="47">
        <v>1509</v>
      </c>
      <c r="G114" s="47">
        <v>1901</v>
      </c>
      <c r="H114" s="47">
        <v>1595</v>
      </c>
      <c r="I114" s="47">
        <v>2162</v>
      </c>
      <c r="J114" s="47">
        <v>1844</v>
      </c>
      <c r="K114" s="47">
        <v>1759</v>
      </c>
      <c r="L114" s="47">
        <v>2010</v>
      </c>
      <c r="M114" s="47">
        <v>1939</v>
      </c>
      <c r="N114" s="47">
        <v>2109</v>
      </c>
      <c r="O114" s="47">
        <v>2471</v>
      </c>
      <c r="P114" s="48">
        <f t="shared" si="10"/>
        <v>22421</v>
      </c>
      <c r="Q114" s="47">
        <f>VLOOKUP(A114,[1]CAPI!$D$12:$AC$45,26,0)</f>
        <v>552491.58333333337</v>
      </c>
      <c r="R114" s="61">
        <f t="shared" si="11"/>
        <v>405.8161368672433</v>
      </c>
      <c r="S114" s="145"/>
      <c r="T114" s="142"/>
      <c r="U114" s="6"/>
      <c r="V114" s="6"/>
      <c r="X114" s="161"/>
    </row>
    <row r="115" spans="1:24" ht="16.5" thickBot="1" x14ac:dyDescent="0.3">
      <c r="A115" s="79" t="s">
        <v>96</v>
      </c>
      <c r="B115" s="3">
        <v>19001</v>
      </c>
      <c r="C115" s="36" t="s">
        <v>98</v>
      </c>
      <c r="D115" s="47">
        <v>972</v>
      </c>
      <c r="E115" s="47">
        <v>670</v>
      </c>
      <c r="F115" s="47">
        <v>787</v>
      </c>
      <c r="G115" s="47">
        <v>1031</v>
      </c>
      <c r="H115" s="47">
        <v>994</v>
      </c>
      <c r="I115" s="47">
        <v>1159</v>
      </c>
      <c r="J115" s="47">
        <v>1043</v>
      </c>
      <c r="K115" s="47">
        <v>1008</v>
      </c>
      <c r="L115" s="47">
        <v>1028</v>
      </c>
      <c r="M115" s="47">
        <v>997</v>
      </c>
      <c r="N115" s="47">
        <v>1214</v>
      </c>
      <c r="O115" s="47">
        <v>1329</v>
      </c>
      <c r="P115" s="48">
        <f t="shared" si="10"/>
        <v>12232</v>
      </c>
      <c r="Q115" s="47">
        <f>VLOOKUP(A115,[1]CAPI!$D$12:$AC$45,26,0)</f>
        <v>312109.91666666669</v>
      </c>
      <c r="R115" s="61">
        <f t="shared" si="11"/>
        <v>391.91321219901425</v>
      </c>
      <c r="S115" s="145"/>
      <c r="T115" s="142"/>
      <c r="U115" s="6"/>
      <c r="V115" s="6"/>
      <c r="X115" s="161"/>
    </row>
    <row r="116" spans="1:24" ht="16.5" thickBot="1" x14ac:dyDescent="0.3">
      <c r="A116" s="79" t="s">
        <v>97</v>
      </c>
      <c r="B116" s="3">
        <v>63001</v>
      </c>
      <c r="C116" s="36" t="s">
        <v>91</v>
      </c>
      <c r="D116" s="47">
        <v>972</v>
      </c>
      <c r="E116" s="47">
        <v>757</v>
      </c>
      <c r="F116" s="47">
        <v>913</v>
      </c>
      <c r="G116" s="47">
        <v>1088</v>
      </c>
      <c r="H116" s="47">
        <v>1039</v>
      </c>
      <c r="I116" s="47">
        <v>1427</v>
      </c>
      <c r="J116" s="47">
        <v>1133</v>
      </c>
      <c r="K116" s="47">
        <v>966</v>
      </c>
      <c r="L116" s="47">
        <v>1147</v>
      </c>
      <c r="M116" s="47">
        <v>1120</v>
      </c>
      <c r="N116" s="47">
        <v>1375</v>
      </c>
      <c r="O116" s="47">
        <v>1504</v>
      </c>
      <c r="P116" s="48">
        <f t="shared" si="10"/>
        <v>13441</v>
      </c>
      <c r="Q116" s="47">
        <f>VLOOKUP(A116,[1]CAPI!$D$12:$AC$45,26,0)</f>
        <v>355621</v>
      </c>
      <c r="R116" s="61">
        <f t="shared" si="11"/>
        <v>377.95855700310159</v>
      </c>
      <c r="S116" s="145"/>
      <c r="T116" s="142"/>
      <c r="U116" s="6"/>
      <c r="V116" s="6"/>
      <c r="X116" s="161"/>
    </row>
    <row r="117" spans="1:24" ht="16.5" thickBot="1" x14ac:dyDescent="0.3">
      <c r="A117" s="79" t="s">
        <v>117</v>
      </c>
      <c r="B117" s="3">
        <v>88001</v>
      </c>
      <c r="C117" s="36" t="s">
        <v>110</v>
      </c>
      <c r="D117" s="47">
        <v>82</v>
      </c>
      <c r="E117" s="47">
        <v>72</v>
      </c>
      <c r="F117" s="47">
        <v>77</v>
      </c>
      <c r="G117" s="47">
        <v>86</v>
      </c>
      <c r="H117" s="47">
        <v>109</v>
      </c>
      <c r="I117" s="47">
        <v>191</v>
      </c>
      <c r="J117" s="47">
        <v>213</v>
      </c>
      <c r="K117" s="47">
        <v>196</v>
      </c>
      <c r="L117" s="47">
        <v>170</v>
      </c>
      <c r="M117" s="47">
        <v>213</v>
      </c>
      <c r="N117" s="47">
        <v>281</v>
      </c>
      <c r="O117" s="47">
        <v>244</v>
      </c>
      <c r="P117" s="48">
        <f t="shared" si="10"/>
        <v>1934</v>
      </c>
      <c r="Q117" s="47">
        <f>VLOOKUP(A117,[1]CAPI!$D$12:$AC$45,26,0)</f>
        <v>57239.416666666664</v>
      </c>
      <c r="R117" s="61">
        <f t="shared" si="11"/>
        <v>337.8790547888766</v>
      </c>
      <c r="S117" s="145"/>
      <c r="T117" s="142"/>
      <c r="U117" s="6"/>
      <c r="V117" s="6"/>
      <c r="X117" s="161"/>
    </row>
    <row r="118" spans="1:24" ht="16.5" thickBot="1" x14ac:dyDescent="0.3">
      <c r="A118" s="79" t="s">
        <v>105</v>
      </c>
      <c r="B118" s="3">
        <v>27001</v>
      </c>
      <c r="C118" s="36" t="s">
        <v>104</v>
      </c>
      <c r="D118" s="47">
        <v>318</v>
      </c>
      <c r="E118" s="47">
        <v>232</v>
      </c>
      <c r="F118" s="47">
        <v>276</v>
      </c>
      <c r="G118" s="47">
        <v>363</v>
      </c>
      <c r="H118" s="47">
        <v>361</v>
      </c>
      <c r="I118" s="47">
        <v>402</v>
      </c>
      <c r="J118" s="47">
        <v>344</v>
      </c>
      <c r="K118" s="47">
        <v>418</v>
      </c>
      <c r="L118" s="47">
        <v>465</v>
      </c>
      <c r="M118" s="47">
        <v>396</v>
      </c>
      <c r="N118" s="47">
        <v>465</v>
      </c>
      <c r="O118" s="47">
        <v>512</v>
      </c>
      <c r="P118" s="48">
        <f t="shared" si="10"/>
        <v>4552</v>
      </c>
      <c r="Q118" s="47">
        <f>VLOOKUP(A118,[1]CAPI!$D$12:$AC$45,26,0)</f>
        <v>141280.91666666666</v>
      </c>
      <c r="R118" s="61">
        <f t="shared" si="11"/>
        <v>322.19496499586228</v>
      </c>
      <c r="S118" s="145"/>
      <c r="T118" s="142"/>
      <c r="U118" s="6"/>
      <c r="V118" s="6"/>
      <c r="X118" s="161"/>
    </row>
    <row r="119" spans="1:24" ht="16.5" thickBot="1" x14ac:dyDescent="0.3">
      <c r="A119" s="79" t="s">
        <v>109</v>
      </c>
      <c r="B119" s="3">
        <v>91001</v>
      </c>
      <c r="C119" s="36" t="s">
        <v>112</v>
      </c>
      <c r="D119" s="47">
        <v>103</v>
      </c>
      <c r="E119" s="47">
        <v>56</v>
      </c>
      <c r="F119" s="47">
        <v>82</v>
      </c>
      <c r="G119" s="47">
        <v>104</v>
      </c>
      <c r="H119" s="47">
        <v>59</v>
      </c>
      <c r="I119" s="47">
        <v>85</v>
      </c>
      <c r="J119" s="47">
        <v>80</v>
      </c>
      <c r="K119" s="47">
        <v>138</v>
      </c>
      <c r="L119" s="47">
        <v>129</v>
      </c>
      <c r="M119" s="47">
        <v>118</v>
      </c>
      <c r="N119" s="47">
        <v>114</v>
      </c>
      <c r="O119" s="47">
        <v>134</v>
      </c>
      <c r="P119" s="48">
        <f t="shared" si="10"/>
        <v>1202</v>
      </c>
      <c r="Q119" s="47">
        <f>VLOOKUP(A119,[1]CAPI!$D$12:$AC$45,26,0)</f>
        <v>37518.666666666664</v>
      </c>
      <c r="R119" s="61">
        <f t="shared" si="11"/>
        <v>320.37385834606772</v>
      </c>
      <c r="S119" s="145"/>
      <c r="T119" s="142"/>
      <c r="U119" s="6"/>
      <c r="V119" s="6"/>
      <c r="X119" s="161"/>
    </row>
    <row r="120" spans="1:24" ht="16.5" thickBot="1" x14ac:dyDescent="0.3">
      <c r="A120" s="79" t="s">
        <v>101</v>
      </c>
      <c r="B120" s="3">
        <v>15001</v>
      </c>
      <c r="C120" s="36" t="s">
        <v>102</v>
      </c>
      <c r="D120" s="47">
        <v>547</v>
      </c>
      <c r="E120" s="47">
        <v>404</v>
      </c>
      <c r="F120" s="47">
        <v>541</v>
      </c>
      <c r="G120" s="47">
        <v>569</v>
      </c>
      <c r="H120" s="47">
        <v>498</v>
      </c>
      <c r="I120" s="47">
        <v>646</v>
      </c>
      <c r="J120" s="47">
        <v>595</v>
      </c>
      <c r="K120" s="47">
        <v>488</v>
      </c>
      <c r="L120" s="47">
        <v>540</v>
      </c>
      <c r="M120" s="47">
        <v>517</v>
      </c>
      <c r="N120" s="47">
        <v>518</v>
      </c>
      <c r="O120" s="47">
        <v>656</v>
      </c>
      <c r="P120" s="48">
        <f t="shared" si="10"/>
        <v>6519</v>
      </c>
      <c r="Q120" s="47">
        <f>VLOOKUP(A120,[1]CAPI!$D$12:$AC$45,26,0)</f>
        <v>205395.83333333334</v>
      </c>
      <c r="R120" s="61">
        <f t="shared" si="11"/>
        <v>317.38715894106906</v>
      </c>
      <c r="S120" s="145"/>
      <c r="T120" s="142"/>
      <c r="U120" s="6"/>
      <c r="V120" s="6"/>
      <c r="X120" s="161"/>
    </row>
    <row r="121" spans="1:24" ht="16.5" thickBot="1" x14ac:dyDescent="0.3">
      <c r="A121" s="79" t="s">
        <v>103</v>
      </c>
      <c r="B121" s="3">
        <v>86001</v>
      </c>
      <c r="C121" s="36" t="s">
        <v>106</v>
      </c>
      <c r="D121" s="47">
        <v>121</v>
      </c>
      <c r="E121" s="47">
        <v>110</v>
      </c>
      <c r="F121" s="47">
        <v>106</v>
      </c>
      <c r="G121" s="47">
        <v>98</v>
      </c>
      <c r="H121" s="47">
        <v>98</v>
      </c>
      <c r="I121" s="47">
        <v>128</v>
      </c>
      <c r="J121" s="47">
        <v>123</v>
      </c>
      <c r="K121" s="47">
        <v>97</v>
      </c>
      <c r="L121" s="47">
        <v>121</v>
      </c>
      <c r="M121" s="47">
        <v>107</v>
      </c>
      <c r="N121" s="47">
        <v>91</v>
      </c>
      <c r="O121" s="47">
        <v>126</v>
      </c>
      <c r="P121" s="48">
        <f t="shared" si="10"/>
        <v>1326</v>
      </c>
      <c r="Q121" s="47">
        <f>VLOOKUP(A121,[1]CAPI!$D$12:$AC$45,26,0)</f>
        <v>43323.25</v>
      </c>
      <c r="R121" s="61">
        <f t="shared" si="11"/>
        <v>306.07122041859742</v>
      </c>
      <c r="S121" s="145"/>
      <c r="T121" s="142"/>
      <c r="U121" s="6"/>
      <c r="V121" s="6"/>
      <c r="X121" s="161"/>
    </row>
    <row r="122" spans="1:24" ht="16.5" thickBot="1" x14ac:dyDescent="0.3">
      <c r="A122" s="79" t="s">
        <v>107</v>
      </c>
      <c r="B122" s="3">
        <v>44001</v>
      </c>
      <c r="C122" s="36" t="s">
        <v>108</v>
      </c>
      <c r="D122" s="47">
        <v>444</v>
      </c>
      <c r="E122" s="47">
        <v>386</v>
      </c>
      <c r="F122" s="47">
        <v>433</v>
      </c>
      <c r="G122" s="47">
        <v>503</v>
      </c>
      <c r="H122" s="47">
        <v>485</v>
      </c>
      <c r="I122" s="47">
        <v>601</v>
      </c>
      <c r="J122" s="47">
        <v>567</v>
      </c>
      <c r="K122" s="47">
        <v>510</v>
      </c>
      <c r="L122" s="47">
        <v>669</v>
      </c>
      <c r="M122" s="47">
        <v>603</v>
      </c>
      <c r="N122" s="47">
        <v>660</v>
      </c>
      <c r="O122" s="47">
        <v>873</v>
      </c>
      <c r="P122" s="48">
        <f t="shared" si="10"/>
        <v>6734</v>
      </c>
      <c r="Q122" s="47">
        <f>VLOOKUP(A122,[1]CAPI!$D$12:$AC$45,26,0)</f>
        <v>221719.66666666666</v>
      </c>
      <c r="R122" s="61">
        <f t="shared" si="11"/>
        <v>303.71685566909565</v>
      </c>
      <c r="S122" s="145"/>
      <c r="T122" s="142"/>
      <c r="U122" s="6"/>
      <c r="V122" s="6"/>
      <c r="X122" s="161"/>
    </row>
    <row r="123" spans="1:24" ht="16.5" thickBot="1" x14ac:dyDescent="0.3">
      <c r="A123" s="79" t="s">
        <v>111</v>
      </c>
      <c r="B123" s="3">
        <v>52001</v>
      </c>
      <c r="C123" s="36" t="s">
        <v>116</v>
      </c>
      <c r="D123" s="47">
        <v>806</v>
      </c>
      <c r="E123" s="47">
        <v>527</v>
      </c>
      <c r="F123" s="47">
        <v>707</v>
      </c>
      <c r="G123" s="47">
        <v>820</v>
      </c>
      <c r="H123" s="47">
        <v>831</v>
      </c>
      <c r="I123" s="47">
        <v>1129</v>
      </c>
      <c r="J123" s="47">
        <v>947</v>
      </c>
      <c r="K123" s="47">
        <v>912</v>
      </c>
      <c r="L123" s="47">
        <v>925</v>
      </c>
      <c r="M123" s="47">
        <v>922</v>
      </c>
      <c r="N123" s="47">
        <v>1314</v>
      </c>
      <c r="O123" s="47">
        <v>1536</v>
      </c>
      <c r="P123" s="48">
        <f t="shared" si="10"/>
        <v>11376</v>
      </c>
      <c r="Q123" s="47">
        <f>VLOOKUP(A123,[1]CAPI!$D$12:$AC$45,26,0)</f>
        <v>399754.75</v>
      </c>
      <c r="R123" s="61">
        <f t="shared" si="11"/>
        <v>284.57447972788316</v>
      </c>
      <c r="S123" s="145"/>
      <c r="T123" s="142"/>
      <c r="U123" s="6"/>
      <c r="V123" s="6"/>
      <c r="X123" s="161"/>
    </row>
    <row r="124" spans="1:24" ht="16.5" thickBot="1" x14ac:dyDescent="0.3">
      <c r="A124" s="79" t="s">
        <v>113</v>
      </c>
      <c r="B124" s="3">
        <v>8001</v>
      </c>
      <c r="C124" s="36" t="s">
        <v>114</v>
      </c>
      <c r="D124" s="47">
        <v>3112</v>
      </c>
      <c r="E124" s="47">
        <v>2355</v>
      </c>
      <c r="F124" s="47">
        <v>3113</v>
      </c>
      <c r="G124" s="47">
        <v>2964</v>
      </c>
      <c r="H124" s="47">
        <v>3165</v>
      </c>
      <c r="I124" s="47">
        <v>4346</v>
      </c>
      <c r="J124" s="47">
        <v>3982</v>
      </c>
      <c r="K124" s="47">
        <v>3737</v>
      </c>
      <c r="L124" s="47">
        <v>3953</v>
      </c>
      <c r="M124" s="47">
        <v>4158</v>
      </c>
      <c r="N124" s="47">
        <v>4195</v>
      </c>
      <c r="O124" s="47">
        <v>4977</v>
      </c>
      <c r="P124" s="48">
        <f t="shared" si="10"/>
        <v>44057</v>
      </c>
      <c r="Q124" s="47">
        <f>VLOOKUP(A124,[1]CAPI!$D$12:$AC$45,26,0)</f>
        <v>1563368.25</v>
      </c>
      <c r="R124" s="61">
        <f t="shared" si="11"/>
        <v>281.80820481674743</v>
      </c>
      <c r="S124" s="145"/>
      <c r="T124" s="142"/>
      <c r="U124" s="6"/>
      <c r="V124" s="6"/>
      <c r="X124" s="161"/>
    </row>
    <row r="125" spans="1:24" ht="16.5" thickBot="1" x14ac:dyDescent="0.3">
      <c r="A125" s="79" t="s">
        <v>115</v>
      </c>
      <c r="B125" s="3">
        <v>70001</v>
      </c>
      <c r="C125" s="36" t="s">
        <v>118</v>
      </c>
      <c r="D125" s="47">
        <v>679</v>
      </c>
      <c r="E125" s="47">
        <v>553</v>
      </c>
      <c r="F125" s="47">
        <v>552</v>
      </c>
      <c r="G125" s="47">
        <v>727</v>
      </c>
      <c r="H125" s="47">
        <v>649</v>
      </c>
      <c r="I125" s="47">
        <v>884</v>
      </c>
      <c r="J125" s="47">
        <v>783</v>
      </c>
      <c r="K125" s="47">
        <v>761</v>
      </c>
      <c r="L125" s="47">
        <v>1003</v>
      </c>
      <c r="M125" s="47">
        <v>852</v>
      </c>
      <c r="N125" s="47">
        <v>859</v>
      </c>
      <c r="O125" s="47">
        <v>1101</v>
      </c>
      <c r="P125" s="48">
        <f t="shared" si="10"/>
        <v>9403</v>
      </c>
      <c r="Q125" s="47">
        <f>VLOOKUP(A125,[1]CAPI!$D$12:$AC$45,26,0)</f>
        <v>341940.33333333331</v>
      </c>
      <c r="R125" s="61">
        <f t="shared" si="11"/>
        <v>274.98949621815115</v>
      </c>
      <c r="S125" s="145"/>
      <c r="T125" s="142"/>
      <c r="U125" s="6"/>
      <c r="V125" s="6"/>
      <c r="X125" s="161"/>
    </row>
    <row r="126" spans="1:24" ht="16.5" thickBot="1" x14ac:dyDescent="0.3">
      <c r="A126" s="79" t="s">
        <v>119</v>
      </c>
      <c r="B126" s="3">
        <v>23001</v>
      </c>
      <c r="C126" s="36" t="s">
        <v>120</v>
      </c>
      <c r="D126" s="47">
        <v>893</v>
      </c>
      <c r="E126" s="47">
        <v>601</v>
      </c>
      <c r="F126" s="47">
        <v>798</v>
      </c>
      <c r="G126" s="47">
        <v>934</v>
      </c>
      <c r="H126" s="47">
        <v>960</v>
      </c>
      <c r="I126" s="47">
        <v>1201</v>
      </c>
      <c r="J126" s="47">
        <v>1197</v>
      </c>
      <c r="K126" s="47">
        <v>1036</v>
      </c>
      <c r="L126" s="47">
        <v>1202</v>
      </c>
      <c r="M126" s="47">
        <v>1239</v>
      </c>
      <c r="N126" s="47">
        <v>1258</v>
      </c>
      <c r="O126" s="47">
        <v>1659</v>
      </c>
      <c r="P126" s="48">
        <f t="shared" si="10"/>
        <v>12978</v>
      </c>
      <c r="Q126" s="47">
        <f>VLOOKUP(A126,[1]CAPI!$D$12:$AC$45,26,0)</f>
        <v>515816.58333333331</v>
      </c>
      <c r="R126" s="61">
        <f t="shared" si="11"/>
        <v>251.60106168229373</v>
      </c>
      <c r="S126" s="145"/>
      <c r="T126" s="142"/>
      <c r="U126" s="6"/>
      <c r="V126" s="6"/>
      <c r="X126" s="161"/>
    </row>
    <row r="127" spans="1:24" ht="16.5" thickBot="1" x14ac:dyDescent="0.3">
      <c r="A127" s="79" t="s">
        <v>123</v>
      </c>
      <c r="B127" s="3">
        <v>13001</v>
      </c>
      <c r="C127" s="36" t="s">
        <v>230</v>
      </c>
      <c r="D127" s="47">
        <v>1667</v>
      </c>
      <c r="E127" s="47">
        <v>1322</v>
      </c>
      <c r="F127" s="47">
        <v>1743</v>
      </c>
      <c r="G127" s="47">
        <v>1888</v>
      </c>
      <c r="H127" s="47">
        <v>1893</v>
      </c>
      <c r="I127" s="47">
        <v>2682</v>
      </c>
      <c r="J127" s="47">
        <v>2369</v>
      </c>
      <c r="K127" s="47">
        <v>2226</v>
      </c>
      <c r="L127" s="47">
        <v>2537</v>
      </c>
      <c r="M127" s="47">
        <v>2586</v>
      </c>
      <c r="N127" s="47">
        <v>2817</v>
      </c>
      <c r="O127" s="47">
        <v>3687</v>
      </c>
      <c r="P127" s="48">
        <f t="shared" si="10"/>
        <v>27417</v>
      </c>
      <c r="Q127" s="47">
        <f>VLOOKUP(A127,[1]CAPI!$D$12:$AC$45,26,0)</f>
        <v>1237715</v>
      </c>
      <c r="R127" s="61">
        <f t="shared" si="11"/>
        <v>221.51303005942404</v>
      </c>
      <c r="S127" s="145"/>
      <c r="T127" s="142"/>
      <c r="U127" s="6"/>
      <c r="V127" s="6"/>
      <c r="X127" s="161"/>
    </row>
    <row r="128" spans="1:24" ht="16.5" thickBot="1" x14ac:dyDescent="0.3">
      <c r="A128" s="79" t="s">
        <v>126</v>
      </c>
      <c r="B128" s="3">
        <v>20001</v>
      </c>
      <c r="C128" s="36" t="s">
        <v>125</v>
      </c>
      <c r="D128" s="47">
        <v>768</v>
      </c>
      <c r="E128" s="47">
        <v>441</v>
      </c>
      <c r="F128" s="47">
        <v>615</v>
      </c>
      <c r="G128" s="47">
        <v>749</v>
      </c>
      <c r="H128" s="47">
        <v>789</v>
      </c>
      <c r="I128" s="47">
        <v>906</v>
      </c>
      <c r="J128" s="47">
        <v>802</v>
      </c>
      <c r="K128" s="47">
        <v>869</v>
      </c>
      <c r="L128" s="47">
        <v>999</v>
      </c>
      <c r="M128" s="47">
        <v>949</v>
      </c>
      <c r="N128" s="47">
        <v>1021</v>
      </c>
      <c r="O128" s="47">
        <v>1304</v>
      </c>
      <c r="P128" s="48">
        <f t="shared" si="10"/>
        <v>10212</v>
      </c>
      <c r="Q128" s="47">
        <f>VLOOKUP(A128,[1]CAPI!$D$12:$AC$45,26,0)</f>
        <v>500618.08333333331</v>
      </c>
      <c r="R128" s="61">
        <f t="shared" si="11"/>
        <v>203.98783703545135</v>
      </c>
      <c r="S128" s="145"/>
      <c r="T128" s="142"/>
      <c r="U128" s="6"/>
      <c r="V128" s="6"/>
      <c r="X128" s="161"/>
    </row>
    <row r="129" spans="1:24" ht="16.5" thickBot="1" x14ac:dyDescent="0.3">
      <c r="A129" s="79" t="s">
        <v>121</v>
      </c>
      <c r="B129" s="3">
        <v>95001</v>
      </c>
      <c r="C129" s="36" t="s">
        <v>122</v>
      </c>
      <c r="D129" s="47">
        <v>71</v>
      </c>
      <c r="E129" s="47">
        <v>58</v>
      </c>
      <c r="F129" s="47">
        <v>63</v>
      </c>
      <c r="G129" s="47">
        <v>98</v>
      </c>
      <c r="H129" s="47">
        <v>125</v>
      </c>
      <c r="I129" s="47">
        <v>151</v>
      </c>
      <c r="J129" s="47">
        <v>136</v>
      </c>
      <c r="K129" s="47">
        <v>117</v>
      </c>
      <c r="L129" s="47">
        <v>80</v>
      </c>
      <c r="M129" s="47">
        <v>88</v>
      </c>
      <c r="N129" s="47">
        <v>97</v>
      </c>
      <c r="O129" s="47">
        <v>149</v>
      </c>
      <c r="P129" s="48">
        <f t="shared" si="10"/>
        <v>1233</v>
      </c>
      <c r="Q129" s="47">
        <f>VLOOKUP(A129,[1]CAPI!$D$12:$AC$45,26,0)</f>
        <v>61392.083333333336</v>
      </c>
      <c r="R129" s="61">
        <f t="shared" si="11"/>
        <v>200.84022777095308</v>
      </c>
      <c r="S129" s="145"/>
      <c r="T129" s="142"/>
      <c r="U129" s="6"/>
      <c r="V129" s="6"/>
      <c r="X129" s="161"/>
    </row>
    <row r="130" spans="1:24" ht="16.5" thickBot="1" x14ac:dyDescent="0.3">
      <c r="A130" s="79" t="s">
        <v>129</v>
      </c>
      <c r="B130" s="3">
        <v>54001</v>
      </c>
      <c r="C130" s="36" t="s">
        <v>130</v>
      </c>
      <c r="D130" s="47">
        <v>1254</v>
      </c>
      <c r="E130" s="47">
        <v>884</v>
      </c>
      <c r="F130" s="47">
        <v>1003</v>
      </c>
      <c r="G130" s="47">
        <v>1149</v>
      </c>
      <c r="H130" s="47">
        <v>1088</v>
      </c>
      <c r="I130" s="47">
        <v>1347</v>
      </c>
      <c r="J130" s="47">
        <v>1531</v>
      </c>
      <c r="K130" s="47">
        <v>1561</v>
      </c>
      <c r="L130" s="47">
        <v>1726</v>
      </c>
      <c r="M130" s="47">
        <v>1725</v>
      </c>
      <c r="N130" s="47">
        <v>2065</v>
      </c>
      <c r="O130" s="47">
        <v>2312</v>
      </c>
      <c r="P130" s="48">
        <f t="shared" si="10"/>
        <v>17645</v>
      </c>
      <c r="Q130" s="47">
        <f>VLOOKUP(A130,[1]CAPI!$D$12:$AC$45,26,0)</f>
        <v>906976.41666666663</v>
      </c>
      <c r="R130" s="61">
        <f t="shared" si="11"/>
        <v>194.54750615070202</v>
      </c>
      <c r="S130" s="145"/>
      <c r="T130" s="142"/>
      <c r="U130" s="6"/>
      <c r="V130" s="6"/>
      <c r="X130" s="161"/>
    </row>
    <row r="131" spans="1:24" ht="16.5" thickBot="1" x14ac:dyDescent="0.3">
      <c r="A131" s="79" t="s">
        <v>124</v>
      </c>
      <c r="B131" s="3">
        <v>81001</v>
      </c>
      <c r="C131" s="36" t="s">
        <v>55</v>
      </c>
      <c r="D131" s="47">
        <v>198</v>
      </c>
      <c r="E131" s="47">
        <v>107</v>
      </c>
      <c r="F131" s="47">
        <v>163</v>
      </c>
      <c r="G131" s="47">
        <v>213</v>
      </c>
      <c r="H131" s="47">
        <v>168</v>
      </c>
      <c r="I131" s="47">
        <v>174</v>
      </c>
      <c r="J131" s="47">
        <v>169</v>
      </c>
      <c r="K131" s="47">
        <v>156</v>
      </c>
      <c r="L131" s="47">
        <v>181</v>
      </c>
      <c r="M131" s="47">
        <v>188</v>
      </c>
      <c r="N131" s="47">
        <v>191</v>
      </c>
      <c r="O131" s="47">
        <v>269</v>
      </c>
      <c r="P131" s="48">
        <f t="shared" si="10"/>
        <v>2177</v>
      </c>
      <c r="Q131" s="47">
        <f>VLOOKUP(A131,[1]CAPI!$D$12:$AC$45,26,0)</f>
        <v>112104.33333333333</v>
      </c>
      <c r="R131" s="61">
        <f t="shared" si="11"/>
        <v>194.1940989494905</v>
      </c>
      <c r="S131" s="145"/>
      <c r="T131" s="142"/>
      <c r="U131" s="6"/>
      <c r="V131" s="6"/>
      <c r="X131" s="161"/>
    </row>
    <row r="132" spans="1:24" ht="16.5" thickBot="1" x14ac:dyDescent="0.3">
      <c r="A132" s="79" t="s">
        <v>127</v>
      </c>
      <c r="B132" s="3">
        <v>47001</v>
      </c>
      <c r="C132" s="36" t="s">
        <v>128</v>
      </c>
      <c r="D132" s="47">
        <v>806</v>
      </c>
      <c r="E132" s="47">
        <v>504</v>
      </c>
      <c r="F132" s="47">
        <v>632</v>
      </c>
      <c r="G132" s="47">
        <v>745</v>
      </c>
      <c r="H132" s="47">
        <v>699</v>
      </c>
      <c r="I132" s="47">
        <v>965</v>
      </c>
      <c r="J132" s="47">
        <v>948</v>
      </c>
      <c r="K132" s="47">
        <v>881</v>
      </c>
      <c r="L132" s="47">
        <v>1039</v>
      </c>
      <c r="M132" s="47">
        <v>1048</v>
      </c>
      <c r="N132" s="47">
        <v>1167</v>
      </c>
      <c r="O132" s="47">
        <v>1461</v>
      </c>
      <c r="P132" s="48">
        <f t="shared" si="10"/>
        <v>10895</v>
      </c>
      <c r="Q132" s="47">
        <f>VLOOKUP(A132,[1]CAPI!$D$12:$AC$45,26,0)</f>
        <v>572242.41666666663</v>
      </c>
      <c r="R132" s="61">
        <f t="shared" si="11"/>
        <v>190.39133910177054</v>
      </c>
      <c r="S132" s="145"/>
      <c r="T132" s="142"/>
      <c r="U132" s="6"/>
      <c r="V132" s="6"/>
      <c r="X132" s="161"/>
    </row>
    <row r="133" spans="1:24" ht="16.5" thickBot="1" x14ac:dyDescent="0.3">
      <c r="A133" s="79" t="s">
        <v>131</v>
      </c>
      <c r="B133" s="3">
        <v>18001</v>
      </c>
      <c r="C133" s="36" t="s">
        <v>132</v>
      </c>
      <c r="D133" s="47">
        <v>202</v>
      </c>
      <c r="E133" s="47">
        <v>162</v>
      </c>
      <c r="F133" s="47">
        <v>195</v>
      </c>
      <c r="G133" s="47">
        <v>207</v>
      </c>
      <c r="H133" s="47">
        <v>214</v>
      </c>
      <c r="I133" s="47">
        <v>221</v>
      </c>
      <c r="J133" s="47">
        <v>270</v>
      </c>
      <c r="K133" s="47">
        <v>242</v>
      </c>
      <c r="L133" s="47">
        <v>230</v>
      </c>
      <c r="M133" s="47">
        <v>224</v>
      </c>
      <c r="N133" s="47">
        <v>322</v>
      </c>
      <c r="O133" s="47">
        <v>293</v>
      </c>
      <c r="P133" s="48">
        <f t="shared" si="10"/>
        <v>2782</v>
      </c>
      <c r="Q133" s="47">
        <f>VLOOKUP(A133,[1]CAPI!$D$12:$AC$45,26,0)</f>
        <v>177975.33333333334</v>
      </c>
      <c r="R133" s="61">
        <f t="shared" si="11"/>
        <v>156.31379629386842</v>
      </c>
      <c r="S133" s="145"/>
      <c r="T133" s="142"/>
      <c r="U133" s="6"/>
      <c r="V133" s="6"/>
      <c r="X133" s="161"/>
    </row>
    <row r="134" spans="1:24" ht="16.5" thickBot="1" x14ac:dyDescent="0.3">
      <c r="A134" s="79" t="s">
        <v>133</v>
      </c>
      <c r="B134" s="3">
        <v>99001</v>
      </c>
      <c r="C134" s="36" t="s">
        <v>134</v>
      </c>
      <c r="D134" s="47">
        <v>44</v>
      </c>
      <c r="E134" s="47">
        <v>20</v>
      </c>
      <c r="F134" s="47">
        <v>35</v>
      </c>
      <c r="G134" s="47">
        <v>32</v>
      </c>
      <c r="H134" s="47">
        <v>34</v>
      </c>
      <c r="I134" s="47">
        <v>25</v>
      </c>
      <c r="J134" s="47">
        <v>24</v>
      </c>
      <c r="K134" s="47">
        <v>19</v>
      </c>
      <c r="L134" s="47">
        <v>23</v>
      </c>
      <c r="M134" s="47">
        <v>20</v>
      </c>
      <c r="N134" s="47">
        <v>41</v>
      </c>
      <c r="O134" s="47">
        <v>34</v>
      </c>
      <c r="P134" s="48">
        <f t="shared" si="10"/>
        <v>351</v>
      </c>
      <c r="Q134" s="47">
        <f>VLOOKUP(A134,[1]CAPI!$D$12:$AC$45,26,0)</f>
        <v>28805</v>
      </c>
      <c r="R134" s="61">
        <f t="shared" si="11"/>
        <v>121.85384481860788</v>
      </c>
      <c r="S134" s="145"/>
      <c r="T134" s="142"/>
      <c r="U134" s="6"/>
      <c r="V134" s="6"/>
      <c r="X134" s="161"/>
    </row>
    <row r="135" spans="1:24" ht="16.5" thickBot="1" x14ac:dyDescent="0.3">
      <c r="A135" s="79" t="s">
        <v>135</v>
      </c>
      <c r="B135" s="3">
        <v>94001</v>
      </c>
      <c r="C135" s="36" t="s">
        <v>231</v>
      </c>
      <c r="D135" s="47">
        <v>23</v>
      </c>
      <c r="E135" s="47">
        <v>34</v>
      </c>
      <c r="F135" s="47">
        <v>26</v>
      </c>
      <c r="G135" s="47">
        <v>27</v>
      </c>
      <c r="H135" s="47">
        <v>27</v>
      </c>
      <c r="I135" s="47">
        <v>41</v>
      </c>
      <c r="J135" s="47">
        <v>24</v>
      </c>
      <c r="K135" s="47">
        <v>17</v>
      </c>
      <c r="L135" s="47">
        <v>68</v>
      </c>
      <c r="M135" s="47">
        <v>34</v>
      </c>
      <c r="N135" s="47">
        <v>35</v>
      </c>
      <c r="O135" s="47">
        <v>37</v>
      </c>
      <c r="P135" s="48">
        <f t="shared" si="10"/>
        <v>393</v>
      </c>
      <c r="Q135" s="47">
        <f>VLOOKUP(A135,[1]CAPI!$D$12:$AC$45,26,0)</f>
        <v>37100.916666666664</v>
      </c>
      <c r="R135" s="61">
        <f t="shared" si="11"/>
        <v>105.92730188607202</v>
      </c>
      <c r="S135" s="145"/>
      <c r="T135" s="142"/>
      <c r="U135" s="6"/>
      <c r="V135" s="6"/>
      <c r="X135" s="161"/>
    </row>
    <row r="136" spans="1:24" ht="16.5" thickBot="1" x14ac:dyDescent="0.3">
      <c r="A136" s="79" t="s">
        <v>136</v>
      </c>
      <c r="B136" s="3">
        <v>97001</v>
      </c>
      <c r="C136" s="36" t="s">
        <v>137</v>
      </c>
      <c r="D136" s="47">
        <v>7</v>
      </c>
      <c r="E136" s="47">
        <v>6</v>
      </c>
      <c r="F136" s="47">
        <v>5</v>
      </c>
      <c r="G136" s="47">
        <v>7</v>
      </c>
      <c r="H136" s="47">
        <v>2</v>
      </c>
      <c r="I136" s="47">
        <v>9</v>
      </c>
      <c r="J136" s="47">
        <v>28</v>
      </c>
      <c r="K136" s="47">
        <v>8</v>
      </c>
      <c r="L136" s="47">
        <v>13</v>
      </c>
      <c r="M136" s="47">
        <v>23</v>
      </c>
      <c r="N136" s="47">
        <v>5</v>
      </c>
      <c r="O136" s="47">
        <v>12</v>
      </c>
      <c r="P136" s="48">
        <f t="shared" si="10"/>
        <v>125</v>
      </c>
      <c r="Q136" s="47">
        <f>VLOOKUP(A136,[1]CAPI!$D$12:$AC$45,26,0)</f>
        <v>20182</v>
      </c>
      <c r="R136" s="61">
        <f t="shared" si="11"/>
        <v>61.936378951540974</v>
      </c>
      <c r="S136" s="145"/>
      <c r="T136" s="142"/>
      <c r="U136" s="6"/>
      <c r="V136" s="6"/>
      <c r="X136" s="161"/>
    </row>
    <row r="137" spans="1:24" ht="42.75" customHeight="1" thickBot="1" x14ac:dyDescent="0.25">
      <c r="C137" s="52" t="s">
        <v>18</v>
      </c>
      <c r="D137" s="53">
        <f t="shared" ref="D137:G137" si="12">SUM(D105:D136)</f>
        <v>69921</v>
      </c>
      <c r="E137" s="53">
        <f>SUM(E105:E136)</f>
        <v>48616</v>
      </c>
      <c r="F137" s="53">
        <f t="shared" si="12"/>
        <v>64377</v>
      </c>
      <c r="G137" s="53">
        <f t="shared" si="12"/>
        <v>70011</v>
      </c>
      <c r="H137" s="53">
        <f>SUM(H105:H136)</f>
        <v>68628</v>
      </c>
      <c r="I137" s="53">
        <f t="shared" ref="I137:N137" si="13">SUM(I105:I136)</f>
        <v>87829</v>
      </c>
      <c r="J137" s="53">
        <f t="shared" si="13"/>
        <v>81343</v>
      </c>
      <c r="K137" s="53">
        <f t="shared" si="13"/>
        <v>72842</v>
      </c>
      <c r="L137" s="53">
        <f t="shared" si="13"/>
        <v>82563</v>
      </c>
      <c r="M137" s="53">
        <f t="shared" si="13"/>
        <v>82348</v>
      </c>
      <c r="N137" s="53">
        <f t="shared" si="13"/>
        <v>91521</v>
      </c>
      <c r="O137" s="53">
        <f>SUM(O105:O136)</f>
        <v>108395</v>
      </c>
      <c r="P137" s="53">
        <f>SUM(P105:P136)</f>
        <v>928394</v>
      </c>
      <c r="Q137" s="53">
        <v>24421149</v>
      </c>
      <c r="R137" s="136" t="s">
        <v>277</v>
      </c>
      <c r="S137" s="145"/>
      <c r="T137" s="12"/>
      <c r="U137" s="6"/>
    </row>
    <row r="138" spans="1:24" x14ac:dyDescent="0.2">
      <c r="C138" s="75" t="s">
        <v>244</v>
      </c>
      <c r="D138" s="88"/>
      <c r="E138" s="88"/>
      <c r="F138" s="88"/>
      <c r="G138" s="88"/>
      <c r="H138" s="88"/>
      <c r="I138" s="88"/>
      <c r="J138" s="88"/>
      <c r="K138" s="88"/>
      <c r="L138" s="88"/>
      <c r="M138" s="88"/>
      <c r="N138" s="89"/>
      <c r="O138" s="89"/>
      <c r="P138" s="138"/>
      <c r="Q138" s="88"/>
      <c r="R138" s="90"/>
    </row>
    <row r="139" spans="1:24" ht="15.75" x14ac:dyDescent="0.25">
      <c r="C139" s="164" t="s">
        <v>228</v>
      </c>
      <c r="D139" s="164"/>
      <c r="E139" s="164"/>
      <c r="F139" s="164"/>
      <c r="G139" s="164"/>
      <c r="H139" s="164"/>
      <c r="I139" s="164"/>
      <c r="J139" s="164"/>
      <c r="K139" s="164"/>
      <c r="L139" s="164"/>
      <c r="M139" s="164"/>
      <c r="N139" s="164"/>
      <c r="O139" s="164"/>
      <c r="P139" s="164"/>
      <c r="Q139" s="164"/>
      <c r="R139" s="164"/>
    </row>
    <row r="140" spans="1:24" ht="15.75" x14ac:dyDescent="0.25">
      <c r="C140" s="164" t="s">
        <v>272</v>
      </c>
      <c r="D140" s="164"/>
      <c r="E140" s="164"/>
      <c r="F140" s="164"/>
      <c r="G140" s="164"/>
      <c r="H140" s="164"/>
      <c r="I140" s="164"/>
      <c r="J140" s="164"/>
      <c r="K140" s="164"/>
      <c r="L140" s="164"/>
      <c r="M140" s="164"/>
      <c r="N140" s="164"/>
      <c r="O140" s="164"/>
      <c r="P140" s="164"/>
      <c r="Q140" s="164"/>
      <c r="R140" s="164"/>
    </row>
    <row r="141" spans="1:24" ht="15.75" x14ac:dyDescent="0.25">
      <c r="C141" s="78"/>
      <c r="D141" s="78"/>
      <c r="E141" s="78"/>
      <c r="F141" s="78"/>
      <c r="G141" s="78"/>
      <c r="H141" s="78"/>
      <c r="I141" s="78"/>
      <c r="J141" s="78"/>
      <c r="K141" s="78"/>
      <c r="L141" s="78"/>
      <c r="N141" s="78"/>
      <c r="O141" s="78"/>
      <c r="P141" s="78"/>
      <c r="Q141" s="78"/>
      <c r="R141" s="78"/>
    </row>
    <row r="142" spans="1:24" ht="15.75" x14ac:dyDescent="0.25">
      <c r="D142" s="6"/>
      <c r="E142" s="6"/>
      <c r="F142" s="6"/>
      <c r="G142" s="6"/>
      <c r="H142" s="6"/>
      <c r="I142" s="6"/>
      <c r="J142" s="6"/>
      <c r="K142" s="6"/>
      <c r="L142" s="6"/>
      <c r="M142" s="78"/>
      <c r="P142" s="6"/>
    </row>
    <row r="143" spans="1:24" x14ac:dyDescent="0.2">
      <c r="C143" s="5" t="s">
        <v>140</v>
      </c>
      <c r="D143" s="6"/>
      <c r="E143" s="6"/>
      <c r="F143" s="6"/>
      <c r="G143" s="6"/>
      <c r="H143" s="6"/>
      <c r="I143" s="6"/>
      <c r="J143" s="6"/>
      <c r="K143" s="6"/>
      <c r="L143" s="6"/>
      <c r="M143" s="6"/>
    </row>
    <row r="145" spans="3:19" ht="15.75" thickBot="1" x14ac:dyDescent="0.25">
      <c r="C145" s="8"/>
      <c r="D145" s="7"/>
      <c r="E145" s="7"/>
      <c r="F145" s="7"/>
      <c r="G145" s="7"/>
      <c r="H145" s="7"/>
      <c r="I145" s="7"/>
      <c r="J145" s="7"/>
      <c r="K145" s="7"/>
      <c r="L145" s="7"/>
      <c r="M145" s="7"/>
      <c r="N145" s="7"/>
      <c r="O145" s="7"/>
      <c r="P145" s="7"/>
      <c r="Q145" s="7"/>
    </row>
    <row r="146" spans="3:19" ht="27.75" thickBot="1" x14ac:dyDescent="0.25">
      <c r="C146" s="43" t="s">
        <v>141</v>
      </c>
      <c r="D146" s="53"/>
      <c r="E146" s="53"/>
      <c r="F146" s="53" t="s">
        <v>3</v>
      </c>
      <c r="G146" s="44" t="s">
        <v>4</v>
      </c>
      <c r="H146" s="44" t="s">
        <v>5</v>
      </c>
      <c r="I146" s="44" t="s">
        <v>6</v>
      </c>
      <c r="J146" s="44" t="s">
        <v>7</v>
      </c>
      <c r="K146" s="44" t="s">
        <v>8</v>
      </c>
      <c r="L146" s="44" t="s">
        <v>9</v>
      </c>
      <c r="M146" s="44" t="s">
        <v>10</v>
      </c>
      <c r="N146" s="44" t="s">
        <v>11</v>
      </c>
      <c r="O146" s="44" t="s">
        <v>12</v>
      </c>
      <c r="P146" s="45" t="s">
        <v>229</v>
      </c>
      <c r="Q146" s="45" t="s">
        <v>29</v>
      </c>
    </row>
    <row r="147" spans="3:19" ht="54.75" customHeight="1" thickBot="1" x14ac:dyDescent="0.25">
      <c r="C147" s="134" t="s">
        <v>142</v>
      </c>
      <c r="D147" s="35"/>
      <c r="E147" s="35"/>
      <c r="F147" s="33">
        <v>99610</v>
      </c>
      <c r="G147" s="33">
        <v>108619</v>
      </c>
      <c r="H147" s="33">
        <v>107622</v>
      </c>
      <c r="I147" s="33">
        <v>139389</v>
      </c>
      <c r="J147" s="33">
        <v>132050</v>
      </c>
      <c r="K147" s="33">
        <v>117320</v>
      </c>
      <c r="L147" s="34">
        <v>132618</v>
      </c>
      <c r="M147" s="33">
        <v>130782</v>
      </c>
      <c r="N147" s="34">
        <v>145517</v>
      </c>
      <c r="O147" s="33">
        <v>170874</v>
      </c>
      <c r="P147" s="33">
        <f>SUM(D147:O147)</f>
        <v>1284401</v>
      </c>
      <c r="Q147" s="56">
        <f>P147/$P$151</f>
        <v>0.90549358667958213</v>
      </c>
      <c r="S147" s="146"/>
    </row>
    <row r="148" spans="3:19" ht="27.75" thickBot="1" x14ac:dyDescent="0.25">
      <c r="C148" s="134" t="s">
        <v>143</v>
      </c>
      <c r="D148" s="35"/>
      <c r="E148" s="35"/>
      <c r="F148" s="33">
        <v>8976</v>
      </c>
      <c r="G148" s="33">
        <v>9934</v>
      </c>
      <c r="H148" s="33">
        <v>9622</v>
      </c>
      <c r="I148" s="33">
        <v>11854</v>
      </c>
      <c r="J148" s="33">
        <v>10961</v>
      </c>
      <c r="K148" s="33">
        <v>9759</v>
      </c>
      <c r="L148" s="34">
        <v>11314</v>
      </c>
      <c r="M148" s="33">
        <v>11205</v>
      </c>
      <c r="N148" s="34">
        <v>11029</v>
      </c>
      <c r="O148" s="33">
        <v>11840</v>
      </c>
      <c r="P148" s="33">
        <f t="shared" ref="P148:P150" si="14">SUM(D148:O148)</f>
        <v>106494</v>
      </c>
      <c r="Q148" s="56">
        <f t="shared" ref="Q148:Q150" si="15">P148/$P$151</f>
        <v>7.5077513969434323E-2</v>
      </c>
      <c r="S148" s="146"/>
    </row>
    <row r="149" spans="3:19" ht="27.75" thickBot="1" x14ac:dyDescent="0.25">
      <c r="C149" s="134" t="s">
        <v>144</v>
      </c>
      <c r="D149" s="35"/>
      <c r="E149" s="35"/>
      <c r="F149" s="33">
        <v>2272</v>
      </c>
      <c r="G149" s="33">
        <v>2264</v>
      </c>
      <c r="H149" s="33">
        <v>2423</v>
      </c>
      <c r="I149" s="33">
        <v>2888</v>
      </c>
      <c r="J149" s="33">
        <v>2863</v>
      </c>
      <c r="K149" s="33">
        <v>2428</v>
      </c>
      <c r="L149" s="34">
        <v>2615</v>
      </c>
      <c r="M149" s="33">
        <v>2429</v>
      </c>
      <c r="N149" s="34">
        <v>2740</v>
      </c>
      <c r="O149" s="33">
        <v>3304</v>
      </c>
      <c r="P149" s="33">
        <f t="shared" si="14"/>
        <v>26226</v>
      </c>
      <c r="Q149" s="56">
        <f t="shared" si="15"/>
        <v>1.848914381432179E-2</v>
      </c>
      <c r="S149" s="146"/>
    </row>
    <row r="150" spans="3:19" ht="27.75" thickBot="1" x14ac:dyDescent="0.25">
      <c r="C150" s="134" t="s">
        <v>145</v>
      </c>
      <c r="D150" s="35"/>
      <c r="E150" s="35"/>
      <c r="F150" s="33">
        <v>136</v>
      </c>
      <c r="G150" s="33">
        <v>126</v>
      </c>
      <c r="H150" s="33">
        <v>120</v>
      </c>
      <c r="I150" s="33">
        <v>136</v>
      </c>
      <c r="J150" s="33">
        <v>128</v>
      </c>
      <c r="K150" s="33">
        <v>101</v>
      </c>
      <c r="L150" s="34">
        <v>120</v>
      </c>
      <c r="M150" s="33">
        <v>142</v>
      </c>
      <c r="N150" s="34">
        <v>150</v>
      </c>
      <c r="O150" s="33">
        <v>174</v>
      </c>
      <c r="P150" s="33">
        <f t="shared" si="14"/>
        <v>1333</v>
      </c>
      <c r="Q150" s="56">
        <f t="shared" si="15"/>
        <v>9.3975553666174577E-4</v>
      </c>
      <c r="S150" s="146"/>
    </row>
    <row r="151" spans="3:19" ht="15.75" thickBot="1" x14ac:dyDescent="0.25">
      <c r="C151" s="43" t="s">
        <v>18</v>
      </c>
      <c r="D151" s="53"/>
      <c r="E151" s="53"/>
      <c r="F151" s="53">
        <f>SUM(F147:F150)</f>
        <v>110994</v>
      </c>
      <c r="G151" s="53">
        <f>SUM(G147:G150)</f>
        <v>120943</v>
      </c>
      <c r="H151" s="53">
        <f>SUM(H147:H150)</f>
        <v>119787</v>
      </c>
      <c r="I151" s="53">
        <f t="shared" ref="I151:O151" si="16">SUM(I147:I150)</f>
        <v>154267</v>
      </c>
      <c r="J151" s="53">
        <f t="shared" si="16"/>
        <v>146002</v>
      </c>
      <c r="K151" s="53">
        <f t="shared" si="16"/>
        <v>129608</v>
      </c>
      <c r="L151" s="53">
        <f t="shared" si="16"/>
        <v>146667</v>
      </c>
      <c r="M151" s="53">
        <f>SUM(M147:M150)</f>
        <v>144558</v>
      </c>
      <c r="N151" s="53">
        <f t="shared" si="16"/>
        <v>159436</v>
      </c>
      <c r="O151" s="53">
        <f t="shared" si="16"/>
        <v>186192</v>
      </c>
      <c r="P151" s="53">
        <f>SUM(D151:O151)</f>
        <v>1418454</v>
      </c>
      <c r="Q151" s="135">
        <f>SUM(Q147:Q150)</f>
        <v>0.99999999999999989</v>
      </c>
    </row>
    <row r="152" spans="3:19" ht="15.75" x14ac:dyDescent="0.25">
      <c r="C152" s="190" t="s">
        <v>262</v>
      </c>
      <c r="D152" s="190"/>
      <c r="E152" s="190"/>
      <c r="F152" s="190"/>
      <c r="G152" s="190"/>
      <c r="H152" s="190"/>
      <c r="I152" s="190"/>
      <c r="J152" s="190"/>
      <c r="K152" s="190"/>
      <c r="L152" s="190"/>
      <c r="M152" s="190"/>
      <c r="N152" s="190"/>
      <c r="O152" s="190"/>
      <c r="P152" s="190"/>
      <c r="Q152" s="190"/>
    </row>
    <row r="153" spans="3:19" ht="15.75" x14ac:dyDescent="0.25">
      <c r="C153" s="164" t="s">
        <v>272</v>
      </c>
      <c r="D153" s="164"/>
      <c r="E153" s="164"/>
      <c r="F153" s="164"/>
      <c r="G153" s="164"/>
      <c r="H153" s="164"/>
      <c r="I153" s="164"/>
      <c r="J153" s="164"/>
      <c r="K153" s="164"/>
      <c r="L153" s="164"/>
      <c r="M153" s="164"/>
      <c r="N153" s="164"/>
      <c r="O153" s="164"/>
      <c r="P153" s="164"/>
      <c r="Q153" s="164"/>
    </row>
    <row r="154" spans="3:19" x14ac:dyDescent="0.2">
      <c r="C154" s="7"/>
      <c r="D154" s="7"/>
      <c r="E154" s="7"/>
      <c r="F154" s="7"/>
      <c r="G154" s="7"/>
      <c r="H154" s="7"/>
      <c r="I154" s="7"/>
      <c r="J154" s="7"/>
      <c r="K154" s="7"/>
      <c r="L154" s="7"/>
      <c r="M154" s="7"/>
      <c r="N154" s="7"/>
      <c r="O154" s="7"/>
      <c r="P154" s="7"/>
      <c r="Q154" s="7"/>
    </row>
    <row r="155" spans="3:19" x14ac:dyDescent="0.2">
      <c r="C155" s="7"/>
      <c r="D155" s="7"/>
      <c r="E155" s="7"/>
      <c r="F155" s="7"/>
      <c r="G155" s="7"/>
      <c r="H155" s="7"/>
      <c r="I155" s="7"/>
      <c r="J155" s="7"/>
      <c r="K155" s="7"/>
      <c r="L155" s="7"/>
      <c r="M155" s="7"/>
      <c r="N155" s="7"/>
      <c r="O155" s="7"/>
      <c r="P155" s="7"/>
      <c r="Q155" s="7"/>
    </row>
    <row r="157" spans="3:19" x14ac:dyDescent="0.2">
      <c r="C157" s="108" t="s">
        <v>147</v>
      </c>
    </row>
    <row r="161" spans="3:19" ht="15.75" thickBot="1" x14ac:dyDescent="0.25">
      <c r="C161" s="8"/>
    </row>
    <row r="162" spans="3:19" ht="15.75" thickBot="1" x14ac:dyDescent="0.25">
      <c r="C162" s="120" t="s">
        <v>148</v>
      </c>
      <c r="D162" s="53"/>
      <c r="E162" s="53"/>
      <c r="F162" s="53" t="s">
        <v>3</v>
      </c>
      <c r="G162" s="44" t="s">
        <v>4</v>
      </c>
      <c r="H162" s="44" t="s">
        <v>5</v>
      </c>
      <c r="I162" s="44" t="s">
        <v>6</v>
      </c>
      <c r="J162" s="44" t="s">
        <v>7</v>
      </c>
      <c r="K162" s="44" t="s">
        <v>8</v>
      </c>
      <c r="L162" s="44" t="s">
        <v>9</v>
      </c>
      <c r="M162" s="44" t="s">
        <v>10</v>
      </c>
      <c r="N162" s="44" t="s">
        <v>11</v>
      </c>
      <c r="O162" s="44" t="s">
        <v>12</v>
      </c>
      <c r="P162" s="46" t="s">
        <v>15</v>
      </c>
      <c r="Q162" s="45" t="s">
        <v>29</v>
      </c>
    </row>
    <row r="163" spans="3:19" ht="26.25" customHeight="1" thickBot="1" x14ac:dyDescent="0.25">
      <c r="C163" s="133" t="s">
        <v>149</v>
      </c>
      <c r="D163" s="35"/>
      <c r="E163" s="35"/>
      <c r="F163" s="33">
        <v>23770</v>
      </c>
      <c r="G163" s="33">
        <v>26050</v>
      </c>
      <c r="H163" s="33">
        <v>23443</v>
      </c>
      <c r="I163" s="33">
        <v>30207</v>
      </c>
      <c r="J163" s="33">
        <v>26073</v>
      </c>
      <c r="K163" s="33">
        <v>22142</v>
      </c>
      <c r="L163" s="34">
        <v>25669</v>
      </c>
      <c r="M163" s="33">
        <v>26233</v>
      </c>
      <c r="N163" s="34">
        <v>27676</v>
      </c>
      <c r="O163" s="33">
        <v>33314</v>
      </c>
      <c r="P163" s="33">
        <f>SUM(D163:O163)</f>
        <v>264577</v>
      </c>
      <c r="Q163" s="56">
        <f t="shared" ref="Q163:Q168" si="17">P163/$P$174</f>
        <v>0.18652490669418959</v>
      </c>
      <c r="S163" s="146"/>
    </row>
    <row r="164" spans="3:19" ht="26.25" customHeight="1" thickBot="1" x14ac:dyDescent="0.25">
      <c r="C164" s="133" t="s">
        <v>150</v>
      </c>
      <c r="D164" s="35"/>
      <c r="E164" s="35"/>
      <c r="F164" s="33">
        <v>14724</v>
      </c>
      <c r="G164" s="33">
        <v>16444</v>
      </c>
      <c r="H164" s="33">
        <v>17480</v>
      </c>
      <c r="I164" s="33">
        <v>23082</v>
      </c>
      <c r="J164" s="33">
        <v>25263</v>
      </c>
      <c r="K164" s="33">
        <v>23359</v>
      </c>
      <c r="L164" s="34">
        <v>27509</v>
      </c>
      <c r="M164" s="33">
        <v>26615</v>
      </c>
      <c r="N164" s="34">
        <v>28233</v>
      </c>
      <c r="O164" s="33">
        <v>31765</v>
      </c>
      <c r="P164" s="33">
        <f t="shared" ref="P164:P171" si="18">SUM(D164:O164)</f>
        <v>234474</v>
      </c>
      <c r="Q164" s="56">
        <f t="shared" si="17"/>
        <v>0.16530250540377059</v>
      </c>
      <c r="S164" s="146"/>
    </row>
    <row r="165" spans="3:19" ht="41.25" thickBot="1" x14ac:dyDescent="0.25">
      <c r="C165" s="133" t="s">
        <v>151</v>
      </c>
      <c r="D165" s="35"/>
      <c r="E165" s="35"/>
      <c r="F165" s="33">
        <v>12688</v>
      </c>
      <c r="G165" s="33">
        <v>13859</v>
      </c>
      <c r="H165" s="33">
        <v>14927</v>
      </c>
      <c r="I165" s="33">
        <v>19179</v>
      </c>
      <c r="J165" s="33">
        <v>16571</v>
      </c>
      <c r="K165" s="33">
        <v>14099</v>
      </c>
      <c r="L165" s="34">
        <v>14642</v>
      </c>
      <c r="M165" s="33">
        <v>15528</v>
      </c>
      <c r="N165" s="34">
        <v>21442</v>
      </c>
      <c r="O165" s="33">
        <v>25177</v>
      </c>
      <c r="P165" s="33">
        <f t="shared" si="18"/>
        <v>168112</v>
      </c>
      <c r="Q165" s="56">
        <f t="shared" si="17"/>
        <v>0.11851776652609108</v>
      </c>
      <c r="S165" s="146"/>
    </row>
    <row r="166" spans="3:19" ht="27.75" thickBot="1" x14ac:dyDescent="0.25">
      <c r="C166" s="133" t="s">
        <v>152</v>
      </c>
      <c r="D166" s="35"/>
      <c r="E166" s="35"/>
      <c r="F166" s="33">
        <v>10038</v>
      </c>
      <c r="G166" s="33">
        <v>11180</v>
      </c>
      <c r="H166" s="33">
        <v>11443</v>
      </c>
      <c r="I166" s="33">
        <v>15481</v>
      </c>
      <c r="J166" s="33">
        <v>16566</v>
      </c>
      <c r="K166" s="33">
        <v>15896</v>
      </c>
      <c r="L166" s="34">
        <v>18509</v>
      </c>
      <c r="M166" s="33">
        <v>17472</v>
      </c>
      <c r="N166" s="34">
        <v>18479</v>
      </c>
      <c r="O166" s="33">
        <v>20867</v>
      </c>
      <c r="P166" s="33">
        <f t="shared" si="18"/>
        <v>155931</v>
      </c>
      <c r="Q166" s="56">
        <f t="shared" si="17"/>
        <v>0.10993024800240261</v>
      </c>
      <c r="S166" s="146"/>
    </row>
    <row r="167" spans="3:19" ht="30.75" customHeight="1" thickBot="1" x14ac:dyDescent="0.25">
      <c r="C167" s="133" t="s">
        <v>153</v>
      </c>
      <c r="D167" s="35"/>
      <c r="E167" s="35"/>
      <c r="F167" s="33">
        <v>10946</v>
      </c>
      <c r="G167" s="33">
        <v>11577</v>
      </c>
      <c r="H167" s="33">
        <v>10233</v>
      </c>
      <c r="I167" s="33">
        <v>12817</v>
      </c>
      <c r="J167" s="33">
        <v>10214</v>
      </c>
      <c r="K167" s="33">
        <v>8078</v>
      </c>
      <c r="L167" s="34">
        <v>8872</v>
      </c>
      <c r="M167" s="33">
        <v>9469</v>
      </c>
      <c r="N167" s="34">
        <v>10279</v>
      </c>
      <c r="O167" s="33">
        <v>12832</v>
      </c>
      <c r="P167" s="33">
        <f t="shared" si="18"/>
        <v>105317</v>
      </c>
      <c r="Q167" s="56">
        <f t="shared" si="17"/>
        <v>7.424773732528514E-2</v>
      </c>
      <c r="S167" s="146"/>
    </row>
    <row r="168" spans="3:19" ht="54.75" thickBot="1" x14ac:dyDescent="0.25">
      <c r="C168" s="133" t="s">
        <v>155</v>
      </c>
      <c r="D168" s="35"/>
      <c r="E168" s="35"/>
      <c r="F168" s="33">
        <v>6136</v>
      </c>
      <c r="G168" s="33">
        <v>6432</v>
      </c>
      <c r="H168" s="33">
        <v>7384</v>
      </c>
      <c r="I168" s="33">
        <v>8527</v>
      </c>
      <c r="J168" s="33">
        <v>8792</v>
      </c>
      <c r="K168" s="33">
        <v>8932</v>
      </c>
      <c r="L168" s="34">
        <v>9581</v>
      </c>
      <c r="M168" s="33">
        <v>9687</v>
      </c>
      <c r="N168" s="34">
        <v>12906</v>
      </c>
      <c r="O168" s="33">
        <v>17753</v>
      </c>
      <c r="P168" s="33">
        <f t="shared" si="18"/>
        <v>96130</v>
      </c>
      <c r="Q168" s="56">
        <f t="shared" si="17"/>
        <v>6.7770967546356808E-2</v>
      </c>
      <c r="S168" s="146"/>
    </row>
    <row r="169" spans="3:19" ht="41.25" thickBot="1" x14ac:dyDescent="0.25">
      <c r="C169" s="133" t="s">
        <v>154</v>
      </c>
      <c r="D169" s="35"/>
      <c r="E169" s="35"/>
      <c r="F169" s="33">
        <v>7746</v>
      </c>
      <c r="G169" s="33">
        <v>8549</v>
      </c>
      <c r="H169" s="33">
        <v>8106</v>
      </c>
      <c r="I169" s="33">
        <v>10942</v>
      </c>
      <c r="J169" s="33">
        <v>10324</v>
      </c>
      <c r="K169" s="33">
        <v>8724</v>
      </c>
      <c r="L169" s="34">
        <v>9704</v>
      </c>
      <c r="M169" s="33">
        <v>8923</v>
      </c>
      <c r="N169" s="34">
        <v>9166</v>
      </c>
      <c r="O169" s="33">
        <v>10190</v>
      </c>
      <c r="P169" s="33">
        <f t="shared" si="18"/>
        <v>92374</v>
      </c>
      <c r="Q169" s="56">
        <f t="shared" ref="Q169:Q172" si="19">P169/$P$174</f>
        <v>6.5123014211246888E-2</v>
      </c>
      <c r="S169" s="146"/>
    </row>
    <row r="170" spans="3:19" ht="41.25" thickBot="1" x14ac:dyDescent="0.25">
      <c r="C170" s="133" t="s">
        <v>157</v>
      </c>
      <c r="D170" s="35"/>
      <c r="E170" s="35"/>
      <c r="F170" s="33">
        <v>3980</v>
      </c>
      <c r="G170" s="33">
        <v>4296</v>
      </c>
      <c r="H170" s="33">
        <v>4543</v>
      </c>
      <c r="I170" s="33">
        <v>6112</v>
      </c>
      <c r="J170" s="33">
        <v>5710</v>
      </c>
      <c r="K170" s="33">
        <v>5338</v>
      </c>
      <c r="L170" s="34">
        <v>6160</v>
      </c>
      <c r="M170" s="33">
        <v>5473</v>
      </c>
      <c r="N170" s="34">
        <v>5770</v>
      </c>
      <c r="O170" s="33">
        <v>6423</v>
      </c>
      <c r="P170" s="33">
        <f t="shared" si="18"/>
        <v>53805</v>
      </c>
      <c r="Q170" s="56">
        <f t="shared" si="19"/>
        <v>3.7932143023319757E-2</v>
      </c>
      <c r="S170" s="146"/>
    </row>
    <row r="171" spans="3:19" ht="27.75" thickBot="1" x14ac:dyDescent="0.25">
      <c r="C171" s="133" t="s">
        <v>156</v>
      </c>
      <c r="D171" s="35"/>
      <c r="E171" s="35"/>
      <c r="F171" s="33">
        <v>4175</v>
      </c>
      <c r="G171" s="33">
        <v>4784</v>
      </c>
      <c r="H171" s="33">
        <v>4366</v>
      </c>
      <c r="I171" s="33">
        <v>5834</v>
      </c>
      <c r="J171" s="33">
        <v>5547</v>
      </c>
      <c r="K171" s="33">
        <v>4694</v>
      </c>
      <c r="L171" s="34">
        <v>5230</v>
      </c>
      <c r="M171" s="33">
        <v>4799</v>
      </c>
      <c r="N171" s="34">
        <v>4848</v>
      </c>
      <c r="O171" s="33">
        <v>5244</v>
      </c>
      <c r="P171" s="33">
        <f t="shared" si="18"/>
        <v>49521</v>
      </c>
      <c r="Q171" s="56">
        <f>P171/$P$174</f>
        <v>3.4911953436628895E-2</v>
      </c>
      <c r="S171" s="146"/>
    </row>
    <row r="172" spans="3:19" ht="27.75" thickBot="1" x14ac:dyDescent="0.25">
      <c r="C172" s="133" t="s">
        <v>232</v>
      </c>
      <c r="D172" s="35"/>
      <c r="E172" s="35"/>
      <c r="F172" s="33">
        <v>2187</v>
      </c>
      <c r="G172" s="33">
        <v>2063</v>
      </c>
      <c r="H172" s="33">
        <v>2351</v>
      </c>
      <c r="I172" s="33">
        <v>3070</v>
      </c>
      <c r="J172" s="33">
        <v>3274</v>
      </c>
      <c r="K172" s="33">
        <v>2967</v>
      </c>
      <c r="L172" s="34">
        <v>3259</v>
      </c>
      <c r="M172" s="33">
        <v>2882</v>
      </c>
      <c r="N172" s="34">
        <v>2861</v>
      </c>
      <c r="O172" s="33">
        <v>2997</v>
      </c>
      <c r="P172" s="33">
        <f>SUM(D172:O172)</f>
        <v>27911</v>
      </c>
      <c r="Q172" s="56">
        <f t="shared" si="19"/>
        <v>1.9677056852037501E-2</v>
      </c>
      <c r="S172" s="146"/>
    </row>
    <row r="173" spans="3:19" ht="16.5" thickBot="1" x14ac:dyDescent="0.3">
      <c r="C173" s="120" t="s">
        <v>233</v>
      </c>
      <c r="D173" s="51"/>
      <c r="E173" s="51"/>
      <c r="F173" s="51">
        <f>SUM(F163:F172)</f>
        <v>96390</v>
      </c>
      <c r="G173" s="51">
        <f>SUM(G163:G172)</f>
        <v>105234</v>
      </c>
      <c r="H173" s="51">
        <f>SUM(H163:H172)</f>
        <v>104276</v>
      </c>
      <c r="I173" s="51">
        <f t="shared" ref="I173:L173" si="20">SUM(I163:I172)</f>
        <v>135251</v>
      </c>
      <c r="J173" s="51">
        <f t="shared" si="20"/>
        <v>128334</v>
      </c>
      <c r="K173" s="51">
        <f t="shared" si="20"/>
        <v>114229</v>
      </c>
      <c r="L173" s="51">
        <f t="shared" si="20"/>
        <v>129135</v>
      </c>
      <c r="M173" s="51">
        <f>SUM(M163:M172)</f>
        <v>127081</v>
      </c>
      <c r="N173" s="51">
        <f>SUM(N163:N172)</f>
        <v>141660</v>
      </c>
      <c r="O173" s="51">
        <f>SUM(O163:O172)</f>
        <v>166562</v>
      </c>
      <c r="P173" s="51">
        <f>SUM(P163:P172)</f>
        <v>1248152</v>
      </c>
      <c r="Q173" s="58">
        <f>SUM(Q163:Q172)</f>
        <v>0.87993829902132881</v>
      </c>
    </row>
    <row r="174" spans="3:19" ht="16.5" thickBot="1" x14ac:dyDescent="0.3">
      <c r="C174" s="120" t="s">
        <v>158</v>
      </c>
      <c r="D174" s="51"/>
      <c r="E174" s="51"/>
      <c r="F174" s="51">
        <v>110994</v>
      </c>
      <c r="G174" s="51">
        <v>120943</v>
      </c>
      <c r="H174" s="53">
        <v>119787</v>
      </c>
      <c r="I174" s="51">
        <v>154267</v>
      </c>
      <c r="J174" s="51">
        <v>146002</v>
      </c>
      <c r="K174" s="51">
        <v>129608</v>
      </c>
      <c r="L174" s="51">
        <v>146667</v>
      </c>
      <c r="M174" s="51">
        <v>144558</v>
      </c>
      <c r="N174" s="51">
        <v>159436</v>
      </c>
      <c r="O174" s="51">
        <v>186192</v>
      </c>
      <c r="P174" s="51">
        <f>SUM(D174:O174)</f>
        <v>1418454</v>
      </c>
      <c r="Q174" s="58">
        <v>1</v>
      </c>
    </row>
    <row r="175" spans="3:19" ht="15.75" x14ac:dyDescent="0.25">
      <c r="C175" s="190" t="s">
        <v>254</v>
      </c>
      <c r="D175" s="190"/>
      <c r="E175" s="190"/>
      <c r="F175" s="190"/>
      <c r="G175" s="190"/>
      <c r="H175" s="190"/>
      <c r="I175" s="190"/>
      <c r="J175" s="190"/>
      <c r="K175" s="190"/>
      <c r="L175" s="190"/>
      <c r="M175" s="190"/>
      <c r="N175" s="190"/>
      <c r="O175" s="190"/>
      <c r="P175" s="190"/>
      <c r="Q175" s="190"/>
    </row>
    <row r="176" spans="3:19" ht="15.75" x14ac:dyDescent="0.25">
      <c r="C176" s="164" t="s">
        <v>272</v>
      </c>
      <c r="D176" s="164"/>
      <c r="E176" s="164"/>
      <c r="F176" s="164"/>
      <c r="G176" s="164"/>
      <c r="H176" s="164"/>
      <c r="I176" s="164"/>
      <c r="J176" s="164"/>
      <c r="K176" s="164"/>
      <c r="L176" s="164"/>
      <c r="M176" s="164"/>
      <c r="N176" s="164"/>
      <c r="O176" s="164"/>
      <c r="P176" s="164"/>
      <c r="Q176" s="164"/>
    </row>
    <row r="181" spans="3:20" x14ac:dyDescent="0.2">
      <c r="C181" s="108" t="s">
        <v>160</v>
      </c>
    </row>
    <row r="182" spans="3:20" ht="15.75" thickBot="1" x14ac:dyDescent="0.25"/>
    <row r="183" spans="3:20" ht="15.75" thickBot="1" x14ac:dyDescent="0.25">
      <c r="C183" s="187" t="s">
        <v>211</v>
      </c>
      <c r="D183" s="188"/>
      <c r="E183" s="188"/>
      <c r="F183" s="188"/>
      <c r="G183" s="188"/>
      <c r="H183" s="188"/>
      <c r="I183" s="188"/>
      <c r="J183" s="188"/>
      <c r="K183" s="188"/>
      <c r="L183" s="188"/>
      <c r="M183" s="188"/>
      <c r="N183" s="188"/>
      <c r="O183" s="188"/>
      <c r="P183" s="188"/>
      <c r="Q183" s="188"/>
      <c r="R183" s="189"/>
    </row>
    <row r="184" spans="3:20" ht="16.5" thickBot="1" x14ac:dyDescent="0.3">
      <c r="C184" s="131"/>
      <c r="D184" s="191">
        <v>2023</v>
      </c>
      <c r="E184" s="192"/>
      <c r="F184" s="191">
        <v>2024</v>
      </c>
      <c r="G184" s="193"/>
      <c r="H184" s="193"/>
      <c r="I184" s="193"/>
      <c r="J184" s="193"/>
      <c r="K184" s="193"/>
      <c r="L184" s="193"/>
      <c r="M184" s="193"/>
      <c r="N184" s="193"/>
      <c r="O184" s="192"/>
      <c r="P184" s="113"/>
      <c r="Q184" s="114"/>
      <c r="R184" s="132"/>
    </row>
    <row r="185" spans="3:20" ht="41.25" thickBot="1" x14ac:dyDescent="0.25">
      <c r="C185" s="59" t="s">
        <v>162</v>
      </c>
      <c r="D185" s="115" t="s">
        <v>13</v>
      </c>
      <c r="E185" s="115" t="s">
        <v>14</v>
      </c>
      <c r="F185" s="53" t="s">
        <v>3</v>
      </c>
      <c r="G185" s="44" t="s">
        <v>4</v>
      </c>
      <c r="H185" s="44" t="s">
        <v>5</v>
      </c>
      <c r="I185" s="44" t="s">
        <v>6</v>
      </c>
      <c r="J185" s="44" t="s">
        <v>7</v>
      </c>
      <c r="K185" s="44" t="s">
        <v>8</v>
      </c>
      <c r="L185" s="44" t="s">
        <v>9</v>
      </c>
      <c r="M185" s="44" t="s">
        <v>10</v>
      </c>
      <c r="N185" s="44" t="s">
        <v>11</v>
      </c>
      <c r="O185" s="44" t="s">
        <v>12</v>
      </c>
      <c r="P185" s="116" t="s">
        <v>273</v>
      </c>
      <c r="Q185" s="117" t="s">
        <v>275</v>
      </c>
      <c r="R185" s="117" t="s">
        <v>213</v>
      </c>
    </row>
    <row r="186" spans="3:20" ht="16.5" thickBot="1" x14ac:dyDescent="0.3">
      <c r="C186" s="36" t="s">
        <v>163</v>
      </c>
      <c r="D186" s="33">
        <v>389</v>
      </c>
      <c r="E186" s="33">
        <v>273</v>
      </c>
      <c r="F186" s="33">
        <v>369</v>
      </c>
      <c r="G186" s="33">
        <v>424</v>
      </c>
      <c r="H186" s="33">
        <v>381</v>
      </c>
      <c r="I186" s="33">
        <v>479</v>
      </c>
      <c r="J186" s="33">
        <v>396</v>
      </c>
      <c r="K186" s="33">
        <v>380</v>
      </c>
      <c r="L186" s="33">
        <v>451</v>
      </c>
      <c r="M186" s="33">
        <v>448</v>
      </c>
      <c r="N186" s="33">
        <v>494</v>
      </c>
      <c r="O186" s="33">
        <v>652</v>
      </c>
      <c r="P186" s="47">
        <f t="shared" ref="P186:P198" si="21">SUM(D186:O186)</f>
        <v>5136</v>
      </c>
      <c r="Q186" s="47">
        <v>96714</v>
      </c>
      <c r="R186" s="61">
        <f t="shared" ref="R186:R198" si="22">P186/Q186*10000</f>
        <v>531.0503132948694</v>
      </c>
      <c r="S186" s="6"/>
      <c r="T186" s="12"/>
    </row>
    <row r="187" spans="3:20" ht="16.5" thickBot="1" x14ac:dyDescent="0.3">
      <c r="C187" s="36" t="s">
        <v>164</v>
      </c>
      <c r="D187" s="33">
        <v>2572</v>
      </c>
      <c r="E187" s="33">
        <v>1589</v>
      </c>
      <c r="F187" s="33">
        <v>2138</v>
      </c>
      <c r="G187" s="33">
        <v>2348</v>
      </c>
      <c r="H187" s="33">
        <v>2513</v>
      </c>
      <c r="I187" s="33">
        <v>3184</v>
      </c>
      <c r="J187" s="33">
        <v>3339</v>
      </c>
      <c r="K187" s="33">
        <v>3094</v>
      </c>
      <c r="L187" s="33">
        <v>3318</v>
      </c>
      <c r="M187" s="33">
        <v>3102</v>
      </c>
      <c r="N187" s="33">
        <v>3558</v>
      </c>
      <c r="O187" s="33">
        <v>5139</v>
      </c>
      <c r="P187" s="47">
        <f t="shared" si="21"/>
        <v>35894</v>
      </c>
      <c r="Q187" s="47">
        <v>751634</v>
      </c>
      <c r="R187" s="61">
        <f t="shared" si="22"/>
        <v>477.54625256441301</v>
      </c>
      <c r="S187" s="6"/>
      <c r="T187" s="12"/>
    </row>
    <row r="188" spans="3:20" ht="16.5" thickBot="1" x14ac:dyDescent="0.3">
      <c r="C188" s="36" t="s">
        <v>169</v>
      </c>
      <c r="D188" s="33">
        <v>693</v>
      </c>
      <c r="E188" s="33">
        <v>493</v>
      </c>
      <c r="F188" s="33">
        <v>744</v>
      </c>
      <c r="G188" s="33">
        <v>696</v>
      </c>
      <c r="H188" s="33">
        <v>642</v>
      </c>
      <c r="I188" s="33">
        <v>1065</v>
      </c>
      <c r="J188" s="33">
        <v>1149</v>
      </c>
      <c r="K188" s="33">
        <v>1210</v>
      </c>
      <c r="L188" s="33">
        <v>1353</v>
      </c>
      <c r="M188" s="33">
        <v>1737</v>
      </c>
      <c r="N188" s="33">
        <v>1876</v>
      </c>
      <c r="O188" s="33">
        <v>2170</v>
      </c>
      <c r="P188" s="47">
        <f t="shared" si="21"/>
        <v>13828</v>
      </c>
      <c r="Q188" s="47">
        <v>292931</v>
      </c>
      <c r="R188" s="61">
        <f t="shared" si="22"/>
        <v>472.05655939453322</v>
      </c>
      <c r="S188" s="6"/>
      <c r="T188" s="12"/>
    </row>
    <row r="189" spans="3:20" ht="16.5" thickBot="1" x14ac:dyDescent="0.3">
      <c r="C189" s="36" t="s">
        <v>165</v>
      </c>
      <c r="D189" s="33">
        <v>6401</v>
      </c>
      <c r="E189" s="33">
        <v>4545</v>
      </c>
      <c r="F189" s="33">
        <v>6258</v>
      </c>
      <c r="G189" s="33">
        <v>7023</v>
      </c>
      <c r="H189" s="33">
        <v>6946</v>
      </c>
      <c r="I189" s="33">
        <v>8182</v>
      </c>
      <c r="J189" s="33">
        <v>7339</v>
      </c>
      <c r="K189" s="33">
        <v>6420</v>
      </c>
      <c r="L189" s="33">
        <v>7773</v>
      </c>
      <c r="M189" s="33">
        <v>8065</v>
      </c>
      <c r="N189" s="33">
        <v>8813</v>
      </c>
      <c r="O189" s="33">
        <v>9980</v>
      </c>
      <c r="P189" s="47">
        <f t="shared" si="21"/>
        <v>87745</v>
      </c>
      <c r="Q189" s="47">
        <v>2126034</v>
      </c>
      <c r="R189" s="61">
        <f t="shared" si="22"/>
        <v>412.71682390780205</v>
      </c>
      <c r="S189" s="6"/>
      <c r="T189" s="12"/>
    </row>
    <row r="190" spans="3:20" ht="16.5" thickBot="1" x14ac:dyDescent="0.3">
      <c r="C190" s="36" t="s">
        <v>166</v>
      </c>
      <c r="D190" s="33">
        <v>9363</v>
      </c>
      <c r="E190" s="33">
        <v>6410</v>
      </c>
      <c r="F190" s="33">
        <v>8384</v>
      </c>
      <c r="G190" s="33">
        <v>8918</v>
      </c>
      <c r="H190" s="33">
        <v>8505</v>
      </c>
      <c r="I190" s="33">
        <v>10428</v>
      </c>
      <c r="J190" s="33">
        <v>9283</v>
      </c>
      <c r="K190" s="33">
        <v>8184</v>
      </c>
      <c r="L190" s="33">
        <v>9435</v>
      </c>
      <c r="M190" s="33">
        <v>10127</v>
      </c>
      <c r="N190" s="33">
        <v>10818</v>
      </c>
      <c r="O190" s="33">
        <v>12206</v>
      </c>
      <c r="P190" s="47">
        <f t="shared" si="21"/>
        <v>112061</v>
      </c>
      <c r="Q190" s="47">
        <v>2842022</v>
      </c>
      <c r="R190" s="61">
        <f t="shared" si="22"/>
        <v>394.30025524081094</v>
      </c>
      <c r="S190" s="6"/>
      <c r="T190" s="12"/>
    </row>
    <row r="191" spans="3:20" ht="16.5" thickBot="1" x14ac:dyDescent="0.3">
      <c r="C191" s="36" t="s">
        <v>167</v>
      </c>
      <c r="D191" s="33">
        <v>15682</v>
      </c>
      <c r="E191" s="33">
        <v>11101</v>
      </c>
      <c r="F191" s="33">
        <v>14945</v>
      </c>
      <c r="G191" s="33">
        <v>16135</v>
      </c>
      <c r="H191" s="33">
        <v>16240</v>
      </c>
      <c r="I191" s="33">
        <v>20905</v>
      </c>
      <c r="J191" s="33">
        <v>19545</v>
      </c>
      <c r="K191" s="33">
        <v>17423</v>
      </c>
      <c r="L191" s="33">
        <v>19407</v>
      </c>
      <c r="M191" s="33">
        <v>19902</v>
      </c>
      <c r="N191" s="33">
        <v>23831</v>
      </c>
      <c r="O191" s="33">
        <v>27460</v>
      </c>
      <c r="P191" s="47">
        <f t="shared" si="21"/>
        <v>222576</v>
      </c>
      <c r="Q191" s="47">
        <v>5884189</v>
      </c>
      <c r="R191" s="61">
        <f t="shared" si="22"/>
        <v>378.26113335244668</v>
      </c>
      <c r="S191" s="6"/>
      <c r="T191" s="12"/>
    </row>
    <row r="192" spans="3:20" ht="16.5" thickBot="1" x14ac:dyDescent="0.3">
      <c r="C192" s="36" t="s">
        <v>171</v>
      </c>
      <c r="D192" s="33">
        <v>18386</v>
      </c>
      <c r="E192" s="33">
        <v>12589</v>
      </c>
      <c r="F192" s="33">
        <v>15071</v>
      </c>
      <c r="G192" s="33">
        <v>15721</v>
      </c>
      <c r="H192" s="33">
        <v>14367</v>
      </c>
      <c r="I192" s="33">
        <v>18777</v>
      </c>
      <c r="J192" s="33">
        <v>18049</v>
      </c>
      <c r="K192" s="33">
        <v>17065</v>
      </c>
      <c r="L192" s="33">
        <v>19286</v>
      </c>
      <c r="M192" s="33">
        <v>18341</v>
      </c>
      <c r="N192" s="33">
        <v>20035</v>
      </c>
      <c r="O192" s="33">
        <v>24366</v>
      </c>
      <c r="P192" s="47">
        <f t="shared" si="21"/>
        <v>212053</v>
      </c>
      <c r="Q192" s="47">
        <v>5791652</v>
      </c>
      <c r="R192" s="61">
        <f t="shared" si="22"/>
        <v>366.13560345131231</v>
      </c>
      <c r="S192" s="6"/>
      <c r="T192" s="12"/>
    </row>
    <row r="193" spans="3:21" ht="16.5" thickBot="1" x14ac:dyDescent="0.3">
      <c r="C193" s="36" t="s">
        <v>168</v>
      </c>
      <c r="D193" s="33">
        <v>10686</v>
      </c>
      <c r="E193" s="33">
        <v>7849</v>
      </c>
      <c r="F193" s="33">
        <v>11195</v>
      </c>
      <c r="G193" s="33">
        <v>12794</v>
      </c>
      <c r="H193" s="33">
        <v>14325</v>
      </c>
      <c r="I193" s="33">
        <v>18046</v>
      </c>
      <c r="J193" s="33">
        <v>15757</v>
      </c>
      <c r="K193" s="33">
        <v>14227</v>
      </c>
      <c r="L193" s="33">
        <v>16126</v>
      </c>
      <c r="M193" s="33">
        <v>15912</v>
      </c>
      <c r="N193" s="33">
        <v>16621</v>
      </c>
      <c r="O193" s="33">
        <v>21540</v>
      </c>
      <c r="P193" s="47">
        <f t="shared" si="21"/>
        <v>175078</v>
      </c>
      <c r="Q193" s="47">
        <v>4876764</v>
      </c>
      <c r="R193" s="61">
        <f t="shared" si="22"/>
        <v>359.00445459325073</v>
      </c>
      <c r="S193" s="6"/>
      <c r="T193" s="12"/>
    </row>
    <row r="194" spans="3:21" ht="16.5" thickBot="1" x14ac:dyDescent="0.3">
      <c r="C194" s="36" t="s">
        <v>170</v>
      </c>
      <c r="D194" s="33">
        <v>13782</v>
      </c>
      <c r="E194" s="33">
        <v>9642</v>
      </c>
      <c r="F194" s="33">
        <v>13138</v>
      </c>
      <c r="G194" s="33">
        <v>13676</v>
      </c>
      <c r="H194" s="33">
        <v>13652</v>
      </c>
      <c r="I194" s="33">
        <v>18826</v>
      </c>
      <c r="J194" s="33">
        <v>17752</v>
      </c>
      <c r="K194" s="33">
        <v>14610</v>
      </c>
      <c r="L194" s="33">
        <v>17253</v>
      </c>
      <c r="M194" s="33">
        <v>16789</v>
      </c>
      <c r="N194" s="33">
        <v>18455</v>
      </c>
      <c r="O194" s="33">
        <v>20623</v>
      </c>
      <c r="P194" s="47">
        <f t="shared" si="21"/>
        <v>188198</v>
      </c>
      <c r="Q194" s="47">
        <v>5414143</v>
      </c>
      <c r="R194" s="61">
        <f t="shared" si="22"/>
        <v>347.60441310840883</v>
      </c>
      <c r="S194" s="6"/>
      <c r="T194" s="12"/>
    </row>
    <row r="195" spans="3:21" ht="16.5" thickBot="1" x14ac:dyDescent="0.3">
      <c r="C195" s="36" t="s">
        <v>172</v>
      </c>
      <c r="D195" s="33">
        <v>264</v>
      </c>
      <c r="E195" s="33">
        <v>205</v>
      </c>
      <c r="F195" s="33">
        <v>316</v>
      </c>
      <c r="G195" s="33">
        <v>322</v>
      </c>
      <c r="H195" s="33">
        <v>285</v>
      </c>
      <c r="I195" s="33">
        <v>441</v>
      </c>
      <c r="J195" s="33">
        <v>345</v>
      </c>
      <c r="K195" s="33">
        <v>355</v>
      </c>
      <c r="L195" s="33">
        <v>361</v>
      </c>
      <c r="M195" s="33">
        <v>373</v>
      </c>
      <c r="N195" s="33">
        <v>429</v>
      </c>
      <c r="O195" s="33">
        <v>606</v>
      </c>
      <c r="P195" s="47">
        <f t="shared" si="21"/>
        <v>4302</v>
      </c>
      <c r="Q195" s="47">
        <v>134148</v>
      </c>
      <c r="R195" s="61">
        <f t="shared" si="22"/>
        <v>320.69058055282227</v>
      </c>
      <c r="S195" s="6"/>
      <c r="T195" s="12"/>
    </row>
    <row r="196" spans="3:21" ht="16.5" thickBot="1" x14ac:dyDescent="0.3">
      <c r="C196" s="36" t="s">
        <v>173</v>
      </c>
      <c r="D196" s="33">
        <v>486</v>
      </c>
      <c r="E196" s="33">
        <v>369</v>
      </c>
      <c r="F196" s="33">
        <v>435</v>
      </c>
      <c r="G196" s="33">
        <v>530</v>
      </c>
      <c r="H196" s="33">
        <v>492</v>
      </c>
      <c r="I196" s="33">
        <v>607</v>
      </c>
      <c r="J196" s="33">
        <v>588</v>
      </c>
      <c r="K196" s="33">
        <v>562</v>
      </c>
      <c r="L196" s="33">
        <v>647</v>
      </c>
      <c r="M196" s="33">
        <v>624</v>
      </c>
      <c r="N196" s="33">
        <v>748</v>
      </c>
      <c r="O196" s="33">
        <v>721</v>
      </c>
      <c r="P196" s="47">
        <f t="shared" si="21"/>
        <v>6809</v>
      </c>
      <c r="Q196" s="47">
        <v>247828</v>
      </c>
      <c r="R196" s="61">
        <f t="shared" si="22"/>
        <v>274.74700195296737</v>
      </c>
      <c r="S196" s="6"/>
      <c r="T196" s="12"/>
    </row>
    <row r="197" spans="3:21" ht="16.5" thickBot="1" x14ac:dyDescent="0.3">
      <c r="C197" s="36" t="s">
        <v>238</v>
      </c>
      <c r="D197" s="33">
        <v>109</v>
      </c>
      <c r="E197" s="33">
        <v>62</v>
      </c>
      <c r="F197" s="33">
        <v>81</v>
      </c>
      <c r="G197" s="33">
        <v>103</v>
      </c>
      <c r="H197" s="33">
        <v>129</v>
      </c>
      <c r="I197" s="33">
        <v>130</v>
      </c>
      <c r="J197" s="33">
        <v>127</v>
      </c>
      <c r="K197" s="33">
        <v>122</v>
      </c>
      <c r="L197" s="33">
        <v>158</v>
      </c>
      <c r="M197" s="33">
        <v>150</v>
      </c>
      <c r="N197" s="33">
        <v>164</v>
      </c>
      <c r="O197" s="33">
        <v>184</v>
      </c>
      <c r="P197" s="47">
        <f t="shared" si="21"/>
        <v>1519</v>
      </c>
      <c r="Q197" s="47">
        <v>60836</v>
      </c>
      <c r="R197" s="61">
        <f t="shared" si="22"/>
        <v>249.68768492340064</v>
      </c>
      <c r="S197" s="6"/>
      <c r="T197" s="12"/>
    </row>
    <row r="198" spans="3:21" ht="16.5" thickBot="1" x14ac:dyDescent="0.3">
      <c r="C198" s="36" t="s">
        <v>239</v>
      </c>
      <c r="D198" s="33">
        <v>4</v>
      </c>
      <c r="E198" s="33">
        <v>1</v>
      </c>
      <c r="F198" s="33">
        <v>2</v>
      </c>
      <c r="G198" s="33">
        <v>1</v>
      </c>
      <c r="H198" s="33">
        <v>3</v>
      </c>
      <c r="I198" s="33">
        <v>6</v>
      </c>
      <c r="J198" s="33">
        <v>4</v>
      </c>
      <c r="K198" s="33">
        <v>6</v>
      </c>
      <c r="L198" s="33">
        <v>2</v>
      </c>
      <c r="M198" s="33">
        <v>7</v>
      </c>
      <c r="N198" s="33">
        <v>6</v>
      </c>
      <c r="O198" s="33">
        <v>8</v>
      </c>
      <c r="P198" s="47">
        <f t="shared" si="21"/>
        <v>50</v>
      </c>
      <c r="Q198" s="47">
        <v>3212</v>
      </c>
      <c r="R198" s="61">
        <f t="shared" si="22"/>
        <v>155.6662515566625</v>
      </c>
      <c r="S198" s="6"/>
      <c r="T198" s="12"/>
    </row>
    <row r="199" spans="3:21" ht="23.45" customHeight="1" thickBot="1" x14ac:dyDescent="0.25">
      <c r="C199" s="52" t="s">
        <v>18</v>
      </c>
      <c r="D199" s="53">
        <f>SUM(D186:D198)</f>
        <v>78817</v>
      </c>
      <c r="E199" s="53">
        <f>SUM(E186:E198)</f>
        <v>55128</v>
      </c>
      <c r="F199" s="53">
        <f t="shared" ref="F199" si="23">SUM(F186:F198)</f>
        <v>73076</v>
      </c>
      <c r="G199" s="53">
        <f>SUM(G186:G198)</f>
        <v>78691</v>
      </c>
      <c r="H199" s="53">
        <f>SUM(H186:H198)</f>
        <v>78480</v>
      </c>
      <c r="I199" s="53">
        <f t="shared" ref="I199:O199" si="24">SUM(I186:I198)</f>
        <v>101076</v>
      </c>
      <c r="J199" s="53">
        <f t="shared" si="24"/>
        <v>93673</v>
      </c>
      <c r="K199" s="53">
        <f t="shared" si="24"/>
        <v>83658</v>
      </c>
      <c r="L199" s="53">
        <f t="shared" si="24"/>
        <v>95570</v>
      </c>
      <c r="M199" s="53">
        <f t="shared" si="24"/>
        <v>95577</v>
      </c>
      <c r="N199" s="53">
        <f t="shared" si="24"/>
        <v>105848</v>
      </c>
      <c r="O199" s="53">
        <f t="shared" si="24"/>
        <v>125655</v>
      </c>
      <c r="P199" s="53">
        <f>SUM(P186:P198)</f>
        <v>1065249</v>
      </c>
      <c r="Q199" s="53">
        <v>28522108</v>
      </c>
      <c r="R199" s="53" t="s">
        <v>279</v>
      </c>
      <c r="S199" s="137"/>
      <c r="T199" s="2"/>
      <c r="U199" s="2"/>
    </row>
    <row r="200" spans="3:21" x14ac:dyDescent="0.2">
      <c r="C200" s="72" t="s">
        <v>243</v>
      </c>
      <c r="D200" s="73"/>
      <c r="E200" s="73"/>
      <c r="F200" s="73"/>
      <c r="G200" s="73"/>
      <c r="H200" s="73"/>
      <c r="I200" s="73"/>
      <c r="J200" s="73"/>
      <c r="K200" s="73"/>
      <c r="L200" s="73"/>
      <c r="M200" s="73"/>
      <c r="N200" s="77"/>
      <c r="O200" s="77"/>
      <c r="P200" s="77"/>
      <c r="Q200" s="73"/>
      <c r="R200" s="128"/>
    </row>
    <row r="201" spans="3:21" ht="27.6" customHeight="1" x14ac:dyDescent="0.2">
      <c r="C201" s="163" t="s">
        <v>241</v>
      </c>
      <c r="D201" s="163"/>
      <c r="E201" s="163"/>
      <c r="F201" s="163"/>
      <c r="G201" s="163"/>
      <c r="H201" s="163"/>
      <c r="I201" s="163"/>
      <c r="J201" s="163"/>
      <c r="K201" s="163"/>
      <c r="L201" s="163"/>
      <c r="M201" s="163"/>
      <c r="N201" s="163"/>
      <c r="O201" s="163"/>
      <c r="P201" s="163"/>
      <c r="Q201" s="163"/>
      <c r="R201" s="163"/>
    </row>
    <row r="202" spans="3:21" x14ac:dyDescent="0.2">
      <c r="C202" s="75" t="s">
        <v>242</v>
      </c>
      <c r="D202" s="73"/>
      <c r="E202" s="73"/>
      <c r="F202" s="73"/>
      <c r="G202" s="73"/>
      <c r="H202" s="73"/>
      <c r="I202" s="73"/>
      <c r="J202" s="73"/>
      <c r="K202" s="73"/>
      <c r="L202" s="73"/>
      <c r="M202" s="73"/>
      <c r="N202" s="77"/>
      <c r="O202" s="77"/>
      <c r="P202" s="73"/>
      <c r="Q202" s="73"/>
      <c r="R202" s="130"/>
    </row>
    <row r="203" spans="3:21" ht="15.75" x14ac:dyDescent="0.25">
      <c r="C203" s="164" t="s">
        <v>174</v>
      </c>
      <c r="D203" s="164"/>
      <c r="E203" s="164"/>
      <c r="F203" s="164"/>
      <c r="G203" s="164"/>
      <c r="H203" s="164"/>
      <c r="I203" s="164"/>
      <c r="J203" s="164"/>
      <c r="K203" s="164"/>
      <c r="L203" s="164"/>
      <c r="M203" s="164"/>
      <c r="N203" s="164"/>
      <c r="O203" s="164"/>
      <c r="P203" s="164"/>
      <c r="Q203" s="164"/>
      <c r="R203" s="164"/>
    </row>
    <row r="204" spans="3:21" ht="15.75" x14ac:dyDescent="0.25">
      <c r="C204" s="164" t="s">
        <v>272</v>
      </c>
      <c r="D204" s="164"/>
      <c r="E204" s="164"/>
      <c r="F204" s="164"/>
      <c r="G204" s="164"/>
      <c r="H204" s="164"/>
      <c r="I204" s="164"/>
      <c r="J204" s="164"/>
      <c r="K204" s="164"/>
      <c r="L204" s="164"/>
      <c r="M204" s="164"/>
      <c r="N204" s="164"/>
      <c r="O204" s="164"/>
      <c r="P204" s="164"/>
      <c r="Q204" s="164"/>
      <c r="R204" s="164"/>
    </row>
    <row r="206" spans="3:21" x14ac:dyDescent="0.2">
      <c r="C206" s="108" t="s">
        <v>175</v>
      </c>
    </row>
    <row r="207" spans="3:21" ht="15.75" thickBot="1" x14ac:dyDescent="0.25"/>
    <row r="208" spans="3:21" ht="15.75" thickBot="1" x14ac:dyDescent="0.25">
      <c r="C208" s="187" t="s">
        <v>211</v>
      </c>
      <c r="D208" s="188"/>
      <c r="E208" s="188"/>
      <c r="F208" s="188"/>
      <c r="G208" s="188"/>
      <c r="H208" s="188"/>
      <c r="I208" s="188"/>
      <c r="J208" s="188"/>
      <c r="K208" s="188"/>
      <c r="L208" s="188"/>
      <c r="M208" s="188"/>
      <c r="N208" s="188"/>
      <c r="O208" s="188"/>
      <c r="P208" s="188"/>
      <c r="Q208" s="188"/>
      <c r="R208" s="189"/>
    </row>
    <row r="209" spans="3:21" ht="16.5" thickBot="1" x14ac:dyDescent="0.3">
      <c r="C209" s="131"/>
      <c r="D209" s="191">
        <v>2023</v>
      </c>
      <c r="E209" s="192"/>
      <c r="F209" s="191">
        <v>2024</v>
      </c>
      <c r="G209" s="193"/>
      <c r="H209" s="193"/>
      <c r="I209" s="193"/>
      <c r="J209" s="193"/>
      <c r="K209" s="193"/>
      <c r="L209" s="193"/>
      <c r="M209" s="193"/>
      <c r="N209" s="193"/>
      <c r="O209" s="192"/>
      <c r="P209" s="113"/>
      <c r="Q209" s="114"/>
      <c r="R209" s="132"/>
    </row>
    <row r="210" spans="3:21" ht="48" customHeight="1" thickBot="1" x14ac:dyDescent="0.25">
      <c r="C210" s="43" t="s">
        <v>162</v>
      </c>
      <c r="D210" s="115" t="s">
        <v>13</v>
      </c>
      <c r="E210" s="115" t="s">
        <v>14</v>
      </c>
      <c r="F210" s="53" t="s">
        <v>3</v>
      </c>
      <c r="G210" s="44" t="s">
        <v>4</v>
      </c>
      <c r="H210" s="44" t="s">
        <v>5</v>
      </c>
      <c r="I210" s="44" t="s">
        <v>6</v>
      </c>
      <c r="J210" s="44" t="s">
        <v>7</v>
      </c>
      <c r="K210" s="44" t="s">
        <v>8</v>
      </c>
      <c r="L210" s="44" t="s">
        <v>9</v>
      </c>
      <c r="M210" s="44" t="s">
        <v>10</v>
      </c>
      <c r="N210" s="44" t="s">
        <v>11</v>
      </c>
      <c r="O210" s="44" t="s">
        <v>12</v>
      </c>
      <c r="P210" s="116" t="s">
        <v>273</v>
      </c>
      <c r="Q210" s="117" t="s">
        <v>275</v>
      </c>
      <c r="R210" s="117" t="s">
        <v>213</v>
      </c>
    </row>
    <row r="211" spans="3:21" ht="16.5" thickBot="1" x14ac:dyDescent="0.3">
      <c r="C211" s="32" t="s">
        <v>178</v>
      </c>
      <c r="D211" s="33">
        <v>3615</v>
      </c>
      <c r="E211" s="33">
        <v>2329</v>
      </c>
      <c r="F211" s="33">
        <v>3425</v>
      </c>
      <c r="G211" s="33">
        <v>4085</v>
      </c>
      <c r="H211" s="33">
        <v>3820</v>
      </c>
      <c r="I211" s="33">
        <v>4744</v>
      </c>
      <c r="J211" s="33">
        <v>4186</v>
      </c>
      <c r="K211" s="33">
        <v>3836</v>
      </c>
      <c r="L211" s="33">
        <v>4140</v>
      </c>
      <c r="M211" s="33">
        <v>4099</v>
      </c>
      <c r="N211" s="33">
        <v>4340</v>
      </c>
      <c r="O211" s="33">
        <v>5421</v>
      </c>
      <c r="P211" s="47">
        <f t="shared" ref="P211:P222" si="25">SUM(D211:O211)</f>
        <v>48040</v>
      </c>
      <c r="Q211" s="47">
        <f>VLOOKUP(C211,[2]Hoja1!$B$24:$O$37,14,0)</f>
        <v>1141711</v>
      </c>
      <c r="R211" s="61">
        <f t="shared" ref="R211:R222" si="26">P211/Q211*10000</f>
        <v>420.77198170114855</v>
      </c>
      <c r="T211" s="12"/>
    </row>
    <row r="212" spans="3:21" ht="16.5" thickBot="1" x14ac:dyDescent="0.3">
      <c r="C212" s="32" t="s">
        <v>179</v>
      </c>
      <c r="D212" s="33">
        <v>4875</v>
      </c>
      <c r="E212" s="33">
        <v>3005</v>
      </c>
      <c r="F212" s="33">
        <v>4503</v>
      </c>
      <c r="G212" s="33">
        <v>4644</v>
      </c>
      <c r="H212" s="33">
        <v>4685</v>
      </c>
      <c r="I212" s="33">
        <v>6489</v>
      </c>
      <c r="J212" s="33">
        <v>5535</v>
      </c>
      <c r="K212" s="33">
        <v>4896</v>
      </c>
      <c r="L212" s="33">
        <v>5704</v>
      </c>
      <c r="M212" s="33">
        <v>5462</v>
      </c>
      <c r="N212" s="33">
        <v>5527</v>
      </c>
      <c r="O212" s="33">
        <v>6067</v>
      </c>
      <c r="P212" s="47">
        <f t="shared" si="25"/>
        <v>61392</v>
      </c>
      <c r="Q212" s="47">
        <f>VLOOKUP(C212,[2]Hoja1!$B$24:$O$37,14,0)</f>
        <v>1673128</v>
      </c>
      <c r="R212" s="61">
        <f t="shared" si="26"/>
        <v>366.92948776184488</v>
      </c>
      <c r="T212" s="12"/>
    </row>
    <row r="213" spans="3:21" ht="16.5" thickBot="1" x14ac:dyDescent="0.3">
      <c r="C213" s="32" t="s">
        <v>180</v>
      </c>
      <c r="D213" s="33">
        <v>594</v>
      </c>
      <c r="E213" s="33">
        <v>343</v>
      </c>
      <c r="F213" s="33">
        <v>394</v>
      </c>
      <c r="G213" s="33">
        <v>484</v>
      </c>
      <c r="H213" s="33">
        <v>362</v>
      </c>
      <c r="I213" s="33">
        <v>483</v>
      </c>
      <c r="J213" s="33">
        <v>668</v>
      </c>
      <c r="K213" s="33">
        <v>547</v>
      </c>
      <c r="L213" s="33">
        <v>502</v>
      </c>
      <c r="M213" s="33">
        <v>557</v>
      </c>
      <c r="N213" s="33">
        <v>678</v>
      </c>
      <c r="O213" s="33">
        <v>796</v>
      </c>
      <c r="P213" s="47">
        <f t="shared" si="25"/>
        <v>6408</v>
      </c>
      <c r="Q213" s="47">
        <f>VLOOKUP(C213,[2]Hoja1!$B$24:$O$37,14,0)</f>
        <v>174988</v>
      </c>
      <c r="R213" s="61">
        <f t="shared" si="26"/>
        <v>366.19653919125881</v>
      </c>
      <c r="T213" s="12"/>
    </row>
    <row r="214" spans="3:21" ht="16.5" thickBot="1" x14ac:dyDescent="0.3">
      <c r="C214" s="32" t="s">
        <v>181</v>
      </c>
      <c r="D214" s="33">
        <v>3124</v>
      </c>
      <c r="E214" s="33">
        <v>1931</v>
      </c>
      <c r="F214" s="33">
        <v>2484</v>
      </c>
      <c r="G214" s="33">
        <v>3013</v>
      </c>
      <c r="H214" s="33">
        <v>2792</v>
      </c>
      <c r="I214" s="33">
        <v>3203</v>
      </c>
      <c r="J214" s="33">
        <v>3582</v>
      </c>
      <c r="K214" s="33">
        <v>3342</v>
      </c>
      <c r="L214" s="33">
        <v>3539</v>
      </c>
      <c r="M214" s="33">
        <v>3511</v>
      </c>
      <c r="N214" s="33">
        <v>3426</v>
      </c>
      <c r="O214" s="33">
        <v>3570</v>
      </c>
      <c r="P214" s="47">
        <f t="shared" si="25"/>
        <v>37517</v>
      </c>
      <c r="Q214" s="47">
        <f>VLOOKUP(C214,[2]Hoja1!$B$24:$O$37,14,0)</f>
        <v>1465675</v>
      </c>
      <c r="R214" s="61">
        <f t="shared" si="26"/>
        <v>255.97079843757996</v>
      </c>
      <c r="T214" s="12"/>
    </row>
    <row r="215" spans="3:21" ht="16.5" thickBot="1" x14ac:dyDescent="0.3">
      <c r="C215" s="32" t="s">
        <v>182</v>
      </c>
      <c r="D215" s="33">
        <v>3390</v>
      </c>
      <c r="E215" s="33">
        <v>2064</v>
      </c>
      <c r="F215" s="33">
        <v>2927</v>
      </c>
      <c r="G215" s="33">
        <v>3239</v>
      </c>
      <c r="H215" s="33">
        <v>3122</v>
      </c>
      <c r="I215" s="33">
        <v>3935</v>
      </c>
      <c r="J215" s="33">
        <v>3912</v>
      </c>
      <c r="K215" s="33">
        <v>3755</v>
      </c>
      <c r="L215" s="33">
        <v>4252</v>
      </c>
      <c r="M215" s="33">
        <v>3839</v>
      </c>
      <c r="N215" s="33">
        <v>4305</v>
      </c>
      <c r="O215" s="33">
        <v>4304</v>
      </c>
      <c r="P215" s="47">
        <f t="shared" si="25"/>
        <v>43044</v>
      </c>
      <c r="Q215" s="47">
        <f>VLOOKUP(C215,[2]Hoja1!$B$24:$O$37,14,0)</f>
        <v>1758889</v>
      </c>
      <c r="R215" s="61">
        <f t="shared" si="26"/>
        <v>244.72266299920005</v>
      </c>
      <c r="T215" s="12"/>
    </row>
    <row r="216" spans="3:21" ht="16.5" thickBot="1" x14ac:dyDescent="0.3">
      <c r="C216" s="32" t="s">
        <v>163</v>
      </c>
      <c r="D216" s="33">
        <v>6039</v>
      </c>
      <c r="E216" s="33">
        <v>3582</v>
      </c>
      <c r="F216" s="33">
        <v>4976</v>
      </c>
      <c r="G216" s="33">
        <v>5790</v>
      </c>
      <c r="H216" s="33">
        <v>5304</v>
      </c>
      <c r="I216" s="33">
        <v>6209</v>
      </c>
      <c r="J216" s="33">
        <v>5619</v>
      </c>
      <c r="K216" s="33">
        <v>5195</v>
      </c>
      <c r="L216" s="33">
        <v>6105</v>
      </c>
      <c r="M216" s="33">
        <v>5813</v>
      </c>
      <c r="N216" s="33">
        <v>6425</v>
      </c>
      <c r="O216" s="33">
        <v>7680</v>
      </c>
      <c r="P216" s="47">
        <f t="shared" si="25"/>
        <v>68737</v>
      </c>
      <c r="Q216" s="47">
        <f>VLOOKUP(C216,[2]Hoja1!$B$24:$O$37,14,0)</f>
        <v>3209599</v>
      </c>
      <c r="R216" s="61">
        <f t="shared" si="26"/>
        <v>214.16070979583429</v>
      </c>
      <c r="T216" s="12"/>
    </row>
    <row r="217" spans="3:21" ht="16.5" thickBot="1" x14ac:dyDescent="0.3">
      <c r="C217" s="32" t="s">
        <v>183</v>
      </c>
      <c r="D217" s="33">
        <v>2991</v>
      </c>
      <c r="E217" s="33">
        <v>1828</v>
      </c>
      <c r="F217" s="33">
        <v>2277</v>
      </c>
      <c r="G217" s="33">
        <v>2641</v>
      </c>
      <c r="H217" s="33">
        <v>2516</v>
      </c>
      <c r="I217" s="33">
        <v>3031</v>
      </c>
      <c r="J217" s="33">
        <v>2768</v>
      </c>
      <c r="K217" s="33">
        <v>2361</v>
      </c>
      <c r="L217" s="33">
        <v>2607</v>
      </c>
      <c r="M217" s="33">
        <v>2518</v>
      </c>
      <c r="N217" s="33">
        <v>2976</v>
      </c>
      <c r="O217" s="33">
        <v>3191</v>
      </c>
      <c r="P217" s="47">
        <f t="shared" si="25"/>
        <v>31705</v>
      </c>
      <c r="Q217" s="47">
        <f>VLOOKUP(C217,[2]Hoja1!$B$24:$O$37,14,0)</f>
        <v>1617382</v>
      </c>
      <c r="R217" s="61">
        <f t="shared" si="26"/>
        <v>196.02666531468756</v>
      </c>
      <c r="T217" s="12"/>
    </row>
    <row r="218" spans="3:21" ht="16.5" thickBot="1" x14ac:dyDescent="0.3">
      <c r="C218" s="32" t="s">
        <v>167</v>
      </c>
      <c r="D218" s="33">
        <v>6879</v>
      </c>
      <c r="E218" s="33">
        <v>4706</v>
      </c>
      <c r="F218" s="33">
        <v>6529</v>
      </c>
      <c r="G218" s="33">
        <v>7164</v>
      </c>
      <c r="H218" s="33">
        <v>7285</v>
      </c>
      <c r="I218" s="33">
        <v>9197</v>
      </c>
      <c r="J218" s="33">
        <v>9297</v>
      </c>
      <c r="K218" s="33">
        <v>8682</v>
      </c>
      <c r="L218" s="33">
        <v>9318</v>
      </c>
      <c r="M218" s="33">
        <v>9218</v>
      </c>
      <c r="N218" s="33">
        <v>10928</v>
      </c>
      <c r="O218" s="33">
        <v>12306</v>
      </c>
      <c r="P218" s="47">
        <f t="shared" si="25"/>
        <v>101509</v>
      </c>
      <c r="Q218" s="47">
        <f>VLOOKUP(C218,[2]Hoja1!$B$24:$O$37,14,0)</f>
        <v>5259079</v>
      </c>
      <c r="R218" s="61">
        <f t="shared" si="26"/>
        <v>193.01668600148429</v>
      </c>
      <c r="T218" s="12"/>
    </row>
    <row r="219" spans="3:21" ht="27.75" thickBot="1" x14ac:dyDescent="0.3">
      <c r="C219" s="32" t="s">
        <v>184</v>
      </c>
      <c r="D219" s="33">
        <v>212</v>
      </c>
      <c r="E219" s="33">
        <v>164</v>
      </c>
      <c r="F219" s="33">
        <v>189</v>
      </c>
      <c r="G219" s="33">
        <v>240</v>
      </c>
      <c r="H219" s="33">
        <v>275</v>
      </c>
      <c r="I219" s="33">
        <v>339</v>
      </c>
      <c r="J219" s="33">
        <v>268</v>
      </c>
      <c r="K219" s="33">
        <v>255</v>
      </c>
      <c r="L219" s="33">
        <v>315</v>
      </c>
      <c r="M219" s="33">
        <v>340</v>
      </c>
      <c r="N219" s="33">
        <v>395</v>
      </c>
      <c r="O219" s="33">
        <v>507</v>
      </c>
      <c r="P219" s="47">
        <f t="shared" si="25"/>
        <v>3499</v>
      </c>
      <c r="Q219" s="47">
        <f>VLOOKUP(C219,[2]Hoja1!$B$24:$O$37,14,0)</f>
        <v>259516</v>
      </c>
      <c r="R219" s="61">
        <f t="shared" si="26"/>
        <v>134.82791041785478</v>
      </c>
      <c r="T219" s="12"/>
    </row>
    <row r="220" spans="3:21" ht="16.5" thickBot="1" x14ac:dyDescent="0.3">
      <c r="C220" s="32" t="s">
        <v>172</v>
      </c>
      <c r="D220" s="33">
        <v>2013</v>
      </c>
      <c r="E220" s="33">
        <v>1369</v>
      </c>
      <c r="F220" s="33">
        <v>1841</v>
      </c>
      <c r="G220" s="33">
        <v>2118</v>
      </c>
      <c r="H220" s="33">
        <v>2279</v>
      </c>
      <c r="I220" s="33">
        <v>2920</v>
      </c>
      <c r="J220" s="33">
        <v>2789</v>
      </c>
      <c r="K220" s="33">
        <v>2623</v>
      </c>
      <c r="L220" s="33">
        <v>3183</v>
      </c>
      <c r="M220" s="33">
        <v>3245</v>
      </c>
      <c r="N220" s="33">
        <v>3352</v>
      </c>
      <c r="O220" s="33">
        <v>4229</v>
      </c>
      <c r="P220" s="47">
        <f t="shared" si="25"/>
        <v>31961</v>
      </c>
      <c r="Q220" s="47">
        <f>VLOOKUP(C220,[2]Hoja1!$B$24:$O$37,14,0)</f>
        <v>2514763</v>
      </c>
      <c r="R220" s="61">
        <f t="shared" si="26"/>
        <v>127.09348753739418</v>
      </c>
      <c r="T220" s="12"/>
    </row>
    <row r="221" spans="3:21" ht="16.5" thickBot="1" x14ac:dyDescent="0.3">
      <c r="C221" s="32" t="s">
        <v>185</v>
      </c>
      <c r="D221" s="33">
        <v>128</v>
      </c>
      <c r="E221" s="33">
        <v>112</v>
      </c>
      <c r="F221" s="33">
        <v>105</v>
      </c>
      <c r="G221" s="33">
        <v>140</v>
      </c>
      <c r="H221" s="33">
        <v>146</v>
      </c>
      <c r="I221" s="33">
        <v>187</v>
      </c>
      <c r="J221" s="33">
        <v>193</v>
      </c>
      <c r="K221" s="33">
        <v>154</v>
      </c>
      <c r="L221" s="33">
        <v>227</v>
      </c>
      <c r="M221" s="33">
        <v>183</v>
      </c>
      <c r="N221" s="33">
        <v>236</v>
      </c>
      <c r="O221" s="33">
        <v>202</v>
      </c>
      <c r="P221" s="47">
        <f t="shared" si="25"/>
        <v>2013</v>
      </c>
      <c r="Q221" s="47">
        <f>VLOOKUP(C221,[2]Hoja1!$B$24:$O$37,14,0)</f>
        <v>172403</v>
      </c>
      <c r="R221" s="61">
        <f t="shared" si="26"/>
        <v>116.76130925795955</v>
      </c>
      <c r="T221" s="12"/>
    </row>
    <row r="222" spans="3:21" ht="16.5" thickBot="1" x14ac:dyDescent="0.3">
      <c r="C222" s="32" t="s">
        <v>186</v>
      </c>
      <c r="D222" s="33">
        <v>186</v>
      </c>
      <c r="E222" s="33">
        <v>123</v>
      </c>
      <c r="F222" s="33">
        <v>157</v>
      </c>
      <c r="G222" s="33">
        <v>153</v>
      </c>
      <c r="H222" s="33">
        <v>148</v>
      </c>
      <c r="I222" s="33">
        <v>182</v>
      </c>
      <c r="J222" s="33">
        <v>195</v>
      </c>
      <c r="K222" s="33">
        <v>200</v>
      </c>
      <c r="L222" s="33">
        <v>235</v>
      </c>
      <c r="M222" s="33">
        <v>210</v>
      </c>
      <c r="N222" s="33">
        <v>215</v>
      </c>
      <c r="O222" s="33">
        <v>236</v>
      </c>
      <c r="P222" s="47">
        <f t="shared" si="25"/>
        <v>2240</v>
      </c>
      <c r="Q222" s="47">
        <f>VLOOKUP(C222,[2]Hoja1!$B$24:$O$37,14,0)</f>
        <v>236045</v>
      </c>
      <c r="R222" s="61">
        <f t="shared" si="26"/>
        <v>94.897159439937298</v>
      </c>
      <c r="S222" s="15"/>
      <c r="T222" s="12"/>
    </row>
    <row r="223" spans="3:21" ht="18.75" customHeight="1" thickBot="1" x14ac:dyDescent="0.25">
      <c r="C223" s="52" t="s">
        <v>18</v>
      </c>
      <c r="D223" s="53">
        <f t="shared" ref="D223:G223" si="27">SUM(D211:D222)</f>
        <v>34046</v>
      </c>
      <c r="E223" s="53">
        <f>SUM(E211:E222)</f>
        <v>21556</v>
      </c>
      <c r="F223" s="53">
        <f t="shared" si="27"/>
        <v>29807</v>
      </c>
      <c r="G223" s="53">
        <f t="shared" si="27"/>
        <v>33711</v>
      </c>
      <c r="H223" s="53">
        <f>SUM(H211:H222)</f>
        <v>32734</v>
      </c>
      <c r="I223" s="53">
        <f t="shared" ref="I223:P223" si="28">SUM(I211:I222)</f>
        <v>40919</v>
      </c>
      <c r="J223" s="53">
        <f t="shared" si="28"/>
        <v>39012</v>
      </c>
      <c r="K223" s="53">
        <f t="shared" si="28"/>
        <v>35846</v>
      </c>
      <c r="L223" s="53">
        <f t="shared" si="28"/>
        <v>40127</v>
      </c>
      <c r="M223" s="53">
        <f t="shared" si="28"/>
        <v>38995</v>
      </c>
      <c r="N223" s="53">
        <f>SUM(N211:N222)</f>
        <v>42803</v>
      </c>
      <c r="O223" s="53">
        <f t="shared" si="28"/>
        <v>48509</v>
      </c>
      <c r="P223" s="53">
        <f t="shared" si="28"/>
        <v>438065</v>
      </c>
      <c r="Q223" s="53">
        <v>19483176</v>
      </c>
      <c r="R223" s="53" t="s">
        <v>278</v>
      </c>
      <c r="S223" s="16"/>
      <c r="U223" s="2"/>
    </row>
    <row r="224" spans="3:21" x14ac:dyDescent="0.2">
      <c r="C224" s="72" t="s">
        <v>240</v>
      </c>
      <c r="D224" s="73"/>
      <c r="E224" s="73"/>
      <c r="F224" s="73"/>
      <c r="G224" s="73"/>
      <c r="H224" s="73"/>
      <c r="I224" s="73"/>
      <c r="J224" s="73"/>
      <c r="K224" s="73"/>
      <c r="L224" s="73"/>
      <c r="M224" s="73"/>
      <c r="N224" s="77"/>
      <c r="O224" s="77"/>
      <c r="P224" s="77"/>
      <c r="Q224" s="73"/>
      <c r="R224" s="128"/>
    </row>
    <row r="225" spans="3:18" ht="27.6" customHeight="1" x14ac:dyDescent="0.2">
      <c r="C225" s="163" t="s">
        <v>241</v>
      </c>
      <c r="D225" s="163"/>
      <c r="E225" s="163"/>
      <c r="F225" s="163"/>
      <c r="G225" s="163"/>
      <c r="H225" s="163"/>
      <c r="I225" s="163"/>
      <c r="J225" s="163"/>
      <c r="K225" s="163"/>
      <c r="L225" s="163"/>
      <c r="M225" s="163"/>
      <c r="N225" s="163"/>
      <c r="O225" s="163"/>
      <c r="P225" s="163"/>
      <c r="Q225" s="163"/>
      <c r="R225" s="163"/>
    </row>
    <row r="226" spans="3:18" x14ac:dyDescent="0.2">
      <c r="C226" s="75" t="s">
        <v>242</v>
      </c>
      <c r="D226" s="73"/>
      <c r="E226" s="73"/>
      <c r="F226" s="73"/>
      <c r="G226" s="73"/>
      <c r="H226" s="73"/>
      <c r="I226" s="73"/>
      <c r="J226" s="73"/>
      <c r="K226" s="129"/>
      <c r="L226" s="73"/>
      <c r="M226" s="73"/>
      <c r="N226" s="77"/>
      <c r="O226" s="77"/>
      <c r="P226" s="73"/>
      <c r="Q226" s="73"/>
      <c r="R226" s="130"/>
    </row>
    <row r="227" spans="3:18" x14ac:dyDescent="0.2">
      <c r="C227" s="172" t="s">
        <v>187</v>
      </c>
      <c r="D227" s="172"/>
      <c r="E227" s="172"/>
      <c r="F227" s="172"/>
      <c r="G227" s="172"/>
      <c r="H227" s="172"/>
      <c r="I227" s="172"/>
      <c r="J227" s="172"/>
      <c r="K227" s="172"/>
      <c r="L227" s="172"/>
      <c r="M227" s="172"/>
      <c r="N227" s="172"/>
      <c r="O227" s="172"/>
      <c r="P227" s="172"/>
      <c r="Q227" s="172"/>
      <c r="R227" s="172"/>
    </row>
    <row r="228" spans="3:18" x14ac:dyDescent="0.2">
      <c r="C228" s="172" t="s">
        <v>272</v>
      </c>
      <c r="D228" s="172"/>
      <c r="E228" s="172"/>
      <c r="F228" s="172"/>
      <c r="G228" s="172"/>
      <c r="H228" s="172"/>
      <c r="I228" s="172"/>
      <c r="J228" s="172"/>
      <c r="K228" s="172"/>
      <c r="L228" s="172"/>
      <c r="M228" s="172"/>
      <c r="N228" s="172"/>
      <c r="O228" s="172"/>
      <c r="P228" s="172"/>
      <c r="Q228" s="172"/>
      <c r="R228" s="172"/>
    </row>
    <row r="229" spans="3:18" ht="18.75" customHeight="1" x14ac:dyDescent="0.2">
      <c r="C229" s="20"/>
      <c r="D229" s="95"/>
      <c r="E229" s="95"/>
      <c r="F229" s="95"/>
      <c r="G229" s="95"/>
      <c r="H229" s="95"/>
      <c r="I229" s="95"/>
      <c r="J229" s="95"/>
      <c r="K229" s="95"/>
      <c r="L229" s="95"/>
      <c r="M229" s="95"/>
      <c r="N229" s="95"/>
      <c r="O229" s="95"/>
      <c r="P229" s="20"/>
      <c r="Q229" s="20"/>
    </row>
    <row r="230" spans="3:18" ht="18.75" customHeight="1" x14ac:dyDescent="0.2">
      <c r="C230" s="127" t="s">
        <v>188</v>
      </c>
      <c r="D230" s="20"/>
      <c r="E230" s="20"/>
      <c r="F230" s="20"/>
      <c r="G230" s="20"/>
      <c r="H230" s="20"/>
      <c r="I230" s="20"/>
      <c r="J230" s="20"/>
      <c r="K230" s="20"/>
      <c r="L230" s="20"/>
      <c r="M230" s="20"/>
      <c r="N230" s="95"/>
      <c r="O230" s="95"/>
      <c r="P230" s="20"/>
      <c r="Q230" s="20"/>
    </row>
    <row r="231" spans="3:18" ht="18.75" customHeight="1" thickBot="1" x14ac:dyDescent="0.25">
      <c r="C231" s="24"/>
      <c r="D231" s="96"/>
      <c r="E231" s="96"/>
      <c r="F231" s="96"/>
      <c r="G231" s="96"/>
      <c r="H231" s="96"/>
      <c r="I231" s="96"/>
      <c r="J231" s="96"/>
      <c r="K231" s="96"/>
      <c r="L231" s="96"/>
      <c r="M231" s="96"/>
      <c r="N231" s="97"/>
      <c r="O231" s="97"/>
    </row>
    <row r="232" spans="3:18" ht="14.25" customHeight="1" thickBot="1" x14ac:dyDescent="0.25">
      <c r="C232" s="123" t="s">
        <v>190</v>
      </c>
      <c r="D232" s="124"/>
      <c r="E232" s="125"/>
      <c r="F232" s="53" t="s">
        <v>3</v>
      </c>
      <c r="G232" s="44" t="s">
        <v>4</v>
      </c>
      <c r="H232" s="44" t="s">
        <v>5</v>
      </c>
      <c r="I232" s="44" t="s">
        <v>6</v>
      </c>
      <c r="J232" s="44" t="s">
        <v>7</v>
      </c>
      <c r="K232" s="44" t="s">
        <v>8</v>
      </c>
      <c r="L232" s="44" t="s">
        <v>9</v>
      </c>
      <c r="M232" s="44" t="s">
        <v>10</v>
      </c>
      <c r="N232" s="44" t="s">
        <v>11</v>
      </c>
      <c r="O232" s="44" t="s">
        <v>12</v>
      </c>
      <c r="P232" s="45" t="s">
        <v>15</v>
      </c>
    </row>
    <row r="233" spans="3:18" ht="30" customHeight="1" thickBot="1" x14ac:dyDescent="0.25">
      <c r="C233" s="66" t="s">
        <v>191</v>
      </c>
      <c r="D233" s="41"/>
      <c r="E233" s="41"/>
      <c r="F233" s="40">
        <v>240</v>
      </c>
      <c r="G233" s="39">
        <v>291</v>
      </c>
      <c r="H233" s="39">
        <v>313</v>
      </c>
      <c r="I233" s="39">
        <v>344</v>
      </c>
      <c r="J233" s="39">
        <v>295</v>
      </c>
      <c r="K233" s="40">
        <v>296</v>
      </c>
      <c r="L233" s="39">
        <v>374</v>
      </c>
      <c r="M233" s="40">
        <v>377</v>
      </c>
      <c r="N233" s="39">
        <v>463</v>
      </c>
      <c r="O233" s="39">
        <v>605</v>
      </c>
      <c r="P233" s="40">
        <f>SUM(D233:O233)</f>
        <v>3598</v>
      </c>
      <c r="R233" s="146"/>
    </row>
    <row r="234" spans="3:18" ht="36" customHeight="1" thickBot="1" x14ac:dyDescent="0.25">
      <c r="C234" s="66" t="s">
        <v>192</v>
      </c>
      <c r="D234" s="41"/>
      <c r="E234" s="41"/>
      <c r="F234" s="40">
        <v>177</v>
      </c>
      <c r="G234" s="39">
        <v>183</v>
      </c>
      <c r="H234" s="39">
        <v>177</v>
      </c>
      <c r="I234" s="39">
        <v>211</v>
      </c>
      <c r="J234" s="39">
        <v>206</v>
      </c>
      <c r="K234" s="40">
        <v>160</v>
      </c>
      <c r="L234" s="39">
        <v>195</v>
      </c>
      <c r="M234" s="40">
        <v>210</v>
      </c>
      <c r="N234" s="39">
        <v>279</v>
      </c>
      <c r="O234" s="39">
        <v>338</v>
      </c>
      <c r="P234" s="40">
        <f t="shared" ref="P234:P237" si="29">SUM(D234:O234)</f>
        <v>2136</v>
      </c>
      <c r="R234" s="146"/>
    </row>
    <row r="235" spans="3:18" ht="33" customHeight="1" thickBot="1" x14ac:dyDescent="0.25">
      <c r="C235" s="66" t="s">
        <v>193</v>
      </c>
      <c r="D235" s="41"/>
      <c r="E235" s="41"/>
      <c r="F235" s="40">
        <v>101</v>
      </c>
      <c r="G235" s="39">
        <v>153</v>
      </c>
      <c r="H235" s="39">
        <v>132</v>
      </c>
      <c r="I235" s="39">
        <v>170</v>
      </c>
      <c r="J235" s="39">
        <v>190</v>
      </c>
      <c r="K235" s="40">
        <v>145</v>
      </c>
      <c r="L235" s="39">
        <v>157</v>
      </c>
      <c r="M235" s="40">
        <v>165</v>
      </c>
      <c r="N235" s="39">
        <v>164</v>
      </c>
      <c r="O235" s="39">
        <v>215</v>
      </c>
      <c r="P235" s="40">
        <f t="shared" si="29"/>
        <v>1592</v>
      </c>
      <c r="R235" s="146"/>
    </row>
    <row r="236" spans="3:18" ht="15.75" thickBot="1" x14ac:dyDescent="0.25">
      <c r="C236" s="66" t="s">
        <v>194</v>
      </c>
      <c r="D236" s="41"/>
      <c r="E236" s="41"/>
      <c r="F236" s="40">
        <v>76</v>
      </c>
      <c r="G236" s="39">
        <v>98</v>
      </c>
      <c r="H236" s="39">
        <v>80</v>
      </c>
      <c r="I236" s="39">
        <v>100</v>
      </c>
      <c r="J236" s="39">
        <v>74</v>
      </c>
      <c r="K236" s="40">
        <v>90</v>
      </c>
      <c r="L236" s="39">
        <v>93</v>
      </c>
      <c r="M236" s="40">
        <v>102</v>
      </c>
      <c r="N236" s="39">
        <v>92</v>
      </c>
      <c r="O236" s="39">
        <v>115</v>
      </c>
      <c r="P236" s="40">
        <f t="shared" si="29"/>
        <v>920</v>
      </c>
      <c r="R236" s="146"/>
    </row>
    <row r="237" spans="3:18" ht="15.75" thickBot="1" x14ac:dyDescent="0.25">
      <c r="C237" s="66" t="s">
        <v>195</v>
      </c>
      <c r="D237" s="41"/>
      <c r="E237" s="41"/>
      <c r="F237" s="40">
        <v>73</v>
      </c>
      <c r="G237" s="39">
        <v>76</v>
      </c>
      <c r="H237" s="39">
        <v>73</v>
      </c>
      <c r="I237" s="39">
        <v>77</v>
      </c>
      <c r="J237" s="39">
        <v>57</v>
      </c>
      <c r="K237" s="40">
        <v>65</v>
      </c>
      <c r="L237" s="39">
        <v>77</v>
      </c>
      <c r="M237" s="40">
        <v>60</v>
      </c>
      <c r="N237" s="39">
        <v>50</v>
      </c>
      <c r="O237" s="39">
        <v>80</v>
      </c>
      <c r="P237" s="40">
        <f t="shared" si="29"/>
        <v>688</v>
      </c>
      <c r="R237" s="146"/>
    </row>
    <row r="238" spans="3:18" ht="18.75" customHeight="1" thickBot="1" x14ac:dyDescent="0.25">
      <c r="C238" s="126" t="s">
        <v>18</v>
      </c>
      <c r="D238" s="68"/>
      <c r="E238" s="68"/>
      <c r="F238" s="68">
        <f>SUM(F233:F237)</f>
        <v>667</v>
      </c>
      <c r="G238" s="68">
        <f>SUM(G233:G237)</f>
        <v>801</v>
      </c>
      <c r="H238" s="68">
        <f>SUM(H233:H237)</f>
        <v>775</v>
      </c>
      <c r="I238" s="68">
        <f t="shared" ref="I238:N238" si="30">SUM(I233:I237)</f>
        <v>902</v>
      </c>
      <c r="J238" s="68">
        <f t="shared" si="30"/>
        <v>822</v>
      </c>
      <c r="K238" s="68">
        <f t="shared" si="30"/>
        <v>756</v>
      </c>
      <c r="L238" s="68">
        <f t="shared" si="30"/>
        <v>896</v>
      </c>
      <c r="M238" s="68">
        <f t="shared" si="30"/>
        <v>914</v>
      </c>
      <c r="N238" s="68">
        <f t="shared" si="30"/>
        <v>1048</v>
      </c>
      <c r="O238" s="68">
        <f>SUM(O233:O237)</f>
        <v>1353</v>
      </c>
      <c r="P238" s="68">
        <f>SUM(P233:P237)</f>
        <v>8934</v>
      </c>
    </row>
    <row r="239" spans="3:18" x14ac:dyDescent="0.2">
      <c r="C239" s="174" t="s">
        <v>196</v>
      </c>
      <c r="D239" s="174"/>
      <c r="E239" s="174"/>
      <c r="F239" s="174"/>
      <c r="G239" s="174"/>
      <c r="H239" s="174"/>
      <c r="I239" s="174"/>
      <c r="J239" s="174"/>
      <c r="K239" s="174"/>
      <c r="L239" s="174"/>
      <c r="M239" s="174"/>
      <c r="N239" s="174"/>
      <c r="O239" s="174"/>
      <c r="P239" s="174"/>
      <c r="Q239" s="20"/>
    </row>
    <row r="240" spans="3:18" ht="15.75" x14ac:dyDescent="0.25">
      <c r="C240" s="164" t="s">
        <v>272</v>
      </c>
      <c r="D240" s="164"/>
      <c r="E240" s="164"/>
      <c r="F240" s="164"/>
      <c r="G240" s="164"/>
      <c r="H240" s="164"/>
      <c r="I240" s="164"/>
      <c r="J240" s="164"/>
      <c r="K240" s="164"/>
      <c r="L240" s="164"/>
      <c r="M240" s="164"/>
      <c r="N240" s="164"/>
      <c r="O240" s="164"/>
      <c r="P240" s="164"/>
    </row>
    <row r="241" spans="3:19" x14ac:dyDescent="0.2">
      <c r="D241" s="98"/>
      <c r="E241" s="98"/>
      <c r="F241" s="98"/>
      <c r="G241" s="98"/>
      <c r="H241" s="98"/>
      <c r="I241" s="98"/>
      <c r="J241" s="20"/>
      <c r="M241" s="98"/>
      <c r="N241" s="99"/>
      <c r="O241" s="99"/>
      <c r="P241" s="98"/>
    </row>
    <row r="242" spans="3:19" x14ac:dyDescent="0.2">
      <c r="C242" s="108" t="s">
        <v>197</v>
      </c>
      <c r="D242" s="98"/>
      <c r="E242" s="98"/>
      <c r="F242" s="98"/>
      <c r="G242" s="98"/>
      <c r="H242" s="98"/>
      <c r="I242" s="98"/>
      <c r="J242" s="98"/>
      <c r="K242" s="98"/>
      <c r="L242" s="98"/>
      <c r="M242" s="98"/>
      <c r="N242" s="99"/>
      <c r="O242" s="99"/>
      <c r="P242" s="98"/>
    </row>
    <row r="243" spans="3:19" ht="15.75" thickBot="1" x14ac:dyDescent="0.25">
      <c r="C243" s="98"/>
      <c r="D243" s="98"/>
      <c r="E243" s="98"/>
      <c r="F243" s="98"/>
      <c r="G243" s="98"/>
      <c r="H243" s="98"/>
      <c r="I243" s="98"/>
      <c r="J243" s="98"/>
      <c r="K243" s="98"/>
      <c r="L243" s="98"/>
      <c r="M243" s="98"/>
      <c r="N243" s="99"/>
      <c r="O243" s="99"/>
      <c r="P243" s="98"/>
    </row>
    <row r="244" spans="3:19" ht="15.75" thickBot="1" x14ac:dyDescent="0.25">
      <c r="C244" s="43" t="s">
        <v>198</v>
      </c>
      <c r="D244" s="44"/>
      <c r="E244" s="44"/>
      <c r="F244" s="53" t="s">
        <v>3</v>
      </c>
      <c r="G244" s="44" t="s">
        <v>4</v>
      </c>
      <c r="H244" s="44" t="s">
        <v>5</v>
      </c>
      <c r="I244" s="44" t="s">
        <v>6</v>
      </c>
      <c r="J244" s="44" t="s">
        <v>7</v>
      </c>
      <c r="K244" s="44" t="s">
        <v>8</v>
      </c>
      <c r="L244" s="44" t="s">
        <v>9</v>
      </c>
      <c r="M244" s="44" t="s">
        <v>10</v>
      </c>
      <c r="N244" s="44" t="s">
        <v>11</v>
      </c>
      <c r="O244" s="44" t="s">
        <v>12</v>
      </c>
      <c r="P244" s="46" t="s">
        <v>15</v>
      </c>
      <c r="Q244" s="45" t="s">
        <v>29</v>
      </c>
    </row>
    <row r="245" spans="3:19" ht="15.75" thickBot="1" x14ac:dyDescent="0.25">
      <c r="C245" s="66" t="s">
        <v>199</v>
      </c>
      <c r="D245" s="121"/>
      <c r="E245" s="121"/>
      <c r="F245" s="40">
        <v>2999</v>
      </c>
      <c r="G245" s="39">
        <v>3074</v>
      </c>
      <c r="H245" s="39">
        <v>3121</v>
      </c>
      <c r="I245" s="39">
        <v>5162</v>
      </c>
      <c r="J245" s="39">
        <v>6780</v>
      </c>
      <c r="K245" s="40">
        <v>4230</v>
      </c>
      <c r="L245" s="39">
        <v>4188</v>
      </c>
      <c r="M245" s="40">
        <v>3454</v>
      </c>
      <c r="N245" s="39">
        <v>3513</v>
      </c>
      <c r="O245" s="39">
        <v>3850</v>
      </c>
      <c r="P245" s="40">
        <f>SUM(D245:O245)</f>
        <v>40371</v>
      </c>
      <c r="Q245" s="69">
        <f>P245/$P$256</f>
        <v>0.42161603291802868</v>
      </c>
      <c r="S245" s="146"/>
    </row>
    <row r="246" spans="3:19" ht="15.75" thickBot="1" x14ac:dyDescent="0.25">
      <c r="C246" s="66" t="s">
        <v>255</v>
      </c>
      <c r="D246" s="122"/>
      <c r="E246" s="121"/>
      <c r="F246" s="40">
        <v>1386</v>
      </c>
      <c r="G246" s="39">
        <v>1597</v>
      </c>
      <c r="H246" s="39">
        <v>1637</v>
      </c>
      <c r="I246" s="39">
        <v>2293</v>
      </c>
      <c r="J246" s="39">
        <v>2010</v>
      </c>
      <c r="K246" s="40">
        <v>1873</v>
      </c>
      <c r="L246" s="39">
        <v>2049</v>
      </c>
      <c r="M246" s="40">
        <v>2053</v>
      </c>
      <c r="N246" s="39">
        <v>2226</v>
      </c>
      <c r="O246" s="39">
        <v>2442</v>
      </c>
      <c r="P246" s="40">
        <f t="shared" ref="P246:P254" si="31">SUM(D246:O246)</f>
        <v>19566</v>
      </c>
      <c r="Q246" s="69">
        <f t="shared" ref="Q246:Q254" si="32">P246/$P$256</f>
        <v>0.20433824527691039</v>
      </c>
      <c r="S246" s="146"/>
    </row>
    <row r="247" spans="3:19" ht="15.75" thickBot="1" x14ac:dyDescent="0.25">
      <c r="C247" s="66" t="s">
        <v>200</v>
      </c>
      <c r="D247" s="122"/>
      <c r="E247" s="121"/>
      <c r="F247" s="40">
        <v>953</v>
      </c>
      <c r="G247" s="39">
        <v>997</v>
      </c>
      <c r="H247" s="39">
        <v>961</v>
      </c>
      <c r="I247" s="39">
        <v>1329</v>
      </c>
      <c r="J247" s="39">
        <v>1134</v>
      </c>
      <c r="K247" s="40">
        <v>999</v>
      </c>
      <c r="L247" s="39">
        <v>1097</v>
      </c>
      <c r="M247" s="40">
        <v>1111</v>
      </c>
      <c r="N247" s="39">
        <v>1255</v>
      </c>
      <c r="O247" s="39">
        <v>1415</v>
      </c>
      <c r="P247" s="40">
        <f t="shared" si="31"/>
        <v>11251</v>
      </c>
      <c r="Q247" s="69">
        <f t="shared" si="32"/>
        <v>0.11750023497958288</v>
      </c>
      <c r="S247" s="146"/>
    </row>
    <row r="248" spans="3:19" ht="23.25" customHeight="1" thickBot="1" x14ac:dyDescent="0.25">
      <c r="C248" s="66" t="s">
        <v>201</v>
      </c>
      <c r="D248" s="122"/>
      <c r="E248" s="121"/>
      <c r="F248" s="40">
        <v>246</v>
      </c>
      <c r="G248" s="39">
        <v>246</v>
      </c>
      <c r="H248" s="39">
        <v>243</v>
      </c>
      <c r="I248" s="39">
        <v>290</v>
      </c>
      <c r="J248" s="39">
        <v>280</v>
      </c>
      <c r="K248" s="40">
        <v>236</v>
      </c>
      <c r="L248" s="39">
        <v>297</v>
      </c>
      <c r="M248" s="40">
        <v>274</v>
      </c>
      <c r="N248" s="39">
        <v>243</v>
      </c>
      <c r="O248" s="39">
        <v>336</v>
      </c>
      <c r="P248" s="40">
        <f>SUM(D248:O248)</f>
        <v>2691</v>
      </c>
      <c r="Q248" s="69">
        <f t="shared" si="32"/>
        <v>2.8103558113061731E-2</v>
      </c>
      <c r="S248" s="146"/>
    </row>
    <row r="249" spans="3:19" ht="15.75" customHeight="1" thickBot="1" x14ac:dyDescent="0.25">
      <c r="C249" s="66" t="s">
        <v>202</v>
      </c>
      <c r="D249" s="122"/>
      <c r="E249" s="121"/>
      <c r="F249" s="40">
        <v>220</v>
      </c>
      <c r="G249" s="39">
        <v>218</v>
      </c>
      <c r="H249" s="39">
        <v>197</v>
      </c>
      <c r="I249" s="39">
        <v>278</v>
      </c>
      <c r="J249" s="39">
        <v>261</v>
      </c>
      <c r="K249" s="40">
        <v>245</v>
      </c>
      <c r="L249" s="39">
        <v>294</v>
      </c>
      <c r="M249" s="40">
        <v>251</v>
      </c>
      <c r="N249" s="39">
        <v>293</v>
      </c>
      <c r="O249" s="39">
        <v>326</v>
      </c>
      <c r="P249" s="40">
        <f t="shared" si="31"/>
        <v>2583</v>
      </c>
      <c r="Q249" s="69">
        <f t="shared" si="32"/>
        <v>2.69756561152131E-2</v>
      </c>
      <c r="S249" s="146"/>
    </row>
    <row r="250" spans="3:19" ht="30.75" customHeight="1" thickBot="1" x14ac:dyDescent="0.25">
      <c r="C250" s="66" t="s">
        <v>256</v>
      </c>
      <c r="D250" s="122"/>
      <c r="E250" s="121"/>
      <c r="F250" s="40">
        <v>207</v>
      </c>
      <c r="G250" s="39">
        <v>185</v>
      </c>
      <c r="H250" s="39">
        <v>199</v>
      </c>
      <c r="I250" s="39">
        <v>234</v>
      </c>
      <c r="J250" s="39">
        <v>241</v>
      </c>
      <c r="K250" s="40">
        <v>303</v>
      </c>
      <c r="L250" s="39">
        <v>284</v>
      </c>
      <c r="M250" s="40">
        <v>259</v>
      </c>
      <c r="N250" s="39">
        <v>258</v>
      </c>
      <c r="O250" s="39">
        <v>261</v>
      </c>
      <c r="P250" s="40">
        <f t="shared" si="31"/>
        <v>2431</v>
      </c>
      <c r="Q250" s="69">
        <f t="shared" si="32"/>
        <v>2.5388238488611322E-2</v>
      </c>
      <c r="S250" s="146"/>
    </row>
    <row r="251" spans="3:19" ht="27.75" thickBot="1" x14ac:dyDescent="0.25">
      <c r="C251" s="66" t="s">
        <v>258</v>
      </c>
      <c r="D251" s="122"/>
      <c r="E251" s="121"/>
      <c r="F251" s="40">
        <v>175</v>
      </c>
      <c r="G251" s="39">
        <v>198</v>
      </c>
      <c r="H251" s="39">
        <v>166</v>
      </c>
      <c r="I251" s="39">
        <v>256</v>
      </c>
      <c r="J251" s="39">
        <v>210</v>
      </c>
      <c r="K251" s="40">
        <v>206</v>
      </c>
      <c r="L251" s="39">
        <v>208</v>
      </c>
      <c r="M251" s="40">
        <v>225</v>
      </c>
      <c r="N251" s="39">
        <v>293</v>
      </c>
      <c r="O251" s="39">
        <v>288</v>
      </c>
      <c r="P251" s="40">
        <f t="shared" si="31"/>
        <v>2225</v>
      </c>
      <c r="Q251" s="69">
        <f t="shared" si="32"/>
        <v>2.3236869863085229E-2</v>
      </c>
      <c r="S251" s="146"/>
    </row>
    <row r="252" spans="3:19" ht="34.5" customHeight="1" thickBot="1" x14ac:dyDescent="0.25">
      <c r="C252" s="66" t="s">
        <v>203</v>
      </c>
      <c r="D252" s="122"/>
      <c r="E252" s="121"/>
      <c r="F252" s="40">
        <v>161</v>
      </c>
      <c r="G252" s="39">
        <v>183</v>
      </c>
      <c r="H252" s="39">
        <v>155</v>
      </c>
      <c r="I252" s="39">
        <v>240</v>
      </c>
      <c r="J252" s="39">
        <v>216</v>
      </c>
      <c r="K252" s="40">
        <v>201</v>
      </c>
      <c r="L252" s="39">
        <v>327</v>
      </c>
      <c r="M252" s="40">
        <v>228</v>
      </c>
      <c r="N252" s="39">
        <v>234</v>
      </c>
      <c r="O252" s="39">
        <v>260</v>
      </c>
      <c r="P252" s="40">
        <f>SUM(D252:O252)</f>
        <v>2205</v>
      </c>
      <c r="Q252" s="69">
        <f t="shared" si="32"/>
        <v>2.3027999122742889E-2</v>
      </c>
      <c r="S252" s="146"/>
    </row>
    <row r="253" spans="3:19" ht="30.75" customHeight="1" thickBot="1" x14ac:dyDescent="0.25">
      <c r="C253" s="66" t="s">
        <v>257</v>
      </c>
      <c r="D253" s="122"/>
      <c r="E253" s="121"/>
      <c r="F253" s="40">
        <v>96</v>
      </c>
      <c r="G253" s="39">
        <v>78</v>
      </c>
      <c r="H253" s="39">
        <v>78</v>
      </c>
      <c r="I253" s="39">
        <v>80</v>
      </c>
      <c r="J253" s="39">
        <v>99</v>
      </c>
      <c r="K253" s="40">
        <v>83</v>
      </c>
      <c r="L253" s="39">
        <v>80</v>
      </c>
      <c r="M253" s="40">
        <v>82</v>
      </c>
      <c r="N253" s="39">
        <v>93</v>
      </c>
      <c r="O253" s="39">
        <v>81</v>
      </c>
      <c r="P253" s="40">
        <f t="shared" si="31"/>
        <v>850</v>
      </c>
      <c r="Q253" s="69">
        <f t="shared" si="32"/>
        <v>8.8770064645494143E-3</v>
      </c>
      <c r="S253" s="146"/>
    </row>
    <row r="254" spans="3:19" ht="30.75" customHeight="1" thickBot="1" x14ac:dyDescent="0.25">
      <c r="C254" s="66" t="s">
        <v>205</v>
      </c>
      <c r="D254" s="122"/>
      <c r="E254" s="121"/>
      <c r="F254" s="40">
        <v>67</v>
      </c>
      <c r="G254" s="39">
        <v>77</v>
      </c>
      <c r="H254" s="39">
        <v>85</v>
      </c>
      <c r="I254" s="39">
        <v>93</v>
      </c>
      <c r="J254" s="39">
        <v>85</v>
      </c>
      <c r="K254" s="40">
        <v>63</v>
      </c>
      <c r="L254" s="39">
        <v>88</v>
      </c>
      <c r="M254" s="40">
        <v>73</v>
      </c>
      <c r="N254" s="39">
        <v>75</v>
      </c>
      <c r="O254" s="39">
        <v>88</v>
      </c>
      <c r="P254" s="40">
        <f t="shared" si="31"/>
        <v>794</v>
      </c>
      <c r="Q254" s="69">
        <f t="shared" si="32"/>
        <v>8.2921683915908647E-3</v>
      </c>
      <c r="S254" s="146"/>
    </row>
    <row r="255" spans="3:19" ht="16.5" thickBot="1" x14ac:dyDescent="0.3">
      <c r="C255" s="43" t="s">
        <v>206</v>
      </c>
      <c r="D255" s="70"/>
      <c r="E255" s="70"/>
      <c r="F255" s="70">
        <f>SUM(F245:F254)</f>
        <v>6510</v>
      </c>
      <c r="G255" s="70">
        <f>SUM(G245:G254)</f>
        <v>6853</v>
      </c>
      <c r="H255" s="70">
        <f t="shared" ref="H255:O255" si="33">SUM(H245:H254)</f>
        <v>6842</v>
      </c>
      <c r="I255" s="70">
        <f t="shared" si="33"/>
        <v>10255</v>
      </c>
      <c r="J255" s="70">
        <f t="shared" si="33"/>
        <v>11316</v>
      </c>
      <c r="K255" s="70">
        <f t="shared" si="33"/>
        <v>8439</v>
      </c>
      <c r="L255" s="70">
        <f t="shared" si="33"/>
        <v>8912</v>
      </c>
      <c r="M255" s="70">
        <f t="shared" si="33"/>
        <v>8010</v>
      </c>
      <c r="N255" s="70">
        <f t="shared" si="33"/>
        <v>8483</v>
      </c>
      <c r="O255" s="70">
        <f t="shared" si="33"/>
        <v>9347</v>
      </c>
      <c r="P255" s="70">
        <f>SUM(D255:O255)</f>
        <v>84967</v>
      </c>
      <c r="Q255" s="71">
        <f>SUM(Q245:Q254)</f>
        <v>0.88735600973337647</v>
      </c>
    </row>
    <row r="256" spans="3:19" ht="16.5" thickBot="1" x14ac:dyDescent="0.3">
      <c r="C256" s="43" t="s">
        <v>18</v>
      </c>
      <c r="D256" s="70"/>
      <c r="E256" s="70"/>
      <c r="F256" s="68">
        <v>7444</v>
      </c>
      <c r="G256" s="70">
        <v>7740</v>
      </c>
      <c r="H256" s="70">
        <v>7798</v>
      </c>
      <c r="I256" s="136">
        <v>11370</v>
      </c>
      <c r="J256" s="136">
        <v>12495</v>
      </c>
      <c r="K256" s="136">
        <v>9348</v>
      </c>
      <c r="L256" s="136">
        <v>10074</v>
      </c>
      <c r="M256" s="136">
        <v>9072</v>
      </c>
      <c r="N256" s="136">
        <v>9737</v>
      </c>
      <c r="O256" s="136">
        <v>10675</v>
      </c>
      <c r="P256" s="70">
        <f>SUM(D256:O256)</f>
        <v>95753</v>
      </c>
      <c r="Q256" s="71">
        <v>1</v>
      </c>
    </row>
    <row r="257" spans="3:18" ht="14.45" customHeight="1" x14ac:dyDescent="0.2">
      <c r="C257" s="109" t="s">
        <v>207</v>
      </c>
      <c r="D257" s="100"/>
      <c r="E257" s="100"/>
      <c r="F257" s="100"/>
      <c r="G257" s="100"/>
      <c r="H257" s="100"/>
      <c r="I257" s="100"/>
      <c r="J257" s="100"/>
      <c r="K257" s="100"/>
      <c r="L257" s="100"/>
      <c r="M257" s="100"/>
      <c r="N257" s="101"/>
      <c r="O257" s="101"/>
      <c r="P257" s="100"/>
      <c r="Q257" s="102"/>
    </row>
    <row r="258" spans="3:18" x14ac:dyDescent="0.2">
      <c r="C258" s="91"/>
      <c r="D258" s="103"/>
      <c r="E258" s="103"/>
      <c r="F258" s="103"/>
      <c r="G258" s="103"/>
      <c r="H258" s="103"/>
      <c r="I258" s="103"/>
      <c r="J258" s="103"/>
      <c r="K258" s="103"/>
      <c r="L258" s="103"/>
      <c r="M258" s="103"/>
      <c r="N258" s="104"/>
      <c r="O258" s="104"/>
      <c r="P258" s="103"/>
      <c r="Q258" s="103"/>
    </row>
    <row r="259" spans="3:18" x14ac:dyDescent="0.2">
      <c r="C259" s="172" t="s">
        <v>208</v>
      </c>
      <c r="D259" s="172"/>
      <c r="E259" s="172"/>
      <c r="F259" s="172"/>
      <c r="G259" s="172"/>
      <c r="H259" s="172"/>
      <c r="I259" s="172"/>
      <c r="J259" s="172"/>
      <c r="K259" s="172"/>
      <c r="L259" s="172"/>
      <c r="M259" s="172"/>
      <c r="N259" s="172"/>
      <c r="O259" s="172"/>
      <c r="P259" s="172"/>
      <c r="Q259" s="172"/>
    </row>
    <row r="260" spans="3:18" x14ac:dyDescent="0.2">
      <c r="C260" s="172" t="s">
        <v>272</v>
      </c>
      <c r="D260" s="172"/>
      <c r="E260" s="172"/>
      <c r="F260" s="172"/>
      <c r="G260" s="172"/>
      <c r="H260" s="172"/>
      <c r="I260" s="172"/>
      <c r="J260" s="172"/>
      <c r="K260" s="172"/>
      <c r="L260" s="172"/>
      <c r="M260" s="172"/>
      <c r="N260" s="172"/>
      <c r="O260" s="172"/>
      <c r="P260" s="172"/>
      <c r="Q260" s="172"/>
    </row>
    <row r="261" spans="3:18" x14ac:dyDescent="0.2">
      <c r="C261" s="91"/>
      <c r="D261" s="91"/>
      <c r="E261" s="91"/>
      <c r="F261" s="91"/>
      <c r="G261" s="91"/>
      <c r="H261" s="91"/>
      <c r="I261" s="91"/>
      <c r="J261" s="91"/>
      <c r="K261" s="91"/>
      <c r="L261" s="91"/>
      <c r="M261" s="91"/>
      <c r="N261" s="92"/>
      <c r="O261" s="92"/>
      <c r="P261" s="91"/>
      <c r="Q261" s="91"/>
    </row>
    <row r="262" spans="3:18" x14ac:dyDescent="0.2">
      <c r="F262" s="6"/>
      <c r="G262" s="6"/>
      <c r="H262" s="6"/>
      <c r="I262" s="6"/>
      <c r="J262" s="6"/>
      <c r="K262" s="6"/>
      <c r="L262" s="6"/>
      <c r="M262" s="6"/>
      <c r="P262" s="6"/>
    </row>
    <row r="263" spans="3:18" ht="15" customHeight="1" x14ac:dyDescent="0.2">
      <c r="C263" s="171" t="s">
        <v>209</v>
      </c>
      <c r="D263" s="171"/>
      <c r="E263" s="171"/>
      <c r="F263" s="171"/>
      <c r="G263" s="171"/>
      <c r="H263" s="171"/>
      <c r="I263" s="171"/>
      <c r="J263" s="171"/>
      <c r="K263" s="171"/>
      <c r="L263" s="171"/>
      <c r="M263" s="171"/>
      <c r="N263" s="171"/>
      <c r="O263" s="171"/>
      <c r="P263" s="171"/>
      <c r="Q263" s="171"/>
      <c r="R263" s="171"/>
    </row>
    <row r="264" spans="3:18" x14ac:dyDescent="0.2">
      <c r="C264" s="171"/>
      <c r="D264" s="171"/>
      <c r="E264" s="171"/>
      <c r="F264" s="171"/>
      <c r="G264" s="171"/>
      <c r="H264" s="171"/>
      <c r="I264" s="171"/>
      <c r="J264" s="171"/>
      <c r="K264" s="171"/>
      <c r="L264" s="171"/>
      <c r="M264" s="171"/>
      <c r="N264" s="171"/>
      <c r="O264" s="171"/>
      <c r="P264" s="171"/>
      <c r="Q264" s="171"/>
      <c r="R264" s="171"/>
    </row>
    <row r="265" spans="3:18" x14ac:dyDescent="0.2">
      <c r="C265" s="171"/>
      <c r="D265" s="171"/>
      <c r="E265" s="171"/>
      <c r="F265" s="171"/>
      <c r="G265" s="171"/>
      <c r="H265" s="171"/>
      <c r="I265" s="171"/>
      <c r="J265" s="171"/>
      <c r="K265" s="171"/>
      <c r="L265" s="171"/>
      <c r="M265" s="171"/>
      <c r="N265" s="171"/>
      <c r="O265" s="171"/>
      <c r="P265" s="171"/>
      <c r="Q265" s="171"/>
      <c r="R265" s="171"/>
    </row>
  </sheetData>
  <sortState xmlns:xlrd2="http://schemas.microsoft.com/office/spreadsheetml/2017/richdata2" ref="B59:R91">
    <sortCondition descending="1" ref="R59:R91"/>
    <sortCondition descending="1" ref="Q59:Q91"/>
  </sortState>
  <mergeCells count="43">
    <mergeCell ref="D184:E184"/>
    <mergeCell ref="F184:O184"/>
    <mergeCell ref="C102:Q102"/>
    <mergeCell ref="C139:R139"/>
    <mergeCell ref="C140:R140"/>
    <mergeCell ref="C263:R265"/>
    <mergeCell ref="C208:R208"/>
    <mergeCell ref="C225:R225"/>
    <mergeCell ref="C239:P239"/>
    <mergeCell ref="C240:P240"/>
    <mergeCell ref="C228:R228"/>
    <mergeCell ref="C227:R227"/>
    <mergeCell ref="C259:Q259"/>
    <mergeCell ref="C260:Q260"/>
    <mergeCell ref="D209:E209"/>
    <mergeCell ref="F209:O209"/>
    <mergeCell ref="C6:R6"/>
    <mergeCell ref="C7:R7"/>
    <mergeCell ref="C49:Q49"/>
    <mergeCell ref="C50:Q50"/>
    <mergeCell ref="C9:R9"/>
    <mergeCell ref="C30:P30"/>
    <mergeCell ref="C31:P31"/>
    <mergeCell ref="C18:P18"/>
    <mergeCell ref="C19:P19"/>
    <mergeCell ref="C37:Q37"/>
    <mergeCell ref="G20:J20"/>
    <mergeCell ref="C56:Q56"/>
    <mergeCell ref="C94:R94"/>
    <mergeCell ref="C204:R204"/>
    <mergeCell ref="C183:R183"/>
    <mergeCell ref="C203:R203"/>
    <mergeCell ref="C201:R201"/>
    <mergeCell ref="C152:Q152"/>
    <mergeCell ref="C153:Q153"/>
    <mergeCell ref="C175:Q175"/>
    <mergeCell ref="C176:Q176"/>
    <mergeCell ref="C96:R96"/>
    <mergeCell ref="C97:R97"/>
    <mergeCell ref="D57:E57"/>
    <mergeCell ref="F57:O57"/>
    <mergeCell ref="D103:E103"/>
    <mergeCell ref="F103:O103"/>
  </mergeCells>
  <phoneticPr fontId="2"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Estandar SUPERSALUD" ma:contentTypeID="0x010100013831AC148D7240B2B0A92D12A981FC00653506D51B1C3B48885C915F6085D23D" ma:contentTypeVersion="33" ma:contentTypeDescription="Crear nuevo documento." ma:contentTypeScope="" ma:versionID="2c3308cf7bb6adbf9cb1bf50cfc4a7b0">
  <xsd:schema xmlns:xsd="http://www.w3.org/2001/XMLSchema" xmlns:xs="http://www.w3.org/2001/XMLSchema" xmlns:p="http://schemas.microsoft.com/office/2006/metadata/properties" xmlns:ns1="http://schemas.microsoft.com/sharepoint/v3" xmlns:ns2="b6565643-c00f-44ce-b5d1-532a85e4382c" xmlns:ns3="http://schemas.microsoft.com/sharepoint/v3/fields" xmlns:ns4="fc59cac2-4a0b-49e5-b878-56577be82993" targetNamespace="http://schemas.microsoft.com/office/2006/metadata/properties" ma:root="true" ma:fieldsID="5e0de758c87cb0a861c546031228f093" ns1:_="" ns2:_="" ns3:_="" ns4:_="">
    <xsd:import namespace="http://schemas.microsoft.com/sharepoint/v3"/>
    <xsd:import namespace="b6565643-c00f-44ce-b5d1-532a85e4382c"/>
    <xsd:import namespace="http://schemas.microsoft.com/sharepoint/v3/fields"/>
    <xsd:import namespace="fc59cac2-4a0b-49e5-b878-56577be82993"/>
    <xsd:element name="properties">
      <xsd:complexType>
        <xsd:sequence>
          <xsd:element name="documentManagement">
            <xsd:complexType>
              <xsd:all>
                <xsd:element ref="ns2:Numero"/>
                <xsd:element ref="ns1:Language" minOccurs="0"/>
                <xsd:element ref="ns2:Descripcion"/>
                <xsd:element ref="ns2:Fecha_x0020_de_x0020_Publicacion" minOccurs="0"/>
                <xsd:element ref="ns2:FechaPublicacion" minOccurs="0"/>
                <xsd:element ref="ns2:FechaCaducidad" minOccurs="0"/>
                <xsd:element ref="ns2:Nombre_del_responsable_Produccion" minOccurs="0"/>
                <xsd:element ref="ns2:Codigo_serie" minOccurs="0"/>
                <xsd:element ref="ns2:Codigo_Subserie" minOccurs="0"/>
                <xsd:element ref="ns2:Palabras_Claves" minOccurs="0"/>
                <xsd:element ref="ns2:Fecha_de_Caducidad" minOccurs="0"/>
                <xsd:element ref="ns2:Nombre_del_archivo_con_extension" minOccurs="0"/>
                <xsd:element ref="ns2:Subserie" minOccurs="0"/>
                <xsd:element ref="ns2:Fecha_de_Generacion_Informacion" minOccurs="0"/>
                <xsd:element ref="ns2:Medio_de_conservacion_y_x002f_o_soporte" minOccurs="0"/>
                <xsd:element ref="ns3:_Format" minOccurs="0"/>
                <xsd:element ref="ns2:Informacion_publicada_o_disponible" minOccurs="0"/>
                <xsd:element ref="ns2:Frecuencia_de_actualizacion" minOccurs="0"/>
                <xsd:element ref="ns2:Estado_Plantilla" minOccurs="0"/>
                <xsd:element ref="ns2:Código_x0020_del_x0020_reponsable_x0020_Producción" minOccurs="0"/>
                <xsd:element ref="ns4:TaxCatchAllLabel" minOccurs="0"/>
                <xsd:element ref="ns2:f2931104761c43619c32589b14283c3d" minOccurs="0"/>
                <xsd:element ref="ns2:n7ea3bf5d968464a99702783eb8721dd" minOccurs="0"/>
                <xsd:element ref="ns2:k6e49ac2d53b4321b6bf2a64ac630f1e" minOccurs="0"/>
                <xsd:element ref="ns2:e9b4dd5958b242f1b9a6ead3e1222f02" minOccurs="0"/>
                <xsd:element ref="ns2:_dlc_DocId" minOccurs="0"/>
                <xsd:element ref="ns2:ma69eb2887be407a9d5f3fa084f68ae7" minOccurs="0"/>
                <xsd:element ref="ns2:_dlc_DocIdUrl" minOccurs="0"/>
                <xsd:element ref="ns2:_dlc_DocIdPersistId" minOccurs="0"/>
                <xsd:element ref="ns2:hc05d8cf50584709bf9d898f7cd63ea9"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5" nillable="true" ma:displayName="Idioma" ma:description="Establece el Idioma, lengua o dialecto en que se encuentra la información." ma:format="Dropdown" ma:internalName="Language">
      <xsd:simpleType>
        <xsd:restriction base="dms:Choice">
          <xsd:enumeration value="Árabe (Arabia Saudí)"/>
          <xsd:enumeration value="Búlgaro (Bulgaria)"/>
          <xsd:enumeration value="Chino (Hong Kong, RAE)"/>
          <xsd:enumeration value="Chino (República Popular China)"/>
          <xsd:enumeration value="Chino (Taiwán)"/>
          <xsd:enumeration value="Croata (Croacia)"/>
          <xsd:enumeration value="Checo (República Checa)"/>
          <xsd:enumeration value="Danés (Dinamarca)"/>
          <xsd:enumeration value="Neerlandés (Países Bajos)"/>
          <xsd:enumeration value="Inglés"/>
          <xsd:enumeration value="Estonio (Estonia)"/>
          <xsd:enumeration value="Finés (Finlandia)"/>
          <xsd:enumeration value="Francés (Francia)"/>
          <xsd:enumeration value="Alemán (Alemania)"/>
          <xsd:enumeration value="Griego (Grecia)"/>
          <xsd:enumeration value="Hebreo (Israel)"/>
          <xsd:enumeration value="Hindi (India)"/>
          <xsd:enumeration value="Húngaro (Hungría)"/>
          <xsd:enumeration value="Indonesio (Indonesia)"/>
          <xsd:enumeration value="Italiano (Italia)"/>
          <xsd:enumeration value="Japonés (Japón)"/>
          <xsd:enumeration value="Coreano (Corea)"/>
          <xsd:enumeration value="Letón (Letonia)"/>
          <xsd:enumeration value="Lituano (Lituania)"/>
          <xsd:enumeration value="Malayo (Malasia)"/>
          <xsd:enumeration value="Noruego (Bokmal) (Noruega)"/>
          <xsd:enumeration value="Polaco (Polonia)"/>
          <xsd:enumeration value="Portugués (Brasil)"/>
          <xsd:enumeration value="Portugués (Portugal)"/>
          <xsd:enumeration value="Rumano (Rumania)"/>
          <xsd:enumeration value="Ruso (Rusia)"/>
          <xsd:enumeration value="Serbio (latino) (Serbia)"/>
          <xsd:enumeration value="Eslovaco (Eslovaquia)"/>
          <xsd:enumeration value="Esloveno (Eslovenia)"/>
          <xsd:enumeration value="Español (España)"/>
          <xsd:enumeration value="Sueco (Suecia)"/>
          <xsd:enumeration value="Tailandés (Tailandia)"/>
          <xsd:enumeration value="Turco (Turquía)"/>
          <xsd:enumeration value="Ucraniano (Ucrania)"/>
          <xsd:enumeration value="Urdu (República Islámica de Pakistán)"/>
          <xsd:enumeration value="Vietnamita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b6565643-c00f-44ce-b5d1-532a85e4382c" elementFormDefault="qualified">
    <xsd:import namespace="http://schemas.microsoft.com/office/2006/documentManagement/types"/>
    <xsd:import namespace="http://schemas.microsoft.com/office/infopath/2007/PartnerControls"/>
    <xsd:element name="Numero" ma:index="2" ma:displayName="Número" ma:description="Consecutivo o identificador único de documento que la dependencia crea al momento de publicar la información." ma:internalName="Numero" ma:readOnly="false">
      <xsd:simpleType>
        <xsd:restriction base="dms:Text">
          <xsd:maxLength value="255"/>
        </xsd:restriction>
      </xsd:simpleType>
    </xsd:element>
    <xsd:element name="Descripcion" ma:index="7" ma:displayName="Descripción" ma:description="Defina brevemente de qué se trata la información. máximo 200 caracteres." ma:internalName="Descripcion" ma:readOnly="false">
      <xsd:simpleType>
        <xsd:restriction base="dms:Note">
          <xsd:maxLength value="255"/>
        </xsd:restriction>
      </xsd:simpleType>
    </xsd:element>
    <xsd:element name="Fecha_x0020_de_x0020_Publicacion" ma:index="8" nillable="true" ma:displayName="Fecha de Publicación" ma:description="Corresponde a la fecha que se publica el documento dentro de portal web." ma:format="DateOnly" ma:internalName="Fecha_x0020_de_x0020_Publicacion">
      <xsd:simpleType>
        <xsd:restriction base="dms:DateTime"/>
      </xsd:simpleType>
    </xsd:element>
    <xsd:element name="FechaPublicacion" ma:index="11" nillable="true" ma:displayName="Fecha creación documento" ma:description="Fecha publicación del documento." ma:format="DateOnly" ma:internalName="FechaPublicacion">
      <xsd:simpleType>
        <xsd:restriction base="dms:DateTime"/>
      </xsd:simpleType>
    </xsd:element>
    <xsd:element name="FechaCaducidad" ma:index="12" nillable="true" ma:displayName="Fecha fin de publicación" ma:description="Fecha en la que el documento deja de estar vigente." ma:format="DateOnly" ma:internalName="FechaCaducidad">
      <xsd:simpleType>
        <xsd:restriction base="dms:DateTime"/>
      </xsd:simpleType>
    </xsd:element>
    <xsd:element name="Nombre_del_responsable_Produccion" ma:index="13" nillable="true" ma:displayName="Nombre del responsable de producción." ma:description="Corresponde al nombre de la dependencia encargada de la Producción de la información para efectos de permitir su correcta elaboración." ma:internalName="Nombre_del_responsable_Produccion">
      <xsd:simpleType>
        <xsd:restriction base="dms:Text">
          <xsd:maxLength value="250"/>
        </xsd:restriction>
      </xsd:simpleType>
    </xsd:element>
    <xsd:element name="Codigo_serie" ma:index="14" nillable="true" ma:displayName="Código de Serie" ma:internalName="Codigo_serie">
      <xsd:simpleType>
        <xsd:restriction base="dms:Text">
          <xsd:maxLength value="250"/>
        </xsd:restriction>
      </xsd:simpleType>
    </xsd:element>
    <xsd:element name="Codigo_Subserie" ma:index="15" nillable="true" ma:displayName="Código de Subserie." ma:internalName="Codigo_Subserie">
      <xsd:simpleType>
        <xsd:restriction base="dms:Text">
          <xsd:maxLength value="250"/>
        </xsd:restriction>
      </xsd:simpleType>
    </xsd:element>
    <xsd:element name="Palabras_Claves" ma:index="16" nillable="true" ma:displayName="Temática - Palabras clave" ma:internalName="Palabras_Claves">
      <xsd:simpleType>
        <xsd:restriction base="dms:Text">
          <xsd:maxLength value="250"/>
        </xsd:restriction>
      </xsd:simpleType>
    </xsd:element>
    <xsd:element name="Fecha_de_Caducidad" ma:index="17" nillable="true" ma:displayName="Fecha de Caducidad" ma:format="DateOnly" ma:internalName="Fecha_de_Caducidad">
      <xsd:simpleType>
        <xsd:restriction base="dms:DateTime"/>
      </xsd:simpleType>
    </xsd:element>
    <xsd:element name="Nombre_del_archivo_con_extension" ma:index="19" nillable="true" ma:displayName="Nombre del archivo con extensión" ma:internalName="Nombre_del_archivo_con_extension">
      <xsd:simpleType>
        <xsd:restriction base="dms:Text">
          <xsd:maxLength value="250"/>
        </xsd:restriction>
      </xsd:simpleType>
    </xsd:element>
    <xsd:element name="Subserie" ma:index="20" nillable="true" ma:displayName="SubSerie." ma:description="Este dato corresponde a la clasificación documental de cada documento." ma:internalName="Subserie">
      <xsd:simpleType>
        <xsd:restriction base="dms:Text">
          <xsd:maxLength value="250"/>
        </xsd:restriction>
      </xsd:simpleType>
    </xsd:element>
    <xsd:element name="Fecha_de_Generacion_Informacion" ma:index="21" nillable="true" ma:displayName="Fecha de generación información" ma:description="Identifique la fecha cuando se creó la información. Esta fecha no puede ser igual a la fecha de publicación." ma:format="DateOnly" ma:internalName="Fecha_de_Generacion_Informacion">
      <xsd:simpleType>
        <xsd:restriction base="dms:DateTime"/>
      </xsd:simpleType>
    </xsd:element>
    <xsd:element name="Medio_de_conservacion_y_x002f_o_soporte" ma:index="22" nillable="true" ma:displayName="Medio de conservación y/o soporte" ma:description="Defina si el documento es: &#10;o Documento físico, documentos se encuentra impreso.                &#10;o Documento electrónico, documento que se encuentra creado y publicado en formato PDF con OCR.&#10;o Documento digital, documento escaneado del documento físico, sin OCR.&#10;" ma:format="Dropdown" ma:internalName="Medio_de_conservacion_y_x002F_o_soporte">
      <xsd:simpleType>
        <xsd:restriction base="dms:Choice">
          <xsd:enumeration value="Documento físico"/>
          <xsd:enumeration value="Documento electrónico"/>
          <xsd:enumeration value="Documento Digital"/>
        </xsd:restriction>
      </xsd:simpleType>
    </xsd:element>
    <xsd:element name="Informacion_publicada_o_disponible" ma:index="24" nillable="true" ma:displayName="Información publicada y/o disponible" ma:description="Indica el lugar donde se encuentra publicado o puede ser consultado el documento. Digite el URL o la sección donde publicará el documento Ej. Superintendencia/políticas, Planes y Programas/plan anual de gestión." ma:internalName="Informacion_publicada_o_disponible">
      <xsd:simpleType>
        <xsd:restriction base="dms:Text">
          <xsd:maxLength value="250"/>
        </xsd:restriction>
      </xsd:simpleType>
    </xsd:element>
    <xsd:element name="Frecuencia_de_actualizacion" ma:index="25" nillable="true" ma:displayName="Frecuencia de actualización" ma:description="Identifica la periodicidad o el segmento de tiempo con la que actualiza la información, de acuerdo a su naturaleza y a la normativa aplicable." ma:format="Dropdown" ma:internalName="Frecuencia_de_actualizacion">
      <xsd:simpleType>
        <xsd:restriction base="dms:Choice">
          <xsd:enumeration value="Cada minuto"/>
          <xsd:enumeration value="Cada hora"/>
          <xsd:enumeration value="Medio Día"/>
          <xsd:enumeration value="Diaria"/>
          <xsd:enumeration value="Semanal"/>
          <xsd:enumeration value="Mensual"/>
          <xsd:enumeration value="Bimestral"/>
          <xsd:enumeration value="Trimestral"/>
          <xsd:enumeration value="Cuatrimestral"/>
          <xsd:enumeration value="Semestral"/>
          <xsd:enumeration value="Anual"/>
          <xsd:enumeration value="Histórica"/>
          <xsd:enumeration value="Por demanda"/>
        </xsd:restriction>
      </xsd:simpleType>
    </xsd:element>
    <xsd:element name="Estado_Plantilla" ma:index="26" nillable="true" ma:displayName="Estado" ma:description="Corresponde a los planes y programas que se encuentra en vigencia (Si no aplica, seleccione la palabra no aplica dentro de la lista)." ma:format="Dropdown" ma:internalName="Estado_Plantilla" ma:readOnly="false">
      <xsd:simpleType>
        <xsd:restriction base="dms:Choice">
          <xsd:enumeration value="En ejecución"/>
          <xsd:enumeration value="En estudio"/>
          <xsd:enumeration value="Obsolesencia"/>
          <xsd:enumeration value="No Aplica"/>
        </xsd:restriction>
      </xsd:simpleType>
    </xsd:element>
    <xsd:element name="Código_x0020_del_x0020_reponsable_x0020_Producción" ma:index="27" nillable="true" ma:displayName="Código del reponsable Producción" ma:description="código de dependencia acorde a las TRD" ma:internalName="C_x00f3_digo_x0020_del_x0020_reponsable_x0020_Producci_x00f3_n" ma:readOnly="false">
      <xsd:simpleType>
        <xsd:restriction base="dms:Text">
          <xsd:maxLength value="255"/>
        </xsd:restriction>
      </xsd:simpleType>
    </xsd:element>
    <xsd:element name="f2931104761c43619c32589b14283c3d" ma:index="30" nillable="true" ma:taxonomy="true" ma:internalName="f2931104761c43619c32589b14283c3d" ma:taxonomyFieldName="Area" ma:displayName="Area_" ma:default="" ma:fieldId="{f2931104-761c-4361-9c32-589b14283c3d}" ma:sspId="3ac77b2c-d325-4e94-982b-ed583e66bd71" ma:termSetId="975aef82-27af-4c68-8901-f8a422c3640d" ma:anchorId="00000000-0000-0000-0000-000000000000" ma:open="false" ma:isKeyword="false">
      <xsd:complexType>
        <xsd:sequence>
          <xsd:element ref="pc:Terms" minOccurs="0" maxOccurs="1"/>
        </xsd:sequence>
      </xsd:complexType>
    </xsd:element>
    <xsd:element name="n7ea3bf5d968464a99702783eb8721dd" ma:index="32" nillable="true" ma:taxonomy="true" ma:internalName="n7ea3bf5d968464a99702783eb8721dd" ma:taxonomyFieldName="Mes" ma:displayName="Mes_" ma:default="" ma:fieldId="{77ea3bf5-d968-464a-9970-2783eb8721dd}" ma:sspId="3ac77b2c-d325-4e94-982b-ed583e66bd71" ma:termSetId="06abac69-b213-43b5-806b-878bc1c34c08" ma:anchorId="00000000-0000-0000-0000-000000000000" ma:open="false" ma:isKeyword="false">
      <xsd:complexType>
        <xsd:sequence>
          <xsd:element ref="pc:Terms" minOccurs="0" maxOccurs="1"/>
        </xsd:sequence>
      </xsd:complexType>
    </xsd:element>
    <xsd:element name="k6e49ac2d53b4321b6bf2a64ac630f1e" ma:index="34" nillable="true" ma:taxonomy="true" ma:internalName="k6e49ac2d53b4321b6bf2a64ac630f1e" ma:taxonomyFieldName="Categoria" ma:displayName="Categoria_" ma:default="" ma:fieldId="{46e49ac2-d53b-4321-b6bf-2a64ac630f1e}" ma:sspId="3ac77b2c-d325-4e94-982b-ed583e66bd71" ma:termSetId="1996e4f0-9f70-45d0-9cf8-5594ce6ccc92" ma:anchorId="00000000-0000-0000-0000-000000000000" ma:open="false" ma:isKeyword="false">
      <xsd:complexType>
        <xsd:sequence>
          <xsd:element ref="pc:Terms" minOccurs="0" maxOccurs="1"/>
        </xsd:sequence>
      </xsd:complexType>
    </xsd:element>
    <xsd:element name="e9b4dd5958b242f1b9a6ead3e1222f02" ma:index="37" nillable="true" ma:taxonomy="true" ma:internalName="e9b4dd5958b242f1b9a6ead3e1222f02" ma:taxonomyFieldName="TipoNorma" ma:displayName="Tipo de Norma1" ma:default="" ma:fieldId="{e9b4dd59-58b2-42f1-b9a6-ead3e1222f02}" ma:sspId="3ac77b2c-d325-4e94-982b-ed583e66bd71" ma:termSetId="457ed1eb-1a38-4c16-989d-36881632a6d4" ma:anchorId="00000000-0000-0000-0000-000000000000" ma:open="false" ma:isKeyword="false">
      <xsd:complexType>
        <xsd:sequence>
          <xsd:element ref="pc:Terms" minOccurs="0" maxOccurs="1"/>
        </xsd:sequence>
      </xsd:complexType>
    </xsd:element>
    <xsd:element name="_dlc_DocId" ma:index="38" nillable="true" ma:displayName="Valor de Id. de documento" ma:description="El valor del identificador de documento asignado a este elemento." ma:internalName="_dlc_DocId" ma:readOnly="true">
      <xsd:simpleType>
        <xsd:restriction base="dms:Text"/>
      </xsd:simpleType>
    </xsd:element>
    <xsd:element name="ma69eb2887be407a9d5f3fa084f68ae7" ma:index="39" nillable="true" ma:taxonomy="true" ma:internalName="ma69eb2887be407a9d5f3fa084f68ae7" ma:taxonomyFieldName="TipoVigilado" ma:displayName="Tipo de vigilado_" ma:default="" ma:fieldId="{6a69eb28-87be-407a-9d5f-3fa084f68ae7}" ma:sspId="3ac77b2c-d325-4e94-982b-ed583e66bd71" ma:termSetId="f150babb-547c-4ed8-99eb-fb00aa8c7338" ma:anchorId="00000000-0000-0000-0000-000000000000" ma:open="false" ma:isKeyword="false">
      <xsd:complexType>
        <xsd:sequence>
          <xsd:element ref="pc:Terms" minOccurs="0" maxOccurs="1"/>
        </xsd:sequence>
      </xsd:complexType>
    </xsd:element>
    <xsd:element name="_dlc_DocIdUrl" ma:index="40"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41" nillable="true" ma:displayName="Persist ID" ma:description="Keep ID on add." ma:hidden="true" ma:internalName="_dlc_DocIdPersistId" ma:readOnly="true">
      <xsd:simpleType>
        <xsd:restriction base="dms:Boolean"/>
      </xsd:simpleType>
    </xsd:element>
    <xsd:element name="hc05d8cf50584709bf9d898f7cd63ea9" ma:index="42" nillable="true" ma:taxonomy="true" ma:internalName="hc05d8cf50584709bf9d898f7cd63ea9" ma:taxonomyFieldName="Ano" ma:displayName="Año_" ma:default="" ma:fieldId="{1c05d8cf-5058-4709-bf9d-898f7cd63ea9}" ma:sspId="3ac77b2c-d325-4e94-982b-ed583e66bd71" ma:termSetId="6ccbfcdd-29ad-4c07-a09c-afb8a9158006"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Format" ma:index="23" nillable="true" ma:displayName="Formato" ma:description="Identifica la forma, tamaño o modo en la que se presenta la información o se permite su visualización o consulta, tales como: hoja de cálculo, imagen, audio, video, documento de texto, etc." ma:format="Dropdown" ma:internalName="_Format">
      <xsd:simpleType>
        <xsd:restriction base="dms:Choice">
          <xsd:enumeration value="Hoja de calculo"/>
          <xsd:enumeration value="Documento de texto"/>
          <xsd:enumeration value="Audio"/>
          <xsd:enumeration value="Video"/>
          <xsd:enumeration value="Imagen"/>
        </xsd:restriction>
      </xsd:simpleType>
    </xsd:element>
  </xsd:schema>
  <xsd:schema xmlns:xsd="http://www.w3.org/2001/XMLSchema" xmlns:xs="http://www.w3.org/2001/XMLSchema" xmlns:dms="http://schemas.microsoft.com/office/2006/documentManagement/types" xmlns:pc="http://schemas.microsoft.com/office/infopath/2007/PartnerControls" targetNamespace="fc59cac2-4a0b-49e5-b878-56577be82993" elementFormDefault="qualified">
    <xsd:import namespace="http://schemas.microsoft.com/office/2006/documentManagement/types"/>
    <xsd:import namespace="http://schemas.microsoft.com/office/infopath/2007/PartnerControls"/>
    <xsd:element name="TaxCatchAllLabel" ma:index="28" nillable="true" ma:displayName="Columna global de taxonomía1" ma:hidden="true" ma:list="{4caf248d-176a-488d-8fa6-5925cba819df}" ma:internalName="TaxCatchAllLabel" ma:readOnly="true" ma:showField="CatchAllDataLabel" ma:web="b6565643-c00f-44ce-b5d1-532a85e4382c">
      <xsd:complexType>
        <xsd:complexContent>
          <xsd:extension base="dms:MultiChoiceLookup">
            <xsd:sequence>
              <xsd:element name="Value" type="dms:Lookup" maxOccurs="unbounded" minOccurs="0" nillable="true"/>
            </xsd:sequence>
          </xsd:extension>
        </xsd:complexContent>
      </xsd:complexType>
    </xsd:element>
    <xsd:element name="TaxCatchAll" ma:index="44" nillable="true" ma:displayName="Columna global de taxonomía" ma:hidden="true" ma:list="{4caf248d-176a-488d-8fa6-5925cba819df}" ma:internalName="TaxCatchAll" ma:showField="CatchAllData" ma:web="b6565643-c00f-44ce-b5d1-532a85e4382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9" ma:displayName="Tipo de contenido"/>
        <xsd:element ref="dc:title" minOccurs="0" maxOccurs="1" ma:index="1"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Numero xmlns="b6565643-c00f-44ce-b5d1-532a85e4382c">EPQRD</Numero>
    <Language xmlns="http://schemas.microsoft.com/sharepoint/v3">Español (España)</Language>
    <Fecha_x0020_de_x0020_Publicacion xmlns="b6565643-c00f-44ce-b5d1-532a85e4382c">2024-11-21T05:00:00+00:00</Fecha_x0020_de_x0020_Publicacion>
    <Nombre_del_archivo_con_extension xmlns="b6565643-c00f-44ce-b5d1-532a85e4382c" xsi:nil="true"/>
    <Frecuencia_de_actualizacion xmlns="b6565643-c00f-44ce-b5d1-532a85e4382c">Semanal</Frecuencia_de_actualizacion>
    <e9b4dd5958b242f1b9a6ead3e1222f02 xmlns="b6565643-c00f-44ce-b5d1-532a85e4382c">
      <Terms xmlns="http://schemas.microsoft.com/office/infopath/2007/PartnerControls"/>
    </e9b4dd5958b242f1b9a6ead3e1222f02>
    <Nombre_del_responsable_Produccion xmlns="b6565643-c00f-44ce-b5d1-532a85e4382c" xsi:nil="true"/>
    <Fecha_de_Caducidad xmlns="b6565643-c00f-44ce-b5d1-532a85e4382c" xsi:nil="true"/>
    <Fecha_de_Generacion_Informacion xmlns="b6565643-c00f-44ce-b5d1-532a85e4382c">2024-11-21T05:00:00+00:00</Fecha_de_Generacion_Informacion>
    <FechaCaducidad xmlns="b6565643-c00f-44ce-b5d1-532a85e4382c" xsi:nil="true"/>
    <k6e49ac2d53b4321b6bf2a64ac630f1e xmlns="b6565643-c00f-44ce-b5d1-532a85e4382c">
      <Terms xmlns="http://schemas.microsoft.com/office/infopath/2007/PartnerControls"/>
    </k6e49ac2d53b4321b6bf2a64ac630f1e>
    <FechaPublicacion xmlns="b6565643-c00f-44ce-b5d1-532a85e4382c">2024-11-21T05:00:00+00:00</FechaPublicacion>
    <Subserie xmlns="b6565643-c00f-44ce-b5d1-532a85e4382c" xsi:nil="true"/>
    <_Format xmlns="http://schemas.microsoft.com/sharepoint/v3/fields">Hoja de calculo</_Format>
    <Código_x0020_del_x0020_reponsable_x0020_Producción xmlns="b6565643-c00f-44ce-b5d1-532a85e4382c">640</Código_x0020_del_x0020_reponsable_x0020_Producción>
    <hc05d8cf50584709bf9d898f7cd63ea9 xmlns="b6565643-c00f-44ce-b5d1-532a85e4382c">
      <Terms xmlns="http://schemas.microsoft.com/office/infopath/2007/PartnerControls">
        <TermInfo xmlns="http://schemas.microsoft.com/office/infopath/2007/PartnerControls">
          <TermName xmlns="http://schemas.microsoft.com/office/infopath/2007/PartnerControls">2024</TermName>
          <TermId xmlns="http://schemas.microsoft.com/office/infopath/2007/PartnerControls">80056983-b5f4-4670-ab03-4acc57bf91d1</TermId>
        </TermInfo>
      </Terms>
    </hc05d8cf50584709bf9d898f7cd63ea9>
    <Codigo_serie xmlns="b6565643-c00f-44ce-b5d1-532a85e4382c" xsi:nil="true"/>
    <n7ea3bf5d968464a99702783eb8721dd xmlns="b6565643-c00f-44ce-b5d1-532a85e4382c">
      <Terms xmlns="http://schemas.microsoft.com/office/infopath/2007/PartnerControls">
        <TermInfo xmlns="http://schemas.microsoft.com/office/infopath/2007/PartnerControls">
          <TermName xmlns="http://schemas.microsoft.com/office/infopath/2007/PartnerControls">Octubre</TermName>
          <TermId xmlns="http://schemas.microsoft.com/office/infopath/2007/PartnerControls">e1242638-24ed-4d59-8963-93e46b93d4c2</TermId>
        </TermInfo>
      </Terms>
    </n7ea3bf5d968464a99702783eb8721dd>
    <TaxCatchAll xmlns="fc59cac2-4a0b-49e5-b878-56577be82993">
      <Value>124</Value>
      <Value>163</Value>
      <Value>119</Value>
    </TaxCatchAll>
    <Descripcion xmlns="b6565643-c00f-44ce-b5d1-532a85e4382c">Comportamiento de las peticiones, quejas, reclamos o denuncias y solicitudes de información formuladas por los usuarios del Sistema Nacional de Salud ante la Supersalud en el periodo comprendido entre octubre 2024.</Descripcion>
    <Informacion_publicada_o_disponible xmlns="b6565643-c00f-44ce-b5d1-532a85e4382c" xsi:nil="true"/>
    <Palabras_Claves xmlns="b6565643-c00f-44ce-b5d1-532a85e4382c" xsi:nil="true"/>
    <Medio_de_conservacion_y_x002f_o_soporte xmlns="b6565643-c00f-44ce-b5d1-532a85e4382c" xsi:nil="true"/>
    <Estado_Plantilla xmlns="b6565643-c00f-44ce-b5d1-532a85e4382c">En ejecución</Estado_Plantilla>
    <ma69eb2887be407a9d5f3fa084f68ae7 xmlns="b6565643-c00f-44ce-b5d1-532a85e4382c">
      <Terms xmlns="http://schemas.microsoft.com/office/infopath/2007/PartnerControls"/>
    </ma69eb2887be407a9d5f3fa084f68ae7>
    <f2931104761c43619c32589b14283c3d xmlns="b6565643-c00f-44ce-b5d1-532a85e4382c">
      <Terms xmlns="http://schemas.microsoft.com/office/infopath/2007/PartnerControls">
        <TermInfo xmlns="http://schemas.microsoft.com/office/infopath/2007/PartnerControls">
          <TermName xmlns="http://schemas.microsoft.com/office/infopath/2007/PartnerControls">Dirección de Atencion al Usuario</TermName>
          <TermId xmlns="http://schemas.microsoft.com/office/infopath/2007/PartnerControls">27ac0ba7-0657-4b51-b022-ac7b56902e7f</TermId>
        </TermInfo>
      </Terms>
    </f2931104761c43619c32589b14283c3d>
    <Codigo_Subserie xmlns="b6565643-c00f-44ce-b5d1-532a85e4382c" xsi:nil="true"/>
    <_dlc_DocId xmlns="b6565643-c00f-44ce-b5d1-532a85e4382c">XQAF2AT3N76N-126-222</_dlc_DocId>
    <_dlc_DocIdUrl xmlns="b6565643-c00f-44ce-b5d1-532a85e4382c">
      <Url>https://docs.supersalud.gov.co/PortalWeb/ProteccionUsuario/_layouts/15/DocIdRedir.aspx?ID=XQAF2AT3N76N-126-222</Url>
      <Description>XQAF2AT3N76N-126-222</Description>
    </_dlc_DocIdUrl>
  </documentManagement>
</p:properties>
</file>

<file path=customXml/itemProps1.xml><?xml version="1.0" encoding="utf-8"?>
<ds:datastoreItem xmlns:ds="http://schemas.openxmlformats.org/officeDocument/2006/customXml" ds:itemID="{14564DF2-D3AC-4049-B068-FF5364FBF101}"/>
</file>

<file path=customXml/itemProps2.xml><?xml version="1.0" encoding="utf-8"?>
<ds:datastoreItem xmlns:ds="http://schemas.openxmlformats.org/officeDocument/2006/customXml" ds:itemID="{38F21049-E23A-46F0-9126-3082708566EC}"/>
</file>

<file path=customXml/itemProps3.xml><?xml version="1.0" encoding="utf-8"?>
<ds:datastoreItem xmlns:ds="http://schemas.openxmlformats.org/officeDocument/2006/customXml" ds:itemID="{73FF8AF0-9BEB-4015-B5EB-73EEC872A5DC}"/>
</file>

<file path=customXml/itemProps4.xml><?xml version="1.0" encoding="utf-8"?>
<ds:datastoreItem xmlns:ds="http://schemas.openxmlformats.org/officeDocument/2006/customXml" ds:itemID="{951C3548-DA91-4183-899C-D3B62723EE9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TASA AÑO CORRIDO</vt:lpstr>
      <vt:lpstr>TASA AFILIADOS 12 M</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PQRD y solicitudes de información  octubre de 2024</dc:title>
  <dc:subject/>
  <dc:creator>Edwin Rocha</dc:creator>
  <cp:keywords/>
  <dc:description/>
  <cp:lastModifiedBy>Vivian Valderrama Tellez</cp:lastModifiedBy>
  <cp:revision/>
  <dcterms:created xsi:type="dcterms:W3CDTF">2021-08-04T13:30:19Z</dcterms:created>
  <dcterms:modified xsi:type="dcterms:W3CDTF">2024-11-20T22:21:57Z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0x010100013831AC148D7240B2B0A92D12A981FC00653506D51B1C3B48885C915F6085D23D</vt:lpwstr>
  </property>
  <property fmtid="{D5CDD505-2E9C-101B-9397-08002B2CF9AE}" pid="3" name="_dlc_DocIdItemGuid">
    <vt:lpwstr>be2a2556-1baa-4be7-a91b-3396754215c4</vt:lpwstr>
  </property>
  <property fmtid="{D5CDD505-2E9C-101B-9397-08002B2CF9AE}" pid="4" name="Estado">
    <vt:lpwstr/>
  </property>
  <property fmtid="{D5CDD505-2E9C-101B-9397-08002B2CF9AE}" pid="5" name="f33501da5a6943e29ee143f39dc96581">
    <vt:lpwstr/>
  </property>
  <property fmtid="{D5CDD505-2E9C-101B-9397-08002B2CF9AE}" pid="6" name="Mes">
    <vt:lpwstr>119;#Octubre|e1242638-24ed-4d59-8963-93e46b93d4c2</vt:lpwstr>
  </property>
  <property fmtid="{D5CDD505-2E9C-101B-9397-08002B2CF9AE}" pid="7" name="TipoVigilado">
    <vt:lpwstr/>
  </property>
  <property fmtid="{D5CDD505-2E9C-101B-9397-08002B2CF9AE}" pid="8" name="he2927a13d6f4f43a1c5c34740004df8">
    <vt:lpwstr/>
  </property>
  <property fmtid="{D5CDD505-2E9C-101B-9397-08002B2CF9AE}" pid="9" name="TipoNorma">
    <vt:lpwstr/>
  </property>
  <property fmtid="{D5CDD505-2E9C-101B-9397-08002B2CF9AE}" pid="10" name="TipoDocumento">
    <vt:lpwstr/>
  </property>
  <property fmtid="{D5CDD505-2E9C-101B-9397-08002B2CF9AE}" pid="11" name="Area">
    <vt:lpwstr>124;#Dirección de Atencion al Usuario|27ac0ba7-0657-4b51-b022-ac7b56902e7f</vt:lpwstr>
  </property>
  <property fmtid="{D5CDD505-2E9C-101B-9397-08002B2CF9AE}" pid="12" name="Categoria">
    <vt:lpwstr/>
  </property>
  <property fmtid="{D5CDD505-2E9C-101B-9397-08002B2CF9AE}" pid="13" name="Ano">
    <vt:lpwstr>163;#2024|80056983-b5f4-4670-ab03-4acc57bf91d1</vt:lpwstr>
  </property>
</Properties>
</file>