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supersalud-my.sharepoint.com/personal/vivian_valderrama_supersalud_gov_co/Documents/2023/Informes estadísticos  para públicar  en web 2023/Informe Consolidado/"/>
    </mc:Choice>
  </mc:AlternateContent>
  <xr:revisionPtr revIDLastSave="0" documentId="8_{F6DF7359-1765-4D69-BCFA-C7EB8B5540F1}" xr6:coauthVersionLast="47" xr6:coauthVersionMax="47" xr10:uidLastSave="{00000000-0000-0000-0000-000000000000}"/>
  <bookViews>
    <workbookView xWindow="-120" yWindow="-120" windowWidth="29040" windowHeight="15840" activeTab="1" xr2:uid="{13705870-6398-4C2B-A292-F8511FB9C113}"/>
  </bookViews>
  <sheets>
    <sheet name="TASA AÑO CORRIDO" sheetId="2" r:id="rId1"/>
    <sheet name="TASA AFILIADOS 12 M" sheetId="4" r:id="rId2"/>
  </sheets>
  <definedNames>
    <definedName name="_xlnm._FilterDatabase" localSheetId="1" hidden="1">'TASA AFILIADOS 12 M'!$A$108:$U$146</definedName>
    <definedName name="_xlnm._FilterDatabase" localSheetId="0" hidden="1">'TASA AÑO CORRIDO'!$C$245:$D$258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66" i="2" l="1"/>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65" i="2"/>
  <c r="I298" i="4"/>
  <c r="J298" i="4"/>
  <c r="K298" i="4"/>
  <c r="L298" i="4"/>
  <c r="M298" i="4"/>
  <c r="N298" i="4"/>
  <c r="O298" i="4"/>
  <c r="H298" i="4"/>
  <c r="O211" i="4"/>
  <c r="N211" i="4"/>
  <c r="P211" i="4" s="1"/>
  <c r="O210" i="4"/>
  <c r="N210" i="4"/>
  <c r="I191" i="4"/>
  <c r="J191" i="4"/>
  <c r="K191" i="4"/>
  <c r="L191" i="4"/>
  <c r="M191" i="4"/>
  <c r="H191" i="4"/>
  <c r="P251" i="4"/>
  <c r="R251" i="4" s="1"/>
  <c r="P253" i="4"/>
  <c r="R253" i="4" s="1"/>
  <c r="P255" i="4"/>
  <c r="R255" i="4" s="1"/>
  <c r="P257" i="4"/>
  <c r="R257" i="4" s="1"/>
  <c r="P259" i="4"/>
  <c r="R259" i="4" s="1"/>
  <c r="P261" i="4"/>
  <c r="P262" i="4"/>
  <c r="P263" i="4"/>
  <c r="P226" i="4"/>
  <c r="P228" i="4"/>
  <c r="P229" i="4"/>
  <c r="P230" i="4"/>
  <c r="P233" i="4"/>
  <c r="P232" i="4"/>
  <c r="P234" i="4"/>
  <c r="P235" i="4"/>
  <c r="P236" i="4"/>
  <c r="P110" i="4"/>
  <c r="P111" i="4"/>
  <c r="P112" i="4"/>
  <c r="P113" i="4"/>
  <c r="P114" i="4"/>
  <c r="P115" i="4"/>
  <c r="P116" i="4"/>
  <c r="P117" i="4"/>
  <c r="P118" i="4"/>
  <c r="P119" i="4"/>
  <c r="P120" i="4"/>
  <c r="P121" i="4"/>
  <c r="P122" i="4"/>
  <c r="P123" i="4"/>
  <c r="P124" i="4"/>
  <c r="P127" i="4"/>
  <c r="P126" i="4"/>
  <c r="P128" i="4"/>
  <c r="P125" i="4"/>
  <c r="P130" i="4"/>
  <c r="P132" i="4"/>
  <c r="P133" i="4"/>
  <c r="P129" i="4"/>
  <c r="P134" i="4"/>
  <c r="P131" i="4"/>
  <c r="P135" i="4"/>
  <c r="P136" i="4"/>
  <c r="P137" i="4"/>
  <c r="P139" i="4"/>
  <c r="P138" i="4"/>
  <c r="P140" i="4"/>
  <c r="P109" i="4"/>
  <c r="P250" i="4"/>
  <c r="R250" i="4" s="1"/>
  <c r="P254" i="4"/>
  <c r="R254" i="4" s="1"/>
  <c r="P258" i="4"/>
  <c r="R258" i="4" s="1"/>
  <c r="P260" i="4"/>
  <c r="R260" i="4" s="1"/>
  <c r="P225" i="4"/>
  <c r="P227" i="4"/>
  <c r="P65" i="4"/>
  <c r="P74" i="4"/>
  <c r="P76" i="4"/>
  <c r="P79" i="4"/>
  <c r="P80" i="4"/>
  <c r="P82" i="4"/>
  <c r="P84" i="4"/>
  <c r="P89" i="4"/>
  <c r="P87" i="4"/>
  <c r="P92" i="4"/>
  <c r="P91" i="4"/>
  <c r="P94" i="4"/>
  <c r="P95" i="4"/>
  <c r="P252" i="4"/>
  <c r="R252" i="4" s="1"/>
  <c r="P264" i="4"/>
  <c r="P299" i="4"/>
  <c r="P289" i="4"/>
  <c r="P290" i="4"/>
  <c r="P291" i="4"/>
  <c r="P292" i="4"/>
  <c r="P293" i="4"/>
  <c r="P294" i="4"/>
  <c r="P295" i="4"/>
  <c r="P296" i="4"/>
  <c r="Q296" i="4" s="1"/>
  <c r="P297" i="4"/>
  <c r="Q297" i="4" s="1"/>
  <c r="P288" i="4"/>
  <c r="Q288" i="4" s="1"/>
  <c r="I281" i="4"/>
  <c r="J281" i="4"/>
  <c r="K281" i="4"/>
  <c r="L281" i="4"/>
  <c r="M281" i="4"/>
  <c r="N281" i="4"/>
  <c r="O281" i="4"/>
  <c r="H281" i="4"/>
  <c r="P277" i="4"/>
  <c r="P278" i="4"/>
  <c r="P279" i="4"/>
  <c r="P280" i="4"/>
  <c r="P276" i="4"/>
  <c r="P256" i="4"/>
  <c r="R256" i="4" s="1"/>
  <c r="P231" i="4"/>
  <c r="P210" i="4"/>
  <c r="P201" i="4"/>
  <c r="P202" i="4"/>
  <c r="P203" i="4"/>
  <c r="P204" i="4"/>
  <c r="P205" i="4"/>
  <c r="P206" i="4"/>
  <c r="P207" i="4"/>
  <c r="P208" i="4"/>
  <c r="P209" i="4"/>
  <c r="P200" i="4"/>
  <c r="P181" i="4"/>
  <c r="P182" i="4"/>
  <c r="P183" i="4"/>
  <c r="P184" i="4"/>
  <c r="P185" i="4"/>
  <c r="P186" i="4"/>
  <c r="P187" i="4"/>
  <c r="P188" i="4"/>
  <c r="P189" i="4"/>
  <c r="P180" i="4"/>
  <c r="P164" i="4"/>
  <c r="P165" i="4"/>
  <c r="P166" i="4"/>
  <c r="P163" i="4"/>
  <c r="O167" i="4"/>
  <c r="P64" i="4"/>
  <c r="P66" i="4"/>
  <c r="P69" i="4"/>
  <c r="P68" i="4"/>
  <c r="P93" i="4"/>
  <c r="I96" i="4"/>
  <c r="J96" i="4"/>
  <c r="K96" i="4"/>
  <c r="L96" i="4"/>
  <c r="M96" i="4"/>
  <c r="N96" i="4"/>
  <c r="O96" i="4"/>
  <c r="H96" i="4"/>
  <c r="P77" i="4"/>
  <c r="P85" i="4"/>
  <c r="P67" i="4"/>
  <c r="P71" i="4"/>
  <c r="P70" i="4"/>
  <c r="P72" i="4"/>
  <c r="P73" i="4"/>
  <c r="P75" i="4"/>
  <c r="P78" i="4"/>
  <c r="P81" i="4"/>
  <c r="P83" i="4"/>
  <c r="P86" i="4"/>
  <c r="P88" i="4"/>
  <c r="P90" i="4"/>
  <c r="P44" i="4"/>
  <c r="P45" i="4"/>
  <c r="P46" i="4"/>
  <c r="P47" i="4"/>
  <c r="P48" i="4"/>
  <c r="P43" i="4"/>
  <c r="I49" i="4"/>
  <c r="J49" i="4"/>
  <c r="K49" i="4"/>
  <c r="L49" i="4"/>
  <c r="M49" i="4"/>
  <c r="N49" i="4"/>
  <c r="O49" i="4"/>
  <c r="H49" i="4"/>
  <c r="P30" i="4"/>
  <c r="P31" i="4"/>
  <c r="P29" i="4"/>
  <c r="P22" i="4"/>
  <c r="P21" i="4"/>
  <c r="N32" i="4"/>
  <c r="P11" i="4"/>
  <c r="P10" i="4"/>
  <c r="I12" i="4"/>
  <c r="J12" i="4"/>
  <c r="K12" i="4"/>
  <c r="L12" i="4"/>
  <c r="M12" i="4"/>
  <c r="N12" i="4"/>
  <c r="O12" i="4"/>
  <c r="H12" i="4"/>
  <c r="M23" i="4"/>
  <c r="L23" i="4"/>
  <c r="K23" i="4"/>
  <c r="J23" i="4"/>
  <c r="I23" i="4"/>
  <c r="H23" i="4"/>
  <c r="P284" i="2"/>
  <c r="P285" i="2"/>
  <c r="P286" i="2"/>
  <c r="P287" i="2"/>
  <c r="P288" i="2"/>
  <c r="P289" i="2"/>
  <c r="P290" i="2"/>
  <c r="P291" i="2"/>
  <c r="P292" i="2"/>
  <c r="P283" i="2"/>
  <c r="P271" i="2"/>
  <c r="P272" i="2"/>
  <c r="P273" i="2"/>
  <c r="P274" i="2"/>
  <c r="P270" i="2"/>
  <c r="P211" i="2"/>
  <c r="P201" i="2"/>
  <c r="P202" i="2"/>
  <c r="P203" i="2"/>
  <c r="P204" i="2"/>
  <c r="P205" i="2"/>
  <c r="P206" i="2"/>
  <c r="P207" i="2"/>
  <c r="P208" i="2"/>
  <c r="P209" i="2"/>
  <c r="P200" i="2"/>
  <c r="K210" i="2"/>
  <c r="P166" i="2"/>
  <c r="P167" i="2"/>
  <c r="P168" i="2"/>
  <c r="P165" i="2"/>
  <c r="K169" i="2"/>
  <c r="P115" i="2"/>
  <c r="P116" i="2"/>
  <c r="P117" i="2"/>
  <c r="P122" i="2"/>
  <c r="P111" i="2"/>
  <c r="P110" i="2"/>
  <c r="P109" i="2"/>
  <c r="P127" i="2"/>
  <c r="P119" i="2"/>
  <c r="P130" i="2"/>
  <c r="P125" i="2"/>
  <c r="P129" i="2"/>
  <c r="P132" i="2"/>
  <c r="P112" i="2"/>
  <c r="P123" i="2"/>
  <c r="P131" i="2"/>
  <c r="P133" i="2"/>
  <c r="P121" i="2"/>
  <c r="P136" i="2"/>
  <c r="P126" i="2"/>
  <c r="P128" i="2"/>
  <c r="P134" i="2"/>
  <c r="P113" i="2"/>
  <c r="P114" i="2"/>
  <c r="P118" i="2"/>
  <c r="P120" i="2"/>
  <c r="P137" i="2"/>
  <c r="P135" i="2"/>
  <c r="P139" i="2"/>
  <c r="P138" i="2"/>
  <c r="P140" i="2"/>
  <c r="P124" i="2"/>
  <c r="P47" i="2"/>
  <c r="P48" i="2"/>
  <c r="P49" i="2"/>
  <c r="P50" i="2"/>
  <c r="P51" i="2"/>
  <c r="P46" i="2"/>
  <c r="K34" i="2"/>
  <c r="J34" i="2"/>
  <c r="P32" i="2"/>
  <c r="P33" i="2"/>
  <c r="P31" i="2"/>
  <c r="P23" i="2"/>
  <c r="P22" i="2"/>
  <c r="K12" i="2"/>
  <c r="P11" i="2"/>
  <c r="P10" i="2"/>
  <c r="Q290" i="4"/>
  <c r="Q289" i="4" l="1"/>
  <c r="O265" i="4"/>
  <c r="O237" i="4"/>
  <c r="O141" i="4"/>
  <c r="P249" i="4"/>
  <c r="R249" i="4" s="1"/>
  <c r="P224" i="4"/>
  <c r="R224" i="4" s="1"/>
  <c r="E96" i="4"/>
  <c r="F96" i="4"/>
  <c r="G96" i="4"/>
  <c r="P298" i="4"/>
  <c r="Q298" i="4" s="1"/>
  <c r="Q295" i="4"/>
  <c r="Q294" i="4"/>
  <c r="Q293" i="4"/>
  <c r="Q292" i="4"/>
  <c r="Q291" i="4"/>
  <c r="D96" i="4"/>
  <c r="P281" i="4"/>
  <c r="P63" i="4"/>
  <c r="R225" i="4"/>
  <c r="R226" i="4"/>
  <c r="R227" i="4"/>
  <c r="R228" i="4"/>
  <c r="R229" i="4"/>
  <c r="R230" i="4"/>
  <c r="R231" i="4"/>
  <c r="R233" i="4"/>
  <c r="R232" i="4"/>
  <c r="R234" i="4"/>
  <c r="R235" i="4"/>
  <c r="H237" i="4"/>
  <c r="I237" i="4"/>
  <c r="J237" i="4"/>
  <c r="K237" i="4"/>
  <c r="L237" i="4"/>
  <c r="M237" i="4"/>
  <c r="N237" i="4"/>
  <c r="E265" i="4"/>
  <c r="F265" i="4"/>
  <c r="G265" i="4"/>
  <c r="H265" i="4"/>
  <c r="I265" i="4"/>
  <c r="J265" i="4"/>
  <c r="K265" i="4"/>
  <c r="L265" i="4"/>
  <c r="M265" i="4"/>
  <c r="N265" i="4"/>
  <c r="E237" i="4"/>
  <c r="F237" i="4"/>
  <c r="G237" i="4"/>
  <c r="D265" i="4"/>
  <c r="D237" i="4"/>
  <c r="Q205" i="4"/>
  <c r="Q204" i="4"/>
  <c r="Q201" i="4"/>
  <c r="P191" i="4"/>
  <c r="I190" i="4"/>
  <c r="J190" i="4"/>
  <c r="K190" i="4"/>
  <c r="L190" i="4"/>
  <c r="M190" i="4"/>
  <c r="H190" i="4"/>
  <c r="N167" i="4"/>
  <c r="I156" i="4"/>
  <c r="J156" i="4"/>
  <c r="K156" i="4"/>
  <c r="L156" i="4"/>
  <c r="M156" i="4"/>
  <c r="H156" i="4"/>
  <c r="P151" i="4"/>
  <c r="P152" i="4"/>
  <c r="P153" i="4"/>
  <c r="P154" i="4"/>
  <c r="P155" i="4"/>
  <c r="P150" i="4"/>
  <c r="P156" i="4" s="1"/>
  <c r="P265" i="4" l="1"/>
  <c r="Q200" i="4"/>
  <c r="Q209" i="4"/>
  <c r="Q208" i="4"/>
  <c r="Q207" i="4"/>
  <c r="Q206" i="4"/>
  <c r="Q202" i="4"/>
  <c r="Q203" i="4"/>
  <c r="P237" i="4"/>
  <c r="Q210" i="4"/>
  <c r="Q184" i="4"/>
  <c r="Q183" i="4"/>
  <c r="Q182" i="4"/>
  <c r="Q180" i="4"/>
  <c r="Q186" i="4"/>
  <c r="Q185" i="4"/>
  <c r="Q188" i="4"/>
  <c r="Q187" i="4"/>
  <c r="Q181" i="4"/>
  <c r="Q189" i="4"/>
  <c r="P190" i="4"/>
  <c r="Q190" i="4" s="1"/>
  <c r="P167" i="4"/>
  <c r="R111" i="4"/>
  <c r="R112" i="4"/>
  <c r="R113" i="4"/>
  <c r="R114" i="4"/>
  <c r="R115" i="4"/>
  <c r="R117" i="4"/>
  <c r="R116" i="4"/>
  <c r="R118" i="4"/>
  <c r="R119" i="4"/>
  <c r="R121" i="4"/>
  <c r="R120" i="4"/>
  <c r="R122" i="4"/>
  <c r="R123" i="4"/>
  <c r="R124" i="4"/>
  <c r="R126" i="4"/>
  <c r="R128" i="4"/>
  <c r="R127" i="4"/>
  <c r="R130" i="4"/>
  <c r="R125" i="4"/>
  <c r="R132" i="4"/>
  <c r="R133" i="4"/>
  <c r="R134" i="4"/>
  <c r="R129" i="4"/>
  <c r="R131" i="4"/>
  <c r="R136" i="4"/>
  <c r="R135" i="4"/>
  <c r="R137" i="4"/>
  <c r="R138" i="4"/>
  <c r="R139" i="4"/>
  <c r="R140" i="4"/>
  <c r="R109" i="4"/>
  <c r="G141" i="4"/>
  <c r="F141" i="4"/>
  <c r="E141" i="4"/>
  <c r="N141" i="4"/>
  <c r="M141" i="4"/>
  <c r="L141" i="4"/>
  <c r="K141" i="4"/>
  <c r="J141" i="4"/>
  <c r="I141" i="4"/>
  <c r="H141" i="4"/>
  <c r="Q164" i="4" l="1"/>
  <c r="Q165" i="4"/>
  <c r="Q166" i="4"/>
  <c r="Q163" i="4"/>
  <c r="Q154" i="4"/>
  <c r="Q155" i="4"/>
  <c r="Q152" i="4"/>
  <c r="Q153" i="4"/>
  <c r="Q151" i="4"/>
  <c r="Q150" i="4"/>
  <c r="P141" i="4"/>
  <c r="R110" i="4"/>
  <c r="D141" i="4"/>
  <c r="R68" i="4"/>
  <c r="R69" i="4"/>
  <c r="R71" i="4"/>
  <c r="R70" i="4"/>
  <c r="R73" i="4"/>
  <c r="R78" i="4"/>
  <c r="R79" i="4"/>
  <c r="R84" i="4"/>
  <c r="R86" i="4"/>
  <c r="R83" i="4"/>
  <c r="R88" i="4"/>
  <c r="R90" i="4"/>
  <c r="R93" i="4"/>
  <c r="R94" i="4"/>
  <c r="R95" i="4"/>
  <c r="R65" i="4"/>
  <c r="R64" i="4"/>
  <c r="R66" i="4"/>
  <c r="R67" i="4"/>
  <c r="R72" i="4"/>
  <c r="R74" i="4"/>
  <c r="R75" i="4"/>
  <c r="R76" i="4"/>
  <c r="R77" i="4"/>
  <c r="R81" i="4"/>
  <c r="R80" i="4"/>
  <c r="R82" i="4"/>
  <c r="R85" i="4"/>
  <c r="R89" i="4"/>
  <c r="R92" i="4"/>
  <c r="R91" i="4"/>
  <c r="R87" i="4"/>
  <c r="P49" i="4"/>
  <c r="O32" i="4"/>
  <c r="E293" i="2"/>
  <c r="F293" i="2"/>
  <c r="G293" i="2"/>
  <c r="H293" i="2"/>
  <c r="I293" i="2"/>
  <c r="J293" i="2"/>
  <c r="K293" i="2"/>
  <c r="L293" i="2"/>
  <c r="M293" i="2"/>
  <c r="N293" i="2"/>
  <c r="O293" i="2"/>
  <c r="D293" i="2"/>
  <c r="E275" i="2"/>
  <c r="F275" i="2"/>
  <c r="G275" i="2"/>
  <c r="H275" i="2"/>
  <c r="I275" i="2"/>
  <c r="J275" i="2"/>
  <c r="K275" i="2"/>
  <c r="L275" i="2"/>
  <c r="M275" i="2"/>
  <c r="N275" i="2"/>
  <c r="O275" i="2"/>
  <c r="D275" i="2"/>
  <c r="R247" i="2"/>
  <c r="R248" i="2"/>
  <c r="R249" i="2"/>
  <c r="R250" i="2"/>
  <c r="R251" i="2"/>
  <c r="R252" i="2"/>
  <c r="R253" i="2"/>
  <c r="R254" i="2"/>
  <c r="R255" i="2"/>
  <c r="R256" i="2"/>
  <c r="R257" i="2"/>
  <c r="R246" i="2"/>
  <c r="E259" i="2"/>
  <c r="F259" i="2"/>
  <c r="G259" i="2"/>
  <c r="H259" i="2"/>
  <c r="I259" i="2"/>
  <c r="J259" i="2"/>
  <c r="K259" i="2"/>
  <c r="L259" i="2"/>
  <c r="M259" i="2"/>
  <c r="N259" i="2"/>
  <c r="O259" i="2"/>
  <c r="P259" i="2"/>
  <c r="D259" i="2"/>
  <c r="R223" i="2"/>
  <c r="R224" i="2"/>
  <c r="R225" i="2"/>
  <c r="R226" i="2"/>
  <c r="R227" i="2"/>
  <c r="R228" i="2"/>
  <c r="R229" i="2"/>
  <c r="R230" i="2"/>
  <c r="R231" i="2"/>
  <c r="R232" i="2"/>
  <c r="R233" i="2"/>
  <c r="R222" i="2"/>
  <c r="E235" i="2"/>
  <c r="F235" i="2"/>
  <c r="G235" i="2"/>
  <c r="H235" i="2"/>
  <c r="I235" i="2"/>
  <c r="J235" i="2"/>
  <c r="K235" i="2"/>
  <c r="L235" i="2"/>
  <c r="M235" i="2"/>
  <c r="N235" i="2"/>
  <c r="O235" i="2"/>
  <c r="P235" i="2"/>
  <c r="D235" i="2"/>
  <c r="J210" i="2"/>
  <c r="Q209" i="2"/>
  <c r="Q201" i="2"/>
  <c r="Q202" i="2"/>
  <c r="Q203" i="2"/>
  <c r="Q205" i="2"/>
  <c r="Q206" i="2"/>
  <c r="P193" i="2"/>
  <c r="E192" i="2"/>
  <c r="F192" i="2"/>
  <c r="G192" i="2"/>
  <c r="H192" i="2"/>
  <c r="I192" i="2"/>
  <c r="D192" i="2"/>
  <c r="P183" i="2"/>
  <c r="P184" i="2"/>
  <c r="P185" i="2"/>
  <c r="P186" i="2"/>
  <c r="P187" i="2"/>
  <c r="P188" i="2"/>
  <c r="P189" i="2"/>
  <c r="P190" i="2"/>
  <c r="P191" i="2"/>
  <c r="P182" i="2"/>
  <c r="J169" i="2"/>
  <c r="P169" i="2" s="1"/>
  <c r="E158" i="2"/>
  <c r="F158" i="2"/>
  <c r="G158" i="2"/>
  <c r="H158" i="2"/>
  <c r="I158" i="2"/>
  <c r="D158" i="2"/>
  <c r="P153" i="2"/>
  <c r="P154" i="2"/>
  <c r="P155" i="2"/>
  <c r="P156" i="2"/>
  <c r="P157" i="2"/>
  <c r="P152" i="2"/>
  <c r="Q289" i="2" l="1"/>
  <c r="Q288" i="2"/>
  <c r="Q286" i="2"/>
  <c r="Q285" i="2"/>
  <c r="Q284" i="2"/>
  <c r="Q287" i="2"/>
  <c r="Q283" i="2"/>
  <c r="Q292" i="2"/>
  <c r="Q291" i="2"/>
  <c r="Q290" i="2"/>
  <c r="Q204" i="2"/>
  <c r="P275" i="2"/>
  <c r="Q43" i="4"/>
  <c r="P32" i="4"/>
  <c r="P23" i="4"/>
  <c r="P12" i="4"/>
  <c r="P293" i="2"/>
  <c r="Q293" i="2" s="1"/>
  <c r="Q200" i="2"/>
  <c r="Q208" i="2"/>
  <c r="Q207" i="2"/>
  <c r="P210" i="2"/>
  <c r="Q210" i="2" s="1"/>
  <c r="Q166" i="2"/>
  <c r="Q186" i="2"/>
  <c r="Q190" i="2"/>
  <c r="Q191" i="2"/>
  <c r="Q187" i="2"/>
  <c r="Q188" i="2"/>
  <c r="P192" i="2"/>
  <c r="Q192" i="2" s="1"/>
  <c r="Q182" i="2"/>
  <c r="Q185" i="2"/>
  <c r="Q184" i="2"/>
  <c r="Q183" i="2"/>
  <c r="Q165" i="2"/>
  <c r="Q168" i="2"/>
  <c r="Q167" i="2"/>
  <c r="Q189" i="2"/>
  <c r="P158" i="2"/>
  <c r="Q154" i="2" s="1"/>
  <c r="K141" i="2"/>
  <c r="L141" i="2"/>
  <c r="M141" i="2"/>
  <c r="N141" i="2"/>
  <c r="O141" i="2"/>
  <c r="P98" i="2"/>
  <c r="E98" i="2"/>
  <c r="F98" i="2"/>
  <c r="G98" i="2"/>
  <c r="H98" i="2"/>
  <c r="I98" i="2"/>
  <c r="J98" i="2"/>
  <c r="K98" i="2"/>
  <c r="L98" i="2"/>
  <c r="M98" i="2"/>
  <c r="N98" i="2"/>
  <c r="O98" i="2"/>
  <c r="D98" i="2"/>
  <c r="E52" i="2"/>
  <c r="F52" i="2"/>
  <c r="G52" i="2"/>
  <c r="H52" i="2"/>
  <c r="I52" i="2"/>
  <c r="J52" i="2"/>
  <c r="K52" i="2"/>
  <c r="L52" i="2"/>
  <c r="M52" i="2"/>
  <c r="N52" i="2"/>
  <c r="O52" i="2"/>
  <c r="D52" i="2"/>
  <c r="Q48" i="4" l="1"/>
  <c r="Q45" i="4"/>
  <c r="Q47" i="4"/>
  <c r="Q46" i="4"/>
  <c r="Q44" i="4"/>
  <c r="P96" i="4"/>
  <c r="R63" i="4"/>
  <c r="Q156" i="2"/>
  <c r="Q153" i="2"/>
  <c r="Q155" i="2"/>
  <c r="Q152" i="2"/>
  <c r="Q157" i="2"/>
  <c r="P52" i="2"/>
  <c r="Q46" i="2" s="1"/>
  <c r="R128" i="2"/>
  <c r="R132" i="2"/>
  <c r="R116" i="2"/>
  <c r="D141" i="2"/>
  <c r="R113" i="2"/>
  <c r="R111" i="2"/>
  <c r="F141" i="2"/>
  <c r="J141" i="2"/>
  <c r="R131" i="2"/>
  <c r="R134" i="2"/>
  <c r="R119" i="2"/>
  <c r="I141" i="2"/>
  <c r="R121" i="2"/>
  <c r="E141" i="2"/>
  <c r="G141" i="2"/>
  <c r="H141" i="2"/>
  <c r="R135" i="2"/>
  <c r="R125" i="2"/>
  <c r="R122" i="2"/>
  <c r="R110" i="2"/>
  <c r="R140" i="2"/>
  <c r="R126" i="2"/>
  <c r="R123" i="2"/>
  <c r="R117" i="2"/>
  <c r="R127" i="2"/>
  <c r="R139" i="2"/>
  <c r="R114" i="2"/>
  <c r="R118" i="2"/>
  <c r="R133" i="2"/>
  <c r="R115" i="2"/>
  <c r="R120" i="2"/>
  <c r="R130" i="2"/>
  <c r="R137" i="2"/>
  <c r="R129" i="2"/>
  <c r="R112" i="2"/>
  <c r="R138" i="2"/>
  <c r="R136" i="2"/>
  <c r="R109" i="2"/>
  <c r="R124" i="2"/>
  <c r="Q49" i="2" l="1"/>
  <c r="Q48" i="2"/>
  <c r="Q47" i="2"/>
  <c r="Q50" i="2"/>
  <c r="Q51" i="2"/>
  <c r="P141" i="2"/>
  <c r="E24" i="2" l="1"/>
  <c r="F24" i="2"/>
  <c r="G24" i="2"/>
  <c r="H24" i="2"/>
  <c r="I24" i="2"/>
  <c r="D24" i="2"/>
  <c r="J12" i="2"/>
  <c r="P34" i="2" l="1"/>
  <c r="P12" i="2"/>
  <c r="P24" i="2"/>
</calcChain>
</file>

<file path=xl/sharedStrings.xml><?xml version="1.0" encoding="utf-8"?>
<sst xmlns="http://schemas.openxmlformats.org/spreadsheetml/2006/main" count="1032" uniqueCount="341">
  <si>
    <t>CLASIFICACIÓN</t>
  </si>
  <si>
    <t>ENE</t>
  </si>
  <si>
    <t>FEB</t>
  </si>
  <si>
    <t>MAR</t>
  </si>
  <si>
    <t>ABR</t>
  </si>
  <si>
    <t>MAY</t>
  </si>
  <si>
    <t>JUN</t>
  </si>
  <si>
    <t>SOLICITUD DE INFORMACIÓN</t>
  </si>
  <si>
    <t>TOTAL</t>
  </si>
  <si>
    <t>REGULARES</t>
  </si>
  <si>
    <t>SIS</t>
  </si>
  <si>
    <t>CANAL</t>
  </si>
  <si>
    <t>% PARTICIPACIÓN</t>
  </si>
  <si>
    <t>TELEFÓNICO</t>
  </si>
  <si>
    <t>CHAT</t>
  </si>
  <si>
    <t>ESCRITO</t>
  </si>
  <si>
    <t>DEPARTAMENTO</t>
  </si>
  <si>
    <t>RISARALDA</t>
  </si>
  <si>
    <t>VALLE DEL CAUCA</t>
  </si>
  <si>
    <t>QUINDÍO</t>
  </si>
  <si>
    <t>CALDAS</t>
  </si>
  <si>
    <t>ATLÁNTICO</t>
  </si>
  <si>
    <t>ANTIOQUIA</t>
  </si>
  <si>
    <t>TOLIMA</t>
  </si>
  <si>
    <t>SANTANDER</t>
  </si>
  <si>
    <t>META</t>
  </si>
  <si>
    <t>ARCHIPIÉLAGO DE SAN ANDRÉS, PROVIDENCIA Y SANTA CATALINA</t>
  </si>
  <si>
    <t>CUNDINAMARCA</t>
  </si>
  <si>
    <t>CAUCA</t>
  </si>
  <si>
    <t>CESAR</t>
  </si>
  <si>
    <t>HUILA</t>
  </si>
  <si>
    <t>CASANARE</t>
  </si>
  <si>
    <t>BOYACÁ</t>
  </si>
  <si>
    <t>NORTE DE SANTANDER</t>
  </si>
  <si>
    <t>BOLÍVAR</t>
  </si>
  <si>
    <t>MAGDALENA</t>
  </si>
  <si>
    <t>SUCRE</t>
  </si>
  <si>
    <t>GUAVIARE</t>
  </si>
  <si>
    <t>CHOCÓ</t>
  </si>
  <si>
    <t>CÓRDOBA</t>
  </si>
  <si>
    <t>ARAUCA</t>
  </si>
  <si>
    <t>AMAZONAS</t>
  </si>
  <si>
    <t>NARIÑO</t>
  </si>
  <si>
    <t>PUTUMAYO</t>
  </si>
  <si>
    <t>LA GUAJIRA</t>
  </si>
  <si>
    <t>CAQUETÁ</t>
  </si>
  <si>
    <t>GUAINÍA</t>
  </si>
  <si>
    <t>VICHADA</t>
  </si>
  <si>
    <t>VAUPÉS</t>
  </si>
  <si>
    <t>CAPITALES</t>
  </si>
  <si>
    <t>CÁLCULO DE TASA CON EL NÚMERO DE AFILIADOS DEL ÚLTIMO MES</t>
  </si>
  <si>
    <t>PEREIRA</t>
  </si>
  <si>
    <t>POPAYÁN</t>
  </si>
  <si>
    <t>CALI</t>
  </si>
  <si>
    <t>ARMENIA</t>
  </si>
  <si>
    <t>MANIZALES</t>
  </si>
  <si>
    <t>IBAGUÉ</t>
  </si>
  <si>
    <t>MEDELLÍN</t>
  </si>
  <si>
    <t>BUCARAMANGA</t>
  </si>
  <si>
    <t>BARRANQUILLA</t>
  </si>
  <si>
    <t>NEIVA</t>
  </si>
  <si>
    <t>VILLAVICENCIO</t>
  </si>
  <si>
    <t>TUNJA</t>
  </si>
  <si>
    <t>VALLEDUPAR</t>
  </si>
  <si>
    <t>SAN ANDRÉS</t>
  </si>
  <si>
    <t>SANTA MARTA</t>
  </si>
  <si>
    <t>QUIBDÓ</t>
  </si>
  <si>
    <t>YOPAL</t>
  </si>
  <si>
    <t>CARTAGENA DE INDIAS</t>
  </si>
  <si>
    <t>CÚCUTA</t>
  </si>
  <si>
    <t>SINCELEJO</t>
  </si>
  <si>
    <t>PASTO</t>
  </si>
  <si>
    <t>MONTERÍA</t>
  </si>
  <si>
    <t>SAN JOSÉ DEL GUAVIARE</t>
  </si>
  <si>
    <t>MOCOA</t>
  </si>
  <si>
    <t>FLORENCIA</t>
  </si>
  <si>
    <t>LETICIA</t>
  </si>
  <si>
    <t>PUERTO CARREÑO</t>
  </si>
  <si>
    <t>RIOHACHA</t>
  </si>
  <si>
    <t>INÍRIDA</t>
  </si>
  <si>
    <t>MITÚ</t>
  </si>
  <si>
    <t>MACROMOTIVOS</t>
  </si>
  <si>
    <t>RESTRICCIÓN EN EL ACCESO A LOS SERVICIOS DE SALUD</t>
  </si>
  <si>
    <t>DEFICIENCIA EN LA EFECTIVIDAD DE LA ATENCIÓN EN SALUD</t>
  </si>
  <si>
    <t>NO RECONOCIMIENTO DE LAS PRESTACIONES ECONÓMICAS</t>
  </si>
  <si>
    <t>PETICIONES, QUEJAS Y RECLAMOS INTERPUESTAS POR IPS-EPS, ENTIDADES TERRITORIALES Y ORGANISMOS DE CONTROL Y VIGILANCIA</t>
  </si>
  <si>
    <t>FALTA DE DISPONIBILIDAD O INAPROPIADO MANEJO DEL RECURSOS HUMANO Y FÍSICO PARA LA ATENCIÓN</t>
  </si>
  <si>
    <t>MOTIVOS</t>
  </si>
  <si>
    <t>DEMORA DE LA PROGRAMACIÓN DE EXÁMENES DE LABORATORIO O DIAGNÓSTICOS</t>
  </si>
  <si>
    <t>TOTAL DE TODOS LOS MOTIVOS</t>
  </si>
  <si>
    <t>EPS</t>
  </si>
  <si>
    <t>SERVICIO OCCIDENTAL DE SALUD (SOS)</t>
  </si>
  <si>
    <t>COMFENALCO VALLE</t>
  </si>
  <si>
    <t>NUEVA EPS</t>
  </si>
  <si>
    <t>COMPENSAR</t>
  </si>
  <si>
    <t>FAMISANAR</t>
  </si>
  <si>
    <t>SALUD TOTAL</t>
  </si>
  <si>
    <t>COOSALUD</t>
  </si>
  <si>
    <t>ALIANSALUD</t>
  </si>
  <si>
    <t>EPS SURA</t>
  </si>
  <si>
    <t>MUTUAL SER</t>
  </si>
  <si>
    <t>FUNDACIÓN SALUD MÍA</t>
  </si>
  <si>
    <t>CAPITAL SALUD</t>
  </si>
  <si>
    <t>EMSSANAR</t>
  </si>
  <si>
    <t>SAVIA SALUD EPS</t>
  </si>
  <si>
    <t>ASMET SALUD</t>
  </si>
  <si>
    <t>CAPRESOCA</t>
  </si>
  <si>
    <t>CCF CHOCÓ "COMFACHOCÓ"</t>
  </si>
  <si>
    <t>CCF ORIENTE "COMFAORIENTE"</t>
  </si>
  <si>
    <t>PIJAOS SALUD (EPS-I)</t>
  </si>
  <si>
    <t>ANAS WAYUU (EPS-I)</t>
  </si>
  <si>
    <t>AIC - ASOCIACIÓN INDÍGENA DEL CAUCA (EPS-I CAUCA)</t>
  </si>
  <si>
    <t>DUSAKAWI (EPS-I CESAR Y GUAJIRA)</t>
  </si>
  <si>
    <t>VIGILADO</t>
  </si>
  <si>
    <t>MAGISTERIO</t>
  </si>
  <si>
    <t>FUERZAS MILITARES</t>
  </si>
  <si>
    <t>ARL - POSITIVA</t>
  </si>
  <si>
    <t>ARL - SURAMERICANA</t>
  </si>
  <si>
    <t>TOP 10 OTROS VIGILADOS</t>
  </si>
  <si>
    <t>TOTAL NACIONAL POR TIPO DE RADICACIÓN  </t>
  </si>
  <si>
    <t xml:space="preserve">TABLA 1. TOTAL NACIONAL POR TIPO DE RADICACIÓN  </t>
  </si>
  <si>
    <t>*PERSONALIZADO: SUMATORIA CANAL PERSONALIZADO Y EVENTOS; EL CANAL EVENTOS OPERA DESDE NOVIEMBRE 2017</t>
  </si>
  <si>
    <t>*REDES SOCIALES: SUMATORIA CANAL REDES SOCIALES Y MEDIOS DE COMUNICACIÓN; ESTOS CANALES OPERAN DESDE FEBRERO 2018</t>
  </si>
  <si>
    <t>*NO SE CALCULA TASA TODA VEZ QUE NO SE CUENTA CON LA INFORMACIÓN DE NÚMERO DE AFILIADOS  DE TODOS LOS VIGILADOS DE OTRO TIPO DE RÉGIMEN EN EL BDUA (BASE ÚNICA DE AFILIADOS)</t>
  </si>
  <si>
    <t>JUL</t>
  </si>
  <si>
    <t>AGO</t>
  </si>
  <si>
    <t>SEP</t>
  </si>
  <si>
    <t>OCT</t>
  </si>
  <si>
    <t>NOV</t>
  </si>
  <si>
    <t>DIC</t>
  </si>
  <si>
    <t>FALTA DE OPORTUNIDAD EN LA ASIGNACIÓN DE CITAS DE CONSULTA MÉDICA ESPECIALIZADA DE OTRAS ESPECIALIDADES MÉDICAS</t>
  </si>
  <si>
    <t>FALTA DE OPORTUNIDAD EN LA ASIGNACIÓN DE CITAS DE CONSULTA MÉDICA GENERAL</t>
  </si>
  <si>
    <t>FALTA DE OPORTUNIDAD PARA LA PRESTACIÓN DE SERVICIOS DE IMAGENOLOGÍA DE  SEGUNDO Y TERCER NIVEL</t>
  </si>
  <si>
    <t>FALTA DE OPORTUNIDAD EN LA PROGRAMACIÓN DE CIRUGÍA</t>
  </si>
  <si>
    <t>WEB</t>
  </si>
  <si>
    <t>PERSONALIZADO</t>
  </si>
  <si>
    <t>REDES SOCIALES</t>
  </si>
  <si>
    <t>cod_mpio</t>
  </si>
  <si>
    <t>INSATISFACCIÓN DEL USUARIO CON EL PROCESO ADMINISTRATIVO</t>
  </si>
  <si>
    <t>NO APLICACIÓN DE NORMAS, GUÍAS O PROTOCOLOS DE ATENCIÓN</t>
  </si>
  <si>
    <t>cod_ent</t>
  </si>
  <si>
    <t>cod _ent</t>
  </si>
  <si>
    <t>SECRETARIA DISTRITAL DE SALUD  DE BOGOTA</t>
  </si>
  <si>
    <t>COLSANITAS S.A. COMPAA DE MEDICINA PREPAGADA</t>
  </si>
  <si>
    <t>CÁLCULO DE TASA CON EL PROMEDIO AFILIADOS AÑO CORRIDO</t>
  </si>
  <si>
    <t>TASA AÑO CORRIDO</t>
  </si>
  <si>
    <t>CÁLCULO DE TASA CON EL PROMEDIO AFILIADOS 12 MESES</t>
  </si>
  <si>
    <t>TASA AFILIADOS 12 MESES</t>
  </si>
  <si>
    <r>
      <rPr>
        <b/>
        <sz val="8"/>
        <color rgb="FF000000"/>
        <rFont val="Arial"/>
        <family val="2"/>
      </rPr>
      <t>* PROMEDIO AFILIADOS AÑO CORRIDO</t>
    </r>
    <r>
      <rPr>
        <sz val="8"/>
        <color rgb="FF000000"/>
        <rFont val="Arial"/>
        <family val="2"/>
      </rPr>
      <t>: = TOTAL PROMEDIO  AFILIADOS DEL AÑO CORRIDO  EN MENCIÓN, EN ESTADO ACTIVO, ACTIVO POR EMERGENCIA, PROTECCIÓN LABORAL, SUSPENDIDO, SUSPENDIDO POR DOCUMENTO Y SUSPENDIDO POR MORA QUE SE ENCUENTRAN EN LA BASE DE SISPRO.</t>
    </r>
  </si>
  <si>
    <r>
      <rPr>
        <b/>
        <sz val="8"/>
        <color rgb="FF000000"/>
        <rFont val="Arial"/>
        <family val="2"/>
      </rPr>
      <t>* PROMEDIO AFILIADOS 12 MESES</t>
    </r>
    <r>
      <rPr>
        <sz val="8"/>
        <color rgb="FF000000"/>
        <rFont val="Arial"/>
        <family val="2"/>
      </rPr>
      <t>: = TOTAL PROMEDIO  AFILIADOS DE 12 MESES ACUMULADOS  EN MENCIÓN, EN ESTADO ACTIVO, ACTIVO POR EMERGENCIA, PROTECCIÓN LABORAL, SUSPENDIDO, SUSPENDIDO POR DOCUMENTO Y SUSPENDIDO POR MORA QUE SE ENCUENTRAN EN LA BASE DE SISPRO.</t>
    </r>
  </si>
  <si>
    <t>COD ALIAS</t>
  </si>
  <si>
    <t>EPS INDÍGENAS</t>
  </si>
  <si>
    <t>66001</t>
  </si>
  <si>
    <t>41001</t>
  </si>
  <si>
    <t>76001</t>
  </si>
  <si>
    <t>17001</t>
  </si>
  <si>
    <t>19001</t>
  </si>
  <si>
    <t>68001</t>
  </si>
  <si>
    <t>73001</t>
  </si>
  <si>
    <t>11001</t>
  </si>
  <si>
    <t>15001</t>
  </si>
  <si>
    <t>54001</t>
  </si>
  <si>
    <t>50001</t>
  </si>
  <si>
    <t>85001</t>
  </si>
  <si>
    <t>20001</t>
  </si>
  <si>
    <t>70001</t>
  </si>
  <si>
    <t>13001</t>
  </si>
  <si>
    <t>27001</t>
  </si>
  <si>
    <t>95001</t>
  </si>
  <si>
    <t>52001</t>
  </si>
  <si>
    <t>47001</t>
  </si>
  <si>
    <t>81001</t>
  </si>
  <si>
    <t>23001</t>
  </si>
  <si>
    <t>97001</t>
  </si>
  <si>
    <t>91001</t>
  </si>
  <si>
    <t>86001</t>
  </si>
  <si>
    <t>94001</t>
  </si>
  <si>
    <t>18001</t>
  </si>
  <si>
    <t>99001</t>
  </si>
  <si>
    <t>44001</t>
  </si>
  <si>
    <t>05001</t>
  </si>
  <si>
    <t>08001</t>
  </si>
  <si>
    <t>63001</t>
  </si>
  <si>
    <t>88001</t>
  </si>
  <si>
    <t>**NO SE CALCULA TASA PARA EPS LIQUIDADAS</t>
  </si>
  <si>
    <t>66001 - PEREIRA</t>
  </si>
  <si>
    <t>76001 - CALI</t>
  </si>
  <si>
    <t>17001 - MANIZALES</t>
  </si>
  <si>
    <t>19001 - POPAYÁN</t>
  </si>
  <si>
    <t>68001 - BUCARAMANGA</t>
  </si>
  <si>
    <t>41001 - NEIVA</t>
  </si>
  <si>
    <t>73001 - IBAGUÉ</t>
  </si>
  <si>
    <t>05001 - MEDELLÍN</t>
  </si>
  <si>
    <t>63001 - ARMENIA</t>
  </si>
  <si>
    <t>11001 - BOGOTÁ D.C.</t>
  </si>
  <si>
    <t>15001 - TUNJA</t>
  </si>
  <si>
    <t>50001 - VILLAVICENCIO</t>
  </si>
  <si>
    <t>08001 - BARRANQUILLA</t>
  </si>
  <si>
    <t>85001 - YOPAL</t>
  </si>
  <si>
    <t>54001 - CÚCUTA</t>
  </si>
  <si>
    <t>27001 - QUIBDÓ</t>
  </si>
  <si>
    <t>70001 - SINCELEJO</t>
  </si>
  <si>
    <t>20001 - VALLEDUPAR</t>
  </si>
  <si>
    <t>52001 - PASTO</t>
  </si>
  <si>
    <t>13001 - CARTAGENA</t>
  </si>
  <si>
    <t>81001 - ARAUCA</t>
  </si>
  <si>
    <t>47001 - SANTA MARTA</t>
  </si>
  <si>
    <t>95001 - SAN JOSÉ DEL GUAVIARE</t>
  </si>
  <si>
    <t>23001 - MONTERÍA</t>
  </si>
  <si>
    <t>91001 - LETICIA</t>
  </si>
  <si>
    <t>86001 - MOCOA</t>
  </si>
  <si>
    <t>88001 - SAN ANDRÉS</t>
  </si>
  <si>
    <t>18001 - FLORENCIA</t>
  </si>
  <si>
    <t>99001 - PUERTO CARREÑO</t>
  </si>
  <si>
    <t>94001 - PUERTO INÍRIDA</t>
  </si>
  <si>
    <t>97001 - MITÚ</t>
  </si>
  <si>
    <t>44001 - RIOHACHA</t>
  </si>
  <si>
    <t>CCF DE SUCRE Y/O FAMILIAR DE COLOMBIA</t>
  </si>
  <si>
    <t>BOGOTÁ. D.C.</t>
  </si>
  <si>
    <t>**CCF HUILA "COMFAMILIAR HUILA"</t>
  </si>
  <si>
    <t>**CONVIDA</t>
  </si>
  <si>
    <t>BDUA</t>
  </si>
  <si>
    <t>VALLE</t>
  </si>
  <si>
    <t>BOGOTA D.C.</t>
  </si>
  <si>
    <t>QUINDIO</t>
  </si>
  <si>
    <t>BOYACA</t>
  </si>
  <si>
    <t>ATLANTICO</t>
  </si>
  <si>
    <t>GUAINIA</t>
  </si>
  <si>
    <t>BOLIVAR</t>
  </si>
  <si>
    <t>NARINO</t>
  </si>
  <si>
    <t>SAN ANDRES</t>
  </si>
  <si>
    <t>CORDOBA</t>
  </si>
  <si>
    <t>CHOCO</t>
  </si>
  <si>
    <t>CAQUETA</t>
  </si>
  <si>
    <t>VAUPES</t>
  </si>
  <si>
    <t>bdua</t>
  </si>
  <si>
    <t>SANITAS</t>
  </si>
  <si>
    <t>MALLAMAS (EPS-I)</t>
  </si>
  <si>
    <t>POLICIA NACIONAL</t>
  </si>
  <si>
    <t>DIRECCION SECCIONAL DE SALUD DE ANTIOQUIA</t>
  </si>
  <si>
    <t>**CCF DE LA GUAJIRA</t>
  </si>
  <si>
    <t>CAJACOPI EPS</t>
  </si>
  <si>
    <t>FONDO DE PASIVO SOCIAL DE FERROCARRILES NACIONALES DE COLOMBIA.</t>
  </si>
  <si>
    <t>TOTAL AÑO 2.023</t>
  </si>
  <si>
    <t>FALTA DE OPORTUNIDAD EN LA PROGRAMACIÓN DE PROCEDIMIENTOS QUIRÚRGICOS</t>
  </si>
  <si>
    <t>DEMORA DE LA REFERENCIA O CONTRARREFERENCIA</t>
  </si>
  <si>
    <t>base</t>
  </si>
  <si>
    <t xml:space="preserve">COMPORTAMIENTO DE RECLAMOS EN SALUD Y SOLICITUDES DE INFORMACIÓN </t>
  </si>
  <si>
    <t>RECLAMOS EN SALUD</t>
  </si>
  <si>
    <t>POR TIPO DE RECLAMO</t>
  </si>
  <si>
    <t>RECLAMOS EN SALUD Y SOLICITUDES DE INFORMACIÓN POR CANAL DE RADICACIÓN</t>
  </si>
  <si>
    <t>RECLAMOS EN SALUD Y SOLICITUDES DE INFORMACIÓN</t>
  </si>
  <si>
    <t>TOTAL RECLAMOS 2.023</t>
  </si>
  <si>
    <r>
      <t xml:space="preserve">* </t>
    </r>
    <r>
      <rPr>
        <b/>
        <sz val="8"/>
        <color rgb="FF000000"/>
        <rFont val="Arial"/>
        <family val="2"/>
      </rPr>
      <t>RECLAMOS EN SALUD:</t>
    </r>
    <r>
      <rPr>
        <sz val="8"/>
        <color rgb="FF000000"/>
        <rFont val="Arial"/>
        <family val="2"/>
      </rPr>
      <t xml:space="preserve"> SE EXCLUYEN RECLAMOS DE LAS EPS INDÍGENAS</t>
    </r>
  </si>
  <si>
    <t>RECLAMOS EN SALUD POR CAPITAL DE DEPARTAMENTO</t>
  </si>
  <si>
    <t>* RECLAMOS EN SALUD: SE EXCLUYEN LOS RECLAMOS DE LAS EPS INDÍGENAS</t>
  </si>
  <si>
    <r>
      <t xml:space="preserve">* </t>
    </r>
    <r>
      <rPr>
        <b/>
        <sz val="8"/>
        <color rgb="FF000000"/>
        <rFont val="Arial"/>
        <family val="2"/>
      </rPr>
      <t>RECLAMOS EN SALUD:</t>
    </r>
    <r>
      <rPr>
        <sz val="8"/>
        <color rgb="FF000000"/>
        <rFont val="Arial"/>
        <family val="2"/>
      </rPr>
      <t xml:space="preserve"> SE EXCLUYEN LOS RECLAMOS DE LAS EPS INDÍGENAS</t>
    </r>
  </si>
  <si>
    <r>
      <rPr>
        <b/>
        <sz val="8"/>
        <color rgb="FF000000"/>
        <rFont val="Arial"/>
        <family val="2"/>
      </rPr>
      <t>* RECLAMOS EN SALUD:</t>
    </r>
    <r>
      <rPr>
        <sz val="8"/>
        <color rgb="FF000000"/>
        <rFont val="Arial"/>
        <family val="2"/>
      </rPr>
      <t xml:space="preserve"> SE EXCLUYEN LOS RECLAMOS DE LAS EPS INDÍGENAS</t>
    </r>
  </si>
  <si>
    <t>TOTAL RECLAMOS EN SALUD 2.023</t>
  </si>
  <si>
    <t>RECLAMOS EN SALUD POR EPS INDÍGENAS (No se tienen en cuenta para el cálculo de tasa)</t>
  </si>
  <si>
    <t>RECLAMOS EN SALUD POR DEPARTAMENTO</t>
  </si>
  <si>
    <t>RECLAMOS EN SALUD POR MACROMOTIVO</t>
  </si>
  <si>
    <t>RECLAMOS EN SALUD POR MOTIVOS ESPECÍFICOS</t>
  </si>
  <si>
    <t>TOTAL 10 MOTIVOS CON MAYOR RECLAMOS</t>
  </si>
  <si>
    <t>RECLAMOS EN SALUD POR EPS RÉGIMEN CONTRIBUTIVO</t>
  </si>
  <si>
    <t>RECLAMOS EN SALUD POR EPS RÉGIMEN SUBSIDIADO</t>
  </si>
  <si>
    <t>RECLAMOS EN SALUD POR OTRO TIPO DE VIGILADO</t>
  </si>
  <si>
    <r>
      <t xml:space="preserve">* TASA: </t>
    </r>
    <r>
      <rPr>
        <sz val="8"/>
        <color rgb="FF000000"/>
        <rFont val="Arial"/>
        <family val="2"/>
      </rPr>
      <t>NÚMERO DE RECLAMOS POR CADA 10.000 AFILIADOS SE CALCULA: ∑RECLAMOS EN SALUD / PROMEDIO AFILIADOS 12 MESES</t>
    </r>
  </si>
  <si>
    <r>
      <t xml:space="preserve">* TASA: </t>
    </r>
    <r>
      <rPr>
        <sz val="8"/>
        <color rgb="FF000000"/>
        <rFont val="Arial"/>
        <family val="2"/>
      </rPr>
      <t>NÚMERO DE QUEJAS POR CADA 10.000 AFILIADOS SE CALCULA: ∑RECLAMOS EN SALUD / PROMEDIO AFILIADOS 12 MESES</t>
    </r>
  </si>
  <si>
    <t>A partir de enero de 2023 las tasas se calcularán por cada 10.000 afiliados</t>
  </si>
  <si>
    <t>“Es de anotar que la información presentada puede ser susceptible de cambios marginales respecto a informes presentados con anterioridad, dado que la información de los reclamos en salud puede cambiar en el tiempo debido a actualizaciones en su estado, clasificación de riesgo de vida y redireccionamientos a otra entidad para su gestión.”</t>
  </si>
  <si>
    <r>
      <t xml:space="preserve">* </t>
    </r>
    <r>
      <rPr>
        <b/>
        <sz val="8"/>
        <color rgb="FF000000"/>
        <rFont val="Arial"/>
        <family val="2"/>
      </rPr>
      <t>RECLAMOS EN SALUD:</t>
    </r>
    <r>
      <rPr>
        <sz val="8"/>
        <color rgb="FF000000"/>
        <rFont val="Arial"/>
        <family val="2"/>
      </rPr>
      <t xml:space="preserve"> SE EXCLUYEN LAS RECLAMOS EN SALUD DE LAS EPS INDÍGENAS</t>
    </r>
  </si>
  <si>
    <t>FALTA DE OPORTUNIDAD EN LA ENTREGA DE MEDICAMENTOS POS</t>
  </si>
  <si>
    <t>FALTA DE OPORTUNIDAD EN LA ENTREGA DE MEDICAMENTOS NO POS</t>
  </si>
  <si>
    <t>SALUD BOLÍVAR</t>
  </si>
  <si>
    <t>TOTAL RECLAMOS EN SALUD  2023</t>
  </si>
  <si>
    <t>**ECOOPSOS</t>
  </si>
  <si>
    <t>**Ecoopsoso EPS Liquidada</t>
  </si>
  <si>
    <t>Reclamos radicados hasta el 30 de junio de 2023</t>
  </si>
  <si>
    <t xml:space="preserve">SIMPLE </t>
  </si>
  <si>
    <t>PRIORIZADO</t>
  </si>
  <si>
    <t>RIESGO VITAL</t>
  </si>
  <si>
    <t>Reclamos radicados a partir del 01 de julio 2023</t>
  </si>
  <si>
    <t>TABLA 3. RECLAMOS EN SALUD POR TIPO DE RECLAMO (RECLAMOS A PARTIR DEL 01 JULIO 2023)</t>
  </si>
  <si>
    <t>TABLA 2. RECLAMOS EN SALUD POR TIPO DE RECLAMO (RECLAMOS HASTA EL 30 JUNIO 2023)</t>
  </si>
  <si>
    <t>**La clasificación simple, priorizado y vital aplica para los reclamos radicados desde el 1 de julio 2023</t>
  </si>
  <si>
    <t>BARRERAS EN EL ACCESO A TECNOLOGÍAS Y SERVICIOS DE SALUD; Y OTROS ELEMENTOS COMPLEMENTARIOS PARA LA ATENCIÓN DEL USUARIO</t>
  </si>
  <si>
    <t>INSATISFACCIÓN RELACIONADA CON LA ATENCIÓN EN SALUD</t>
  </si>
  <si>
    <t>INSATISFACCIÓN RELACIONADA CON INFRAESTRUCTURA Y LOGÍSTICA</t>
  </si>
  <si>
    <t>Reclamos radicados a partir del 01 de julio de 2023</t>
  </si>
  <si>
    <t>***A partir del 1 de julio 2023, se realizó un ajuste a la clasificación de motivos pasando de 6 macromotivos a 4, los cuales no son homologables, es por este motivo la información de motivos se presenta de manera separada.</t>
  </si>
  <si>
    <t>FALTA DE OPORTUNIDAD EN LAS CITAS O CONSULTAS</t>
  </si>
  <si>
    <t>NEGACIÓN EN LA ASIGNACIÓN DE CITAS O CONSULTAS</t>
  </si>
  <si>
    <t>FALTA DE OPORTUNIDAD EN LA ATENCIÓN EN OTROS SERVICIOS DE SALUD</t>
  </si>
  <si>
    <t>FALTA DE OPORTUNIDAD EN LA ENTREGA O ENTREGA INCOMPLETA DE TECNOLOGÍAS EN SALUD Y/O PRESTACIÓN DE OTROS SERVICIOS</t>
  </si>
  <si>
    <t>NEGACIÓN EN LA ATENCIÓN EN OTROS SERVICIOS DE SALUD</t>
  </si>
  <si>
    <t>NEGACIÓN PARA LA ENTREGA DE TECNOLOGÍAS EN SALUD Y/O DE OTROS SERVICIOS AUTORIZADOS</t>
  </si>
  <si>
    <t>FALTA DE OPORTUNIDAD EN LA AUTORIZACIÓN DE OTROS SERVICIOS DE SALUD</t>
  </si>
  <si>
    <t>FALTA DE OPORTUNIDAD EN LA AUTORIZACIÓN DE CITAS DE CONSULTA</t>
  </si>
  <si>
    <t>FALTA DE OPORTUNIDAD EN LA AUTORIZACIÓN DE TECNOLOGÍAS EN SALUD Y/O DE OTROS SERVICIOS</t>
  </si>
  <si>
    <t>NO RECONOCIMIENTO Y/O PAGO DE LAS PRESTACIONES ECONÓMICAS</t>
  </si>
  <si>
    <t>***A partir del 1 de julio 2023, se realizó un ajuste a la clasificación de motivos pasando de más de 300 motivos especificos a tan solo 37, los cuales no son homologables, es por este motivo la información de motivos se presenta de manera separada.</t>
  </si>
  <si>
    <t>SECRETARIA DISTRITAL DE SALUD DE SANTIAGO DE CALI</t>
  </si>
  <si>
    <t>TABLA 4. RECLAMOS EN SALUD Y SOLICITUDES DE INFORMACIÓN POR CANAL DE RADICACIÓN</t>
  </si>
  <si>
    <t>TABLA 5. RECLAMOS EN SALUD POR DEPARTAMENTO</t>
  </si>
  <si>
    <t>TABLA 6. RECLAMOS EN POR CAPITAL DE DEPARTAMENTO</t>
  </si>
  <si>
    <t>TABLA 11. RECLAMOS EN SALUD POR EPS RÉGIMEN CONTRIBUTIVO</t>
  </si>
  <si>
    <t>TABLA 12. RECLAMOS EN SALUD POR EPS RÉGIMEN SUBSIDIADO</t>
  </si>
  <si>
    <t>TABLA 13. RECLAMOS EN SALUD POR EPS INDÍGENAS</t>
  </si>
  <si>
    <t>TABLA 14. RECLAMOS EN SALUD POR OTRO TIPO DE VIGILADO</t>
  </si>
  <si>
    <t>TABLA 7. RECLAMOS EN SALUD POR MACROMOTIVO (RECLAMOS HASTA EL 30 DE JUNIO DE 2023)</t>
  </si>
  <si>
    <t>TABLA 9. RECLAMOS EN SALUD POR MOTIVOS ESPECÍFICOS (RECLAMOS  HASTA EL 30 JUNIO DE 2023)</t>
  </si>
  <si>
    <r>
      <rPr>
        <b/>
        <sz val="12"/>
        <color rgb="FF000000"/>
        <rFont val="Arial"/>
        <family val="2"/>
      </rPr>
      <t>* RECLAMOS EN SALUD:</t>
    </r>
    <r>
      <rPr>
        <sz val="12"/>
        <color rgb="FF000000"/>
        <rFont val="Arial"/>
        <family val="2"/>
      </rPr>
      <t xml:space="preserve"> SE EXCLUYEN LOS RECLAMOS DE LAS EPS INDÍGENAS</t>
    </r>
  </si>
  <si>
    <r>
      <rPr>
        <b/>
        <sz val="12"/>
        <color rgb="FF000000"/>
        <rFont val="Arial"/>
        <family val="2"/>
      </rPr>
      <t>* PROMEDIO AFILIADOS AÑO CORRIDO</t>
    </r>
    <r>
      <rPr>
        <sz val="12"/>
        <color rgb="FF000000"/>
        <rFont val="Arial"/>
        <family val="2"/>
      </rPr>
      <t>: = TOTAL PROMEDIO  AFILIADOS DEL AÑO CORRIDO  EN MENCIÓN, EN ESTADO ACTIVO, ACTIVO POR EMERGENCIA, PROTECCIÓN LABORAL, SUSPENDIDO, SUSPENDIDO POR DOCUMENTO Y SUSPENDIDO POR MORA QUE SE ENCUENTRAN EN LA BASE DE SISPRO.</t>
    </r>
  </si>
  <si>
    <r>
      <t>* TASA</t>
    </r>
    <r>
      <rPr>
        <sz val="12"/>
        <color rgb="FF000000"/>
        <rFont val="Arial"/>
        <family val="2"/>
      </rPr>
      <t>: NÚMERO DE RECLAMOS POR CADA 10.000 AFILIADOS SE CALCULA: ∑RECLAMOS EN SALUD / PROMEDIO AFILIADOS AÑO CORRIDO POR 10.000</t>
    </r>
  </si>
  <si>
    <r>
      <t>* TASA</t>
    </r>
    <r>
      <rPr>
        <sz val="8"/>
        <color rgb="FF000000"/>
        <rFont val="Arial"/>
        <family val="2"/>
      </rPr>
      <t>: NÚMERO DE RECLAMOS POR CADA 10.000 AFILIADOS SE CALCULA: ∑RECLAMOS EN SALUD/ PROMEDIO AFILIADOS AÑO CORRIDO POR 10.000</t>
    </r>
  </si>
  <si>
    <r>
      <t>* TASA</t>
    </r>
    <r>
      <rPr>
        <sz val="8"/>
        <color rgb="FF000000"/>
        <rFont val="Arial"/>
        <family val="2"/>
      </rPr>
      <t>: NÚMERO DE RECLAMOS POR CADA 10.000 AFILIADOS SE CALCULA: ∑RECLAMOS EN SALUD / PROMEDIO AFILIADOS AÑO CORRIDO POR 10.000</t>
    </r>
  </si>
  <si>
    <r>
      <t>* TASA</t>
    </r>
    <r>
      <rPr>
        <sz val="8"/>
        <color rgb="FF000000"/>
        <rFont val="Arial"/>
        <family val="2"/>
      </rPr>
      <t>: NÚMERO DE RECLAMOS POR CADA 10.000 AFILIADOS SE CALCULA: ∑RECLAMOS EN SALUD / PROMEDIO AFILIADOS 12 MESES</t>
    </r>
  </si>
  <si>
    <t>TABLA 6. RECLAMOS EN SALUD POR CAPITAL DE DEPARTAMENTO</t>
  </si>
  <si>
    <t>TABLA 7. RECLAMOS EN SALUD POR MACROMOTIVO (RECLAMOS HASTA EL 30 JUNIO 2023)</t>
  </si>
  <si>
    <t>TABLA 8. RECLAMOS EN SALUD POR MACROMOTIVO (RECLAMOS A PARTIR DEL 01 JULIO 2023)</t>
  </si>
  <si>
    <t>TABLA 9. RECLAMOS EN SALUD POR MOTIVOS ESPECÍFICOS (RECLAMOS HASTA EL 30 JUNIO 2023)</t>
  </si>
  <si>
    <t>TABLA 10. RECLAMOS EN SALUD POR MOTIVOS ESPECÍFICOS (RECLAMOS A PARTIR DEL 01 JULIO 2023)</t>
  </si>
  <si>
    <t>2.023 (ENERO-AGOSTO)</t>
  </si>
  <si>
    <t>FUENTE: BASE DE DATOS SNS AÑO 2.023 (ENERO-AGOSTO)</t>
  </si>
  <si>
    <t>*PROMEDIO AFILIADOS AÑO CORRIDO AGOSTO 2023</t>
  </si>
  <si>
    <t>TASA DEPT= 181,90</t>
  </si>
  <si>
    <t>TASA RÉGIMEN= 213,28</t>
  </si>
  <si>
    <t>TASA REGIMEN = 135,70</t>
  </si>
  <si>
    <t>TOTAL RECLAMOS EN SALUD (SEP 2.022 A AGO 2.023)</t>
  </si>
  <si>
    <t>*PROMEDIO AFILIADOS AFILIADOS 12 MESES (SEP 2.022 A AGO 2.023)</t>
  </si>
  <si>
    <t>TASA AÑO CAPITALES= 218,25</t>
  </si>
  <si>
    <t>TASA DPTO  = 263,58</t>
  </si>
  <si>
    <t>TASA DPTO  = 316,63</t>
  </si>
  <si>
    <t>FUENTE: BASE DE DATOS SNS AÑOS 2022-2.023 (ENERO-AGOSTO)</t>
  </si>
  <si>
    <t>FUENTE: BASE DE DATOS SNS AÑOS 2.022-2.023 (ENERO-AGOSTO)</t>
  </si>
  <si>
    <t>PROMEDIO = 310,60</t>
  </si>
  <si>
    <t>TASA REGIMEN = 194,47</t>
  </si>
  <si>
    <t>TABLA 10. RECLAMOS EN SALUD POR MOTIVOS ESPECÍFICOS (RECLAMOS A PARTIR DEL 01 JULIO DE 2023)</t>
  </si>
  <si>
    <t>TABLA 8. RECLAMOS EN SALUD POR MACROMOTIVO (RECLAMOS A PARTIR DEL 01 DE JULIO DE 2023)</t>
  </si>
  <si>
    <t>*WEB: SUMATORIA DE FUENTES DE INFORMACIÓN FORMULARIO WEB Y CORREO ELECTRÓNICO; EL CANAL DE CORREO ELECTRÓNICO OPERA DESDE SEPTIEMBRE 2015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</si>
</sst>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1" formatCode="_-* #,##0_-;\-* #,##0_-;_-* &quot;-&quot;_-;_-@_-"/>
    <numFmt numFmtId="164" formatCode="0.0%"/>
  </numFmts>
  <fonts count="19" x14ac:knownFonts="1">
    <font>
      <sz val="11"/>
      <color theme="1"/>
      <name val="Calibri"/>
      <family val="2"/>
      <scheme val="minor"/>
    </font>
    <font>
      <b/>
      <sz val="12"/>
      <color theme="1"/>
      <name val="Arial"/>
      <family val="2"/>
    </font>
    <font>
      <sz val="8"/>
      <color theme="1"/>
      <name val="Arial"/>
      <family val="2"/>
    </font>
    <font>
      <sz val="11"/>
      <color theme="1"/>
      <name val="Calibri"/>
      <family val="2"/>
      <scheme val="minor"/>
    </font>
    <font>
      <sz val="8"/>
      <color rgb="FF000000"/>
      <name val="Arial"/>
      <family val="2"/>
    </font>
    <font>
      <b/>
      <sz val="8"/>
      <color rgb="FF000000"/>
      <name val="Arial"/>
      <family val="2"/>
    </font>
    <font>
      <sz val="8"/>
      <color indexed="8"/>
      <name val="Arial"/>
      <family val="2"/>
    </font>
    <font>
      <b/>
      <sz val="12"/>
      <color indexed="8"/>
      <name val="Arial"/>
      <family val="2"/>
    </font>
    <font>
      <sz val="8"/>
      <name val="Calibri"/>
      <family val="2"/>
      <scheme val="minor"/>
    </font>
    <font>
      <sz val="12"/>
      <name val="Arial"/>
      <family val="2"/>
    </font>
    <font>
      <sz val="12"/>
      <color theme="1"/>
      <name val="Arial"/>
      <family val="2"/>
    </font>
    <font>
      <sz val="12"/>
      <color theme="0"/>
      <name val="Arial"/>
      <family val="2"/>
    </font>
    <font>
      <i/>
      <sz val="12"/>
      <color rgb="FF000000"/>
      <name val="Arial"/>
      <family val="2"/>
    </font>
    <font>
      <b/>
      <sz val="12"/>
      <name val="Arial"/>
      <family val="2"/>
    </font>
    <font>
      <sz val="12"/>
      <color rgb="FFFF0000"/>
      <name val="Arial"/>
      <family val="2"/>
    </font>
    <font>
      <sz val="12"/>
      <color rgb="FF000000"/>
      <name val="Arial"/>
      <family val="2"/>
    </font>
    <font>
      <b/>
      <sz val="12"/>
      <color rgb="FF000000"/>
      <name val="Arial"/>
      <family val="2"/>
    </font>
    <font>
      <sz val="12"/>
      <color indexed="8"/>
      <name val="Arial"/>
      <family val="2"/>
    </font>
    <font>
      <i/>
      <sz val="12"/>
      <color theme="1"/>
      <name val="Arial"/>
      <family val="2"/>
    </font>
  </fonts>
  <fills count="8">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theme="9" tint="0.59999389629810485"/>
        <bgColor theme="4" tint="0.79998168889431442"/>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tint="0.39997558519241921"/>
        <bgColor indexed="64"/>
      </patternFill>
    </fill>
  </fills>
  <borders count="1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right/>
      <top/>
      <bottom style="medium">
        <color indexed="64"/>
      </bottom>
      <diagonal/>
    </border>
  </borders>
  <cellStyleXfs count="3">
    <xf numFmtId="0" fontId="0" fillId="0" borderId="0"/>
    <xf numFmtId="9" fontId="3" fillId="0" borderId="0" applyFont="0" applyFill="0" applyBorder="0" applyAlignment="0" applyProtection="0"/>
    <xf numFmtId="41" fontId="3" fillId="0" borderId="0" applyFont="0" applyFill="0" applyBorder="0" applyAlignment="0" applyProtection="0"/>
  </cellStyleXfs>
  <cellXfs count="198">
    <xf numFmtId="0" fontId="0" fillId="0" borderId="0" xfId="0"/>
    <xf numFmtId="0" fontId="1" fillId="0" borderId="0" xfId="0" applyFont="1"/>
    <xf numFmtId="0" fontId="2" fillId="0" borderId="0" xfId="0" applyFont="1" applyAlignment="1">
      <alignment horizontal="center" vertical="center"/>
    </xf>
    <xf numFmtId="0" fontId="4" fillId="0" borderId="0" xfId="0" applyFont="1" applyAlignment="1">
      <alignment vertical="center"/>
    </xf>
    <xf numFmtId="0" fontId="6" fillId="0" borderId="0" xfId="0" applyFont="1" applyAlignment="1">
      <alignment vertical="center" wrapText="1"/>
    </xf>
    <xf numFmtId="0" fontId="5" fillId="0" borderId="0" xfId="0" applyFont="1" applyAlignment="1">
      <alignment vertical="center"/>
    </xf>
    <xf numFmtId="0" fontId="6" fillId="0" borderId="0" xfId="0" applyFont="1" applyAlignment="1">
      <alignment horizontal="center" vertical="center" wrapText="1"/>
    </xf>
    <xf numFmtId="0" fontId="7" fillId="0" borderId="0" xfId="0" applyFont="1" applyAlignment="1">
      <alignment vertical="top"/>
    </xf>
    <xf numFmtId="0" fontId="2" fillId="0" borderId="0" xfId="0" applyFont="1" applyAlignment="1">
      <alignment horizontal="left" vertical="center"/>
    </xf>
    <xf numFmtId="0" fontId="2" fillId="0" borderId="6" xfId="0" applyFont="1" applyBorder="1" applyAlignment="1">
      <alignment horizontal="left" vertical="center"/>
    </xf>
    <xf numFmtId="0" fontId="2" fillId="0" borderId="0" xfId="0" applyFont="1" applyAlignment="1">
      <alignment horizontal="left" vertical="center" wrapText="1"/>
    </xf>
    <xf numFmtId="3" fontId="2" fillId="0" borderId="6" xfId="0" applyNumberFormat="1" applyFont="1" applyBorder="1" applyAlignment="1">
      <alignment horizontal="center"/>
    </xf>
    <xf numFmtId="3" fontId="2" fillId="0" borderId="0" xfId="0" applyNumberFormat="1" applyFont="1" applyAlignment="1">
      <alignment horizontal="center"/>
    </xf>
    <xf numFmtId="3" fontId="6" fillId="0" borderId="0" xfId="0" applyNumberFormat="1" applyFont="1" applyAlignment="1">
      <alignment vertical="center" wrapText="1"/>
    </xf>
    <xf numFmtId="3" fontId="2" fillId="0" borderId="0" xfId="0" applyNumberFormat="1" applyFont="1" applyAlignment="1">
      <alignment horizontal="left" vertical="center"/>
    </xf>
    <xf numFmtId="3" fontId="2" fillId="0" borderId="0" xfId="0" applyNumberFormat="1" applyFont="1" applyAlignment="1">
      <alignment horizontal="center" vertical="center"/>
    </xf>
    <xf numFmtId="3" fontId="2" fillId="0" borderId="6" xfId="0" applyNumberFormat="1" applyFont="1" applyBorder="1" applyAlignment="1">
      <alignment horizontal="left" vertical="center" wrapText="1"/>
    </xf>
    <xf numFmtId="2" fontId="6" fillId="0" borderId="0" xfId="0" applyNumberFormat="1" applyFont="1" applyAlignment="1">
      <alignment horizontal="center" vertical="center" wrapText="1"/>
    </xf>
    <xf numFmtId="2" fontId="2" fillId="0" borderId="0" xfId="0" applyNumberFormat="1" applyFont="1" applyAlignment="1">
      <alignment horizontal="left" vertical="center"/>
    </xf>
    <xf numFmtId="0" fontId="2" fillId="0" borderId="0" xfId="0" applyFont="1"/>
    <xf numFmtId="0" fontId="2" fillId="0" borderId="0" xfId="0" applyFont="1" applyAlignment="1">
      <alignment horizontal="center"/>
    </xf>
    <xf numFmtId="0" fontId="2" fillId="0" borderId="6" xfId="0" applyFont="1" applyBorder="1" applyAlignment="1">
      <alignment horizontal="center"/>
    </xf>
    <xf numFmtId="0" fontId="2" fillId="0" borderId="6" xfId="0" applyFont="1" applyBorder="1" applyAlignment="1">
      <alignment horizontal="left" vertical="center" wrapText="1"/>
    </xf>
    <xf numFmtId="0" fontId="1" fillId="0" borderId="0" xfId="0" applyFont="1" applyAlignment="1">
      <alignment horizontal="left" indent="1"/>
    </xf>
    <xf numFmtId="0" fontId="9" fillId="0" borderId="0" xfId="0" applyFont="1"/>
    <xf numFmtId="0" fontId="10" fillId="0" borderId="0" xfId="0" applyFont="1"/>
    <xf numFmtId="0" fontId="11" fillId="3" borderId="0" xfId="0" applyFont="1" applyFill="1"/>
    <xf numFmtId="0" fontId="1" fillId="2" borderId="2" xfId="0" applyFont="1" applyFill="1" applyBorder="1" applyAlignment="1">
      <alignment horizontal="center"/>
    </xf>
    <xf numFmtId="0" fontId="1" fillId="2" borderId="1" xfId="0" applyFont="1" applyFill="1" applyBorder="1" applyAlignment="1">
      <alignment horizontal="center"/>
    </xf>
    <xf numFmtId="0" fontId="1" fillId="2" borderId="4" xfId="0" applyFont="1" applyFill="1" applyBorder="1" applyAlignment="1">
      <alignment horizontal="center"/>
    </xf>
    <xf numFmtId="0" fontId="10" fillId="0" borderId="1" xfId="0" applyFont="1" applyBorder="1" applyAlignment="1">
      <alignment wrapText="1"/>
    </xf>
    <xf numFmtId="3" fontId="10" fillId="0" borderId="1" xfId="0" applyNumberFormat="1" applyFont="1" applyBorder="1" applyAlignment="1">
      <alignment horizontal="center" vertical="center"/>
    </xf>
    <xf numFmtId="3" fontId="10" fillId="5" borderId="1" xfId="0" applyNumberFormat="1" applyFont="1" applyFill="1" applyBorder="1" applyAlignment="1">
      <alignment horizontal="center" vertical="center"/>
    </xf>
    <xf numFmtId="0" fontId="10" fillId="0" borderId="1" xfId="0" applyFont="1" applyBorder="1"/>
    <xf numFmtId="0" fontId="1" fillId="2" borderId="5" xfId="0" applyFont="1" applyFill="1" applyBorder="1" applyAlignment="1">
      <alignment horizontal="center"/>
    </xf>
    <xf numFmtId="3" fontId="1" fillId="2" borderId="5" xfId="0" applyNumberFormat="1" applyFont="1" applyFill="1" applyBorder="1" applyAlignment="1">
      <alignment horizontal="center" vertical="center"/>
    </xf>
    <xf numFmtId="3" fontId="9" fillId="0" borderId="1" xfId="0" applyNumberFormat="1" applyFont="1" applyBorder="1" applyAlignment="1">
      <alignment horizontal="center" vertical="center"/>
    </xf>
    <xf numFmtId="3" fontId="10" fillId="7" borderId="1" xfId="0" applyNumberFormat="1" applyFont="1" applyFill="1" applyBorder="1" applyAlignment="1">
      <alignment horizontal="center" vertical="center"/>
    </xf>
    <xf numFmtId="3" fontId="9" fillId="5" borderId="1" xfId="0" applyNumberFormat="1" applyFont="1" applyFill="1" applyBorder="1" applyAlignment="1">
      <alignment horizontal="center" vertical="center"/>
    </xf>
    <xf numFmtId="0" fontId="10" fillId="0" borderId="0" xfId="0" applyFont="1" applyAlignment="1">
      <alignment horizontal="center"/>
    </xf>
    <xf numFmtId="3" fontId="9" fillId="7" borderId="1" xfId="0" applyNumberFormat="1" applyFont="1" applyFill="1" applyBorder="1" applyAlignment="1">
      <alignment horizontal="center" vertical="center"/>
    </xf>
    <xf numFmtId="0" fontId="10" fillId="0" borderId="5" xfId="0" applyFont="1" applyBorder="1"/>
    <xf numFmtId="3" fontId="10" fillId="0" borderId="1" xfId="0" applyNumberFormat="1" applyFont="1" applyBorder="1" applyAlignment="1">
      <alignment horizontal="center"/>
    </xf>
    <xf numFmtId="3" fontId="10" fillId="5" borderId="1" xfId="0" applyNumberFormat="1" applyFont="1" applyFill="1" applyBorder="1" applyAlignment="1">
      <alignment horizontal="center"/>
    </xf>
    <xf numFmtId="164" fontId="10" fillId="0" borderId="1" xfId="0" applyNumberFormat="1" applyFont="1" applyBorder="1" applyAlignment="1">
      <alignment horizontal="center"/>
    </xf>
    <xf numFmtId="3" fontId="1" fillId="2" borderId="1" xfId="0" applyNumberFormat="1" applyFont="1" applyFill="1" applyBorder="1" applyAlignment="1">
      <alignment horizontal="center"/>
    </xf>
    <xf numFmtId="164" fontId="1" fillId="2" borderId="1" xfId="1" applyNumberFormat="1" applyFont="1" applyFill="1" applyBorder="1" applyAlignment="1">
      <alignment horizontal="center"/>
    </xf>
    <xf numFmtId="3" fontId="10" fillId="0" borderId="0" xfId="0" applyNumberFormat="1" applyFont="1"/>
    <xf numFmtId="0" fontId="1" fillId="2" borderId="2"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4" xfId="0" applyFont="1" applyFill="1" applyBorder="1" applyAlignment="1">
      <alignment horizontal="center" vertical="center" wrapText="1"/>
    </xf>
    <xf numFmtId="49" fontId="9" fillId="0" borderId="0" xfId="0" applyNumberFormat="1" applyFont="1"/>
    <xf numFmtId="0" fontId="9" fillId="0" borderId="1" xfId="0" applyFont="1" applyBorder="1" applyAlignment="1">
      <alignment wrapText="1"/>
    </xf>
    <xf numFmtId="3" fontId="9" fillId="0" borderId="1" xfId="0" applyNumberFormat="1" applyFont="1" applyBorder="1" applyAlignment="1">
      <alignment horizontal="center"/>
    </xf>
    <xf numFmtId="3" fontId="9" fillId="5" borderId="1" xfId="0" applyNumberFormat="1" applyFont="1" applyFill="1" applyBorder="1" applyAlignment="1">
      <alignment horizontal="center"/>
    </xf>
    <xf numFmtId="4" fontId="10" fillId="0" borderId="1" xfId="0" applyNumberFormat="1" applyFont="1" applyBorder="1" applyAlignment="1">
      <alignment horizontal="center"/>
    </xf>
    <xf numFmtId="2" fontId="10" fillId="3" borderId="0" xfId="0" applyNumberFormat="1" applyFont="1" applyFill="1"/>
    <xf numFmtId="2" fontId="10" fillId="0" borderId="0" xfId="0" applyNumberFormat="1" applyFont="1"/>
    <xf numFmtId="2" fontId="11" fillId="3" borderId="0" xfId="0" applyNumberFormat="1" applyFont="1" applyFill="1"/>
    <xf numFmtId="0" fontId="1" fillId="2" borderId="5" xfId="0" applyFont="1" applyFill="1" applyBorder="1" applyAlignment="1">
      <alignment horizontal="center" vertical="center"/>
    </xf>
    <xf numFmtId="3" fontId="1" fillId="2" borderId="1" xfId="0" applyNumberFormat="1" applyFont="1" applyFill="1" applyBorder="1" applyAlignment="1">
      <alignment horizontal="center" vertical="center"/>
    </xf>
    <xf numFmtId="3" fontId="13" fillId="2" borderId="1" xfId="0" applyNumberFormat="1" applyFont="1" applyFill="1" applyBorder="1" applyAlignment="1">
      <alignment horizontal="center" vertical="center"/>
    </xf>
    <xf numFmtId="2" fontId="14" fillId="3" borderId="0" xfId="0" applyNumberFormat="1" applyFont="1" applyFill="1"/>
    <xf numFmtId="0" fontId="15" fillId="0" borderId="0" xfId="0" applyFont="1" applyAlignment="1">
      <alignment vertical="center"/>
    </xf>
    <xf numFmtId="0" fontId="17" fillId="0" borderId="0" xfId="0" applyFont="1" applyAlignment="1">
      <alignment vertical="center" wrapText="1"/>
    </xf>
    <xf numFmtId="0" fontId="10" fillId="0" borderId="0" xfId="0" applyFont="1" applyAlignment="1">
      <alignment horizontal="center" vertical="center"/>
    </xf>
    <xf numFmtId="0" fontId="16" fillId="0" borderId="0" xfId="0" applyFont="1" applyAlignment="1">
      <alignment vertical="center"/>
    </xf>
    <xf numFmtId="0" fontId="17" fillId="0" borderId="0" xfId="0" applyFont="1" applyAlignment="1">
      <alignment horizontal="center" vertical="center" wrapText="1"/>
    </xf>
    <xf numFmtId="1" fontId="9" fillId="3" borderId="0" xfId="0" applyNumberFormat="1" applyFont="1" applyFill="1"/>
    <xf numFmtId="2" fontId="9" fillId="3" borderId="0" xfId="0" applyNumberFormat="1" applyFont="1" applyFill="1"/>
    <xf numFmtId="1" fontId="10" fillId="0" borderId="0" xfId="0" applyNumberFormat="1" applyFont="1"/>
    <xf numFmtId="0" fontId="10" fillId="0" borderId="1" xfId="0" applyFont="1" applyBorder="1" applyAlignment="1">
      <alignment horizontal="justify" vertical="center" wrapText="1"/>
    </xf>
    <xf numFmtId="164" fontId="10" fillId="0" borderId="1" xfId="0" applyNumberFormat="1" applyFont="1" applyBorder="1" applyAlignment="1">
      <alignment horizontal="center" vertical="center"/>
    </xf>
    <xf numFmtId="164" fontId="1" fillId="2" borderId="1" xfId="1" applyNumberFormat="1" applyFont="1" applyFill="1" applyBorder="1" applyAlignment="1">
      <alignment horizontal="center" vertical="center"/>
    </xf>
    <xf numFmtId="0" fontId="10" fillId="0" borderId="1" xfId="0" applyFont="1" applyBorder="1" applyAlignment="1">
      <alignment horizontal="justify" vertical="top" wrapText="1"/>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2" fontId="10" fillId="0" borderId="1" xfId="0" applyNumberFormat="1" applyFont="1" applyBorder="1" applyAlignment="1">
      <alignment horizontal="center"/>
    </xf>
    <xf numFmtId="0" fontId="10" fillId="0" borderId="1" xfId="0" applyFont="1" applyBorder="1" applyAlignment="1">
      <alignment horizontal="center" vertical="center"/>
    </xf>
    <xf numFmtId="0" fontId="18" fillId="0" borderId="1" xfId="0" applyFont="1" applyBorder="1" applyAlignment="1">
      <alignment wrapText="1"/>
    </xf>
    <xf numFmtId="3" fontId="18" fillId="0" borderId="1" xfId="0" applyNumberFormat="1" applyFont="1" applyBorder="1" applyAlignment="1">
      <alignment horizontal="center" vertical="center"/>
    </xf>
    <xf numFmtId="3" fontId="18" fillId="0" borderId="1" xfId="0" applyNumberFormat="1" applyFont="1" applyBorder="1" applyAlignment="1">
      <alignment horizontal="center"/>
    </xf>
    <xf numFmtId="2" fontId="18" fillId="0" borderId="1" xfId="0" applyNumberFormat="1" applyFont="1" applyBorder="1" applyAlignment="1">
      <alignment horizontal="center"/>
    </xf>
    <xf numFmtId="2" fontId="1" fillId="0" borderId="10" xfId="0" applyNumberFormat="1" applyFont="1" applyBorder="1" applyAlignment="1">
      <alignment horizontal="center" vertical="center"/>
    </xf>
    <xf numFmtId="0" fontId="9" fillId="0" borderId="0" xfId="0" applyFont="1" applyAlignment="1">
      <alignment vertical="center"/>
    </xf>
    <xf numFmtId="0" fontId="10" fillId="0" borderId="0" xfId="0" applyFont="1" applyAlignment="1">
      <alignment vertical="center"/>
    </xf>
    <xf numFmtId="0" fontId="9" fillId="0" borderId="0" xfId="0" applyFont="1" applyAlignment="1">
      <alignment horizontal="left" vertical="center" indent="1"/>
    </xf>
    <xf numFmtId="0" fontId="13" fillId="2" borderId="9" xfId="0" applyFont="1" applyFill="1" applyBorder="1" applyAlignment="1">
      <alignment horizontal="center" vertical="center" wrapText="1"/>
    </xf>
    <xf numFmtId="0" fontId="13" fillId="4" borderId="9" xfId="0" applyFont="1" applyFill="1" applyBorder="1" applyAlignment="1">
      <alignment horizontal="center" vertical="center"/>
    </xf>
    <xf numFmtId="0" fontId="13" fillId="4" borderId="1" xfId="0" applyFont="1" applyFill="1" applyBorder="1" applyAlignment="1">
      <alignment horizontal="center" vertical="center"/>
    </xf>
    <xf numFmtId="0" fontId="13" fillId="4" borderId="1" xfId="0" applyFont="1" applyFill="1" applyBorder="1" applyAlignment="1">
      <alignment horizontal="center" vertical="center" wrapText="1"/>
    </xf>
    <xf numFmtId="0" fontId="9" fillId="3" borderId="1" xfId="0" applyFont="1" applyFill="1" applyBorder="1" applyAlignment="1">
      <alignment vertical="center" wrapText="1"/>
    </xf>
    <xf numFmtId="3" fontId="9" fillId="3" borderId="1" xfId="0" applyNumberFormat="1" applyFont="1" applyFill="1" applyBorder="1" applyAlignment="1">
      <alignment horizontal="center" vertical="center"/>
    </xf>
    <xf numFmtId="0" fontId="14" fillId="3" borderId="0" xfId="0" applyFont="1" applyFill="1"/>
    <xf numFmtId="0" fontId="13" fillId="2" borderId="1" xfId="0" applyFont="1" applyFill="1" applyBorder="1" applyAlignment="1">
      <alignment horizontal="center" vertical="center" wrapText="1"/>
    </xf>
    <xf numFmtId="3" fontId="7" fillId="2" borderId="1" xfId="0" applyNumberFormat="1" applyFont="1" applyFill="1" applyBorder="1" applyAlignment="1">
      <alignment horizontal="center" vertical="center"/>
    </xf>
    <xf numFmtId="41" fontId="14" fillId="3" borderId="0" xfId="2" applyFont="1" applyFill="1"/>
    <xf numFmtId="3" fontId="11" fillId="3" borderId="0" xfId="0" applyNumberFormat="1" applyFont="1" applyFill="1"/>
    <xf numFmtId="3" fontId="10" fillId="0" borderId="1" xfId="0" applyNumberFormat="1" applyFont="1" applyBorder="1" applyAlignment="1">
      <alignment horizontal="center" vertical="center" wrapText="1"/>
    </xf>
    <xf numFmtId="164" fontId="10" fillId="0" borderId="1" xfId="1" applyNumberFormat="1" applyFont="1" applyBorder="1" applyAlignment="1">
      <alignment horizontal="center" vertical="center" wrapText="1"/>
    </xf>
    <xf numFmtId="0" fontId="10" fillId="0" borderId="1" xfId="0" applyFont="1" applyBorder="1" applyAlignment="1">
      <alignment horizontal="center" vertical="center" wrapText="1"/>
    </xf>
    <xf numFmtId="3" fontId="1" fillId="2" borderId="1" xfId="0" applyNumberFormat="1" applyFont="1" applyFill="1" applyBorder="1" applyAlignment="1">
      <alignment horizontal="center" wrapText="1"/>
    </xf>
    <xf numFmtId="164" fontId="1" fillId="2" borderId="1" xfId="1" applyNumberFormat="1" applyFont="1" applyFill="1" applyBorder="1" applyAlignment="1">
      <alignment horizontal="center" wrapText="1"/>
    </xf>
    <xf numFmtId="49" fontId="10" fillId="0" borderId="0" xfId="0" applyNumberFormat="1" applyFont="1"/>
    <xf numFmtId="0" fontId="1" fillId="2" borderId="2" xfId="0" applyFont="1" applyFill="1" applyBorder="1"/>
    <xf numFmtId="0" fontId="10" fillId="0" borderId="2" xfId="0" applyFont="1" applyBorder="1" applyAlignment="1">
      <alignment vertical="center" wrapText="1"/>
    </xf>
    <xf numFmtId="0" fontId="10" fillId="0" borderId="2" xfId="0" applyFont="1" applyBorder="1"/>
    <xf numFmtId="0" fontId="10" fillId="0" borderId="2" xfId="0" applyFont="1" applyBorder="1" applyAlignment="1">
      <alignment wrapText="1"/>
    </xf>
    <xf numFmtId="0" fontId="10" fillId="7" borderId="5" xfId="0" applyFont="1" applyFill="1" applyBorder="1"/>
    <xf numFmtId="2" fontId="1" fillId="0" borderId="10" xfId="0" applyNumberFormat="1" applyFont="1" applyBorder="1"/>
    <xf numFmtId="0" fontId="1" fillId="2" borderId="7" xfId="0" applyFont="1" applyFill="1" applyBorder="1"/>
    <xf numFmtId="0" fontId="1" fillId="2" borderId="8" xfId="0" applyFont="1" applyFill="1" applyBorder="1" applyAlignment="1">
      <alignment horizontal="center" wrapText="1"/>
    </xf>
    <xf numFmtId="0" fontId="1" fillId="2" borderId="8" xfId="0" applyFont="1" applyFill="1" applyBorder="1" applyAlignment="1">
      <alignment horizontal="center"/>
    </xf>
    <xf numFmtId="0" fontId="10" fillId="0" borderId="0" xfId="0" applyFont="1" applyAlignment="1">
      <alignment horizontal="left" vertical="center"/>
    </xf>
    <xf numFmtId="3" fontId="10" fillId="0" borderId="0" xfId="0" applyNumberFormat="1" applyFont="1" applyAlignment="1">
      <alignment horizontal="center"/>
    </xf>
    <xf numFmtId="0" fontId="1" fillId="0" borderId="2" xfId="0" applyFont="1" applyBorder="1"/>
    <xf numFmtId="0" fontId="1" fillId="0" borderId="3" xfId="0" applyFont="1" applyBorder="1"/>
    <xf numFmtId="0" fontId="1" fillId="0" borderId="4" xfId="0" applyFont="1" applyBorder="1"/>
    <xf numFmtId="0" fontId="1" fillId="2" borderId="11" xfId="0" applyFont="1" applyFill="1" applyBorder="1" applyAlignment="1">
      <alignment horizontal="center" vertical="center"/>
    </xf>
    <xf numFmtId="3" fontId="1" fillId="2" borderId="11" xfId="0" applyNumberFormat="1" applyFont="1" applyFill="1" applyBorder="1" applyAlignment="1">
      <alignment horizontal="center" vertical="center"/>
    </xf>
    <xf numFmtId="2" fontId="1" fillId="2" borderId="4" xfId="0" applyNumberFormat="1" applyFont="1" applyFill="1" applyBorder="1" applyAlignment="1">
      <alignment horizontal="center" vertical="center" wrapText="1"/>
    </xf>
    <xf numFmtId="2" fontId="9" fillId="0" borderId="0" xfId="0" applyNumberFormat="1" applyFont="1"/>
    <xf numFmtId="0" fontId="10" fillId="0" borderId="1" xfId="0" applyFont="1" applyBorder="1" applyAlignment="1">
      <alignment horizontal="left" vertical="center" wrapText="1"/>
    </xf>
    <xf numFmtId="49" fontId="10" fillId="0" borderId="0" xfId="0" applyNumberFormat="1" applyFont="1" applyAlignment="1">
      <alignment vertical="center"/>
    </xf>
    <xf numFmtId="49" fontId="10" fillId="0" borderId="0" xfId="0" applyNumberFormat="1" applyFont="1" applyAlignment="1">
      <alignment horizontal="left" vertical="center"/>
    </xf>
    <xf numFmtId="2" fontId="13" fillId="2" borderId="1" xfId="0" applyNumberFormat="1" applyFont="1" applyFill="1" applyBorder="1" applyAlignment="1">
      <alignment horizontal="center" vertical="center"/>
    </xf>
    <xf numFmtId="3" fontId="9" fillId="0" borderId="0" xfId="0" applyNumberFormat="1" applyFont="1"/>
    <xf numFmtId="4" fontId="9" fillId="0" borderId="0" xfId="0" applyNumberFormat="1" applyFont="1"/>
    <xf numFmtId="4" fontId="10" fillId="0" borderId="0" xfId="0" applyNumberFormat="1" applyFont="1"/>
    <xf numFmtId="0" fontId="10" fillId="0" borderId="2" xfId="0" applyFont="1" applyBorder="1" applyAlignment="1">
      <alignment horizontal="justify" vertical="center" wrapText="1"/>
    </xf>
    <xf numFmtId="3" fontId="10" fillId="6" borderId="1" xfId="0" applyNumberFormat="1" applyFont="1" applyFill="1" applyBorder="1" applyAlignment="1">
      <alignment horizontal="center" vertical="center"/>
    </xf>
    <xf numFmtId="9" fontId="1" fillId="2" borderId="1" xfId="0" applyNumberFormat="1" applyFont="1" applyFill="1" applyBorder="1" applyAlignment="1">
      <alignment horizontal="center" vertical="center"/>
    </xf>
    <xf numFmtId="0" fontId="1" fillId="2" borderId="2" xfId="0" applyFont="1" applyFill="1" applyBorder="1" applyAlignment="1">
      <alignment vertical="center"/>
    </xf>
    <xf numFmtId="0" fontId="1" fillId="3" borderId="2" xfId="0" applyFont="1" applyFill="1" applyBorder="1" applyAlignment="1">
      <alignment vertical="center"/>
    </xf>
    <xf numFmtId="2" fontId="1" fillId="3" borderId="4" xfId="0" applyNumberFormat="1" applyFont="1" applyFill="1" applyBorder="1" applyAlignment="1">
      <alignment vertical="center"/>
    </xf>
    <xf numFmtId="0" fontId="9" fillId="0" borderId="0" xfId="2" applyNumberFormat="1" applyFont="1"/>
    <xf numFmtId="2" fontId="9" fillId="0" borderId="0" xfId="2" applyNumberFormat="1" applyFont="1"/>
    <xf numFmtId="2" fontId="13" fillId="0" borderId="10" xfId="0" applyNumberFormat="1" applyFont="1" applyBorder="1" applyAlignment="1">
      <alignment horizontal="center" vertical="center"/>
    </xf>
    <xf numFmtId="3" fontId="10" fillId="0" borderId="0" xfId="0" applyNumberFormat="1" applyFont="1" applyAlignment="1">
      <alignment horizontal="center" vertical="center"/>
    </xf>
    <xf numFmtId="0" fontId="10" fillId="0" borderId="13" xfId="0" applyFont="1" applyBorder="1" applyAlignment="1">
      <alignment vertical="center"/>
    </xf>
    <xf numFmtId="3" fontId="10" fillId="0" borderId="13" xfId="0" applyNumberFormat="1" applyFont="1" applyBorder="1" applyAlignment="1">
      <alignment vertical="center"/>
    </xf>
    <xf numFmtId="0" fontId="13" fillId="2" borderId="12" xfId="0" applyFont="1" applyFill="1" applyBorder="1" applyAlignment="1">
      <alignment horizontal="center" vertical="center" wrapText="1"/>
    </xf>
    <xf numFmtId="0" fontId="13" fillId="4" borderId="11" xfId="0" applyFont="1" applyFill="1" applyBorder="1" applyAlignment="1">
      <alignment horizontal="center" vertical="center"/>
    </xf>
    <xf numFmtId="0" fontId="13" fillId="4" borderId="5" xfId="0" applyFont="1" applyFill="1" applyBorder="1" applyAlignment="1">
      <alignment horizontal="center" vertical="center"/>
    </xf>
    <xf numFmtId="3" fontId="13" fillId="4" borderId="5" xfId="0" applyNumberFormat="1" applyFont="1" applyFill="1" applyBorder="1" applyAlignment="1">
      <alignment horizontal="center" vertical="center"/>
    </xf>
    <xf numFmtId="0" fontId="9" fillId="3" borderId="2" xfId="0" applyFont="1" applyFill="1" applyBorder="1" applyAlignment="1">
      <alignment vertical="center" wrapText="1"/>
    </xf>
    <xf numFmtId="3" fontId="9" fillId="6" borderId="1" xfId="0" applyNumberFormat="1" applyFont="1" applyFill="1" applyBorder="1" applyAlignment="1">
      <alignment horizontal="center" vertical="center"/>
    </xf>
    <xf numFmtId="0" fontId="13" fillId="2" borderId="2" xfId="0" applyFont="1" applyFill="1" applyBorder="1" applyAlignment="1">
      <alignment horizontal="center" vertical="center" wrapText="1"/>
    </xf>
    <xf numFmtId="0" fontId="17" fillId="0" borderId="0" xfId="0" applyFont="1" applyAlignment="1">
      <alignment horizontal="center" vertical="center"/>
    </xf>
    <xf numFmtId="3" fontId="17" fillId="0" borderId="0" xfId="0" applyNumberFormat="1" applyFont="1" applyAlignment="1">
      <alignment horizontal="center" vertical="center"/>
    </xf>
    <xf numFmtId="3" fontId="10" fillId="6" borderId="1" xfId="0" applyNumberFormat="1" applyFont="1" applyFill="1" applyBorder="1" applyAlignment="1">
      <alignment horizontal="center" vertical="center" wrapText="1"/>
    </xf>
    <xf numFmtId="164" fontId="10" fillId="0" borderId="1" xfId="1" applyNumberFormat="1" applyFont="1" applyBorder="1" applyAlignment="1">
      <alignment horizontal="center" wrapText="1"/>
    </xf>
    <xf numFmtId="0" fontId="10" fillId="6" borderId="1" xfId="0" applyFont="1" applyFill="1" applyBorder="1" applyAlignment="1">
      <alignment horizontal="center" vertical="center" wrapText="1"/>
    </xf>
    <xf numFmtId="0" fontId="9" fillId="0" borderId="0" xfId="0" applyFont="1" applyAlignment="1">
      <alignment horizontal="left"/>
    </xf>
    <xf numFmtId="0" fontId="10" fillId="0" borderId="0" xfId="0" applyFont="1" applyAlignment="1">
      <alignment horizontal="left"/>
    </xf>
    <xf numFmtId="0" fontId="11" fillId="3" borderId="0" xfId="0" applyFont="1" applyFill="1" applyAlignment="1">
      <alignment horizontal="left"/>
    </xf>
    <xf numFmtId="2" fontId="2" fillId="0" borderId="0" xfId="0" applyNumberFormat="1" applyFont="1" applyAlignment="1">
      <alignment horizontal="center" vertical="center"/>
    </xf>
    <xf numFmtId="3" fontId="2" fillId="0" borderId="0" xfId="0" applyNumberFormat="1" applyFont="1"/>
    <xf numFmtId="2" fontId="2" fillId="0" borderId="0" xfId="0" applyNumberFormat="1" applyFont="1"/>
    <xf numFmtId="2" fontId="11" fillId="0" borderId="0" xfId="0" applyNumberFormat="1" applyFont="1"/>
    <xf numFmtId="0" fontId="11" fillId="0" borderId="0" xfId="0" applyFont="1"/>
    <xf numFmtId="2" fontId="9" fillId="0" borderId="0" xfId="2" applyNumberFormat="1" applyFont="1" applyFill="1"/>
    <xf numFmtId="0" fontId="9" fillId="0" borderId="0" xfId="2" applyNumberFormat="1" applyFont="1" applyFill="1"/>
    <xf numFmtId="0" fontId="10" fillId="5" borderId="1" xfId="0" applyFont="1" applyFill="1" applyBorder="1" applyAlignment="1">
      <alignment horizontal="center" vertical="center"/>
    </xf>
    <xf numFmtId="3" fontId="18" fillId="5" borderId="1" xfId="0" applyNumberFormat="1" applyFont="1" applyFill="1" applyBorder="1" applyAlignment="1">
      <alignment horizontal="center" vertical="center"/>
    </xf>
    <xf numFmtId="3" fontId="9" fillId="5" borderId="4" xfId="0" applyNumberFormat="1" applyFont="1" applyFill="1" applyBorder="1" applyAlignment="1">
      <alignment horizontal="center" vertical="center"/>
    </xf>
    <xf numFmtId="3" fontId="10" fillId="5" borderId="1" xfId="0" applyNumberFormat="1" applyFont="1" applyFill="1" applyBorder="1" applyAlignment="1">
      <alignment horizontal="center" vertical="center" wrapText="1"/>
    </xf>
    <xf numFmtId="0" fontId="10" fillId="5" borderId="1" xfId="0" applyFont="1" applyFill="1" applyBorder="1" applyAlignment="1">
      <alignment horizontal="center" vertical="center" wrapText="1"/>
    </xf>
    <xf numFmtId="0" fontId="4" fillId="0" borderId="0" xfId="0" applyFont="1" applyAlignment="1">
      <alignment horizontal="left" vertical="center" wrapText="1"/>
    </xf>
    <xf numFmtId="0" fontId="2" fillId="0" borderId="0" xfId="0" applyFont="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1" fillId="3" borderId="2"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4" xfId="0" applyFont="1" applyFill="1" applyBorder="1" applyAlignment="1">
      <alignment horizontal="center" vertical="center"/>
    </xf>
    <xf numFmtId="0" fontId="2" fillId="0" borderId="6" xfId="0" applyFont="1" applyBorder="1" applyAlignment="1">
      <alignment horizontal="center"/>
    </xf>
    <xf numFmtId="0" fontId="10" fillId="0" borderId="6" xfId="0" applyFont="1" applyBorder="1" applyAlignment="1">
      <alignment horizontal="left" wrapText="1"/>
    </xf>
    <xf numFmtId="0" fontId="15" fillId="0" borderId="0" xfId="0" applyFont="1" applyAlignment="1">
      <alignment horizontal="left" vertical="center" wrapText="1"/>
    </xf>
    <xf numFmtId="0" fontId="12" fillId="0" borderId="0" xfId="0" applyFont="1" applyAlignment="1">
      <alignment horizontal="center" vertical="center" wrapText="1"/>
    </xf>
    <xf numFmtId="0" fontId="2" fillId="0" borderId="0" xfId="0" applyFont="1" applyAlignment="1">
      <alignment horizontal="center" vertical="center"/>
    </xf>
    <xf numFmtId="0" fontId="2" fillId="0" borderId="6" xfId="0" applyFont="1" applyBorder="1" applyAlignment="1">
      <alignment horizontal="left" vertical="center" wrapText="1"/>
    </xf>
    <xf numFmtId="0" fontId="6"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xf>
    <xf numFmtId="0" fontId="12" fillId="0" borderId="0" xfId="0" applyFont="1" applyAlignment="1">
      <alignment horizontal="left" vertical="center"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2" fillId="0" borderId="6" xfId="0" applyFont="1" applyBorder="1" applyAlignment="1">
      <alignment horizontal="left" wrapText="1"/>
    </xf>
    <xf numFmtId="0" fontId="2" fillId="0" borderId="0" xfId="0" applyFont="1" applyAlignment="1">
      <alignment horizontal="left"/>
    </xf>
    <xf numFmtId="0" fontId="10" fillId="0" borderId="0" xfId="0" applyFont="1" applyAlignment="1">
      <alignment horizontal="left"/>
    </xf>
    <xf numFmtId="3" fontId="1" fillId="0" borderId="2" xfId="0" applyNumberFormat="1" applyFont="1" applyBorder="1" applyAlignment="1">
      <alignment horizontal="center"/>
    </xf>
    <xf numFmtId="3" fontId="1" fillId="0" borderId="3" xfId="0" applyNumberFormat="1" applyFont="1" applyBorder="1" applyAlignment="1">
      <alignment horizontal="center"/>
    </xf>
    <xf numFmtId="3" fontId="1" fillId="0" borderId="4" xfId="0" applyNumberFormat="1" applyFont="1" applyBorder="1" applyAlignment="1">
      <alignment horizontal="center"/>
    </xf>
    <xf numFmtId="0" fontId="2" fillId="0" borderId="6" xfId="0" applyFont="1" applyBorder="1" applyAlignment="1">
      <alignment horizontal="left"/>
    </xf>
    <xf numFmtId="0" fontId="6" fillId="0" borderId="6" xfId="0" applyFont="1" applyBorder="1" applyAlignment="1">
      <alignment horizontal="center" vertical="center"/>
    </xf>
  </cellXfs>
  <cellStyles count="3">
    <cellStyle name="Millares [0]" xfId="2" builtinId="6"/>
    <cellStyle name="Normal" xfId="0" builtinId="0"/>
    <cellStyle name="Porcentaje" xfId="1" builtinId="5"/>
  </cellStyles>
  <dxfs count="0"/>
  <tableStyles count="1" defaultTableStyle="TableStyleMedium2" defaultPivotStyle="PivotStyleLight16">
    <tableStyle name="Invisible" pivot="0" table="0" count="0" xr9:uid="{F8BA21D7-DD17-4785-9407-214293D1C64F}"/>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7F034-3CF7-427B-A87E-8B76795AD216}">
  <dimension ref="A1:V303"/>
  <sheetViews>
    <sheetView showGridLines="0" topLeftCell="C263" zoomScale="70" zoomScaleNormal="70" workbookViewId="0">
      <selection activeCell="C171" sqref="C171:Q171"/>
    </sheetView>
  </sheetViews>
  <sheetFormatPr baseColWidth="10" defaultRowHeight="15" x14ac:dyDescent="0.2"/>
  <cols>
    <col min="1" max="1" width="38.85546875" style="25" hidden="1" customWidth="1"/>
    <col min="2" max="2" width="14.7109375" style="24" hidden="1" customWidth="1"/>
    <col min="3" max="3" width="52.28515625" style="25" customWidth="1"/>
    <col min="4" max="11" width="12.42578125" style="25" customWidth="1"/>
    <col min="12" max="12" width="12.42578125" style="25" hidden="1" customWidth="1"/>
    <col min="13" max="13" width="16" style="25" hidden="1" customWidth="1"/>
    <col min="14" max="14" width="14.28515625" style="25" hidden="1" customWidth="1"/>
    <col min="15" max="15" width="16.85546875" style="25" hidden="1" customWidth="1"/>
    <col min="16" max="16" width="23.85546875" style="25" customWidth="1"/>
    <col min="17" max="17" width="30.28515625" style="25" customWidth="1"/>
    <col min="18" max="18" width="37.5703125" style="25" customWidth="1"/>
    <col min="19" max="19" width="19.42578125" style="26" customWidth="1"/>
    <col min="20" max="20" width="15.7109375" style="25" bestFit="1" customWidth="1"/>
    <col min="21" max="21" width="11.85546875" style="25" bestFit="1" customWidth="1"/>
    <col min="22" max="22" width="12.7109375" style="25" bestFit="1" customWidth="1"/>
    <col min="23" max="16384" width="11.42578125" style="25"/>
  </cols>
  <sheetData>
    <row r="1" spans="3:18" ht="34.5" customHeight="1" x14ac:dyDescent="0.2">
      <c r="C1" s="184" t="s">
        <v>247</v>
      </c>
      <c r="D1" s="184"/>
      <c r="E1" s="184"/>
      <c r="F1" s="184"/>
      <c r="G1" s="184"/>
      <c r="H1" s="184"/>
      <c r="I1" s="184"/>
      <c r="J1" s="184"/>
      <c r="K1" s="184"/>
      <c r="L1" s="184"/>
      <c r="M1" s="184"/>
      <c r="N1" s="184"/>
      <c r="O1" s="184"/>
      <c r="P1" s="184"/>
    </row>
    <row r="2" spans="3:18" ht="15.75" x14ac:dyDescent="0.25">
      <c r="C2" s="185" t="s">
        <v>323</v>
      </c>
      <c r="D2" s="185"/>
      <c r="E2" s="185"/>
      <c r="F2" s="185"/>
      <c r="G2" s="185"/>
      <c r="H2" s="185"/>
      <c r="I2" s="185"/>
      <c r="J2" s="185"/>
      <c r="K2" s="185"/>
      <c r="L2" s="185"/>
      <c r="M2" s="185"/>
      <c r="N2" s="185"/>
      <c r="O2" s="185"/>
      <c r="P2" s="185"/>
    </row>
    <row r="4" spans="3:18" ht="24" customHeight="1" x14ac:dyDescent="0.2">
      <c r="C4" s="186" t="s">
        <v>269</v>
      </c>
      <c r="D4" s="186"/>
      <c r="E4" s="186"/>
      <c r="F4" s="186"/>
      <c r="G4" s="186"/>
      <c r="H4" s="186"/>
      <c r="I4" s="186"/>
      <c r="J4" s="186"/>
      <c r="K4" s="186"/>
      <c r="L4" s="186"/>
      <c r="M4" s="186"/>
      <c r="N4" s="186"/>
      <c r="O4" s="186"/>
      <c r="P4" s="186"/>
      <c r="Q4" s="186"/>
      <c r="R4" s="186"/>
    </row>
    <row r="6" spans="3:18" ht="15.75" x14ac:dyDescent="0.25">
      <c r="C6" s="1" t="s">
        <v>119</v>
      </c>
    </row>
    <row r="8" spans="3:18" ht="15.75" thickBot="1" x14ac:dyDescent="0.25"/>
    <row r="9" spans="3:18" ht="16.5" thickBot="1" x14ac:dyDescent="0.3">
      <c r="C9" s="27" t="s">
        <v>0</v>
      </c>
      <c r="D9" s="28" t="s">
        <v>1</v>
      </c>
      <c r="E9" s="28" t="s">
        <v>2</v>
      </c>
      <c r="F9" s="28" t="s">
        <v>3</v>
      </c>
      <c r="G9" s="28" t="s">
        <v>4</v>
      </c>
      <c r="H9" s="28" t="s">
        <v>5</v>
      </c>
      <c r="I9" s="28" t="s">
        <v>6</v>
      </c>
      <c r="J9" s="28" t="s">
        <v>124</v>
      </c>
      <c r="K9" s="28" t="s">
        <v>125</v>
      </c>
      <c r="L9" s="28" t="s">
        <v>126</v>
      </c>
      <c r="M9" s="28" t="s">
        <v>127</v>
      </c>
      <c r="N9" s="28" t="s">
        <v>128</v>
      </c>
      <c r="O9" s="28" t="s">
        <v>129</v>
      </c>
      <c r="P9" s="29" t="s">
        <v>243</v>
      </c>
    </row>
    <row r="10" spans="3:18" ht="15.75" thickBot="1" x14ac:dyDescent="0.25">
      <c r="C10" s="30" t="s">
        <v>248</v>
      </c>
      <c r="D10" s="31">
        <v>104644</v>
      </c>
      <c r="E10" s="31">
        <v>112120</v>
      </c>
      <c r="F10" s="31">
        <v>127873</v>
      </c>
      <c r="G10" s="31">
        <v>109913</v>
      </c>
      <c r="H10" s="31">
        <v>126401</v>
      </c>
      <c r="I10" s="31">
        <v>119573</v>
      </c>
      <c r="J10" s="31">
        <v>116031</v>
      </c>
      <c r="K10" s="31">
        <v>129984</v>
      </c>
      <c r="L10" s="32"/>
      <c r="M10" s="32"/>
      <c r="N10" s="32"/>
      <c r="O10" s="32"/>
      <c r="P10" s="31">
        <f>+SUM(D10:K10)</f>
        <v>946539</v>
      </c>
    </row>
    <row r="11" spans="3:18" ht="15.75" thickBot="1" x14ac:dyDescent="0.25">
      <c r="C11" s="33" t="s">
        <v>7</v>
      </c>
      <c r="D11" s="31">
        <v>92499</v>
      </c>
      <c r="E11" s="31">
        <v>94545</v>
      </c>
      <c r="F11" s="31">
        <v>111242</v>
      </c>
      <c r="G11" s="31">
        <v>96365</v>
      </c>
      <c r="H11" s="31">
        <v>105405</v>
      </c>
      <c r="I11" s="31">
        <v>98100</v>
      </c>
      <c r="J11" s="31">
        <v>94140</v>
      </c>
      <c r="K11" s="31">
        <v>100602</v>
      </c>
      <c r="L11" s="32"/>
      <c r="M11" s="32"/>
      <c r="N11" s="32"/>
      <c r="O11" s="32"/>
      <c r="P11" s="31">
        <f>+SUM(D11:K11)</f>
        <v>792898</v>
      </c>
      <c r="R11" s="47"/>
    </row>
    <row r="12" spans="3:18" ht="16.5" thickBot="1" x14ac:dyDescent="0.3">
      <c r="C12" s="34" t="s">
        <v>8</v>
      </c>
      <c r="D12" s="35">
        <v>197143</v>
      </c>
      <c r="E12" s="35">
        <v>206665</v>
      </c>
      <c r="F12" s="35">
        <v>239115</v>
      </c>
      <c r="G12" s="35">
        <v>206278</v>
      </c>
      <c r="H12" s="35">
        <v>231806</v>
      </c>
      <c r="I12" s="35">
        <v>217673</v>
      </c>
      <c r="J12" s="35">
        <f>+J11+J10</f>
        <v>210171</v>
      </c>
      <c r="K12" s="35">
        <f>+K11+K10</f>
        <v>230586</v>
      </c>
      <c r="L12" s="35">
        <v>0</v>
      </c>
      <c r="M12" s="35">
        <v>0</v>
      </c>
      <c r="N12" s="35">
        <v>0</v>
      </c>
      <c r="O12" s="35">
        <v>0</v>
      </c>
      <c r="P12" s="35">
        <f>+P11+P10</f>
        <v>1739437</v>
      </c>
      <c r="R12" s="47"/>
    </row>
    <row r="13" spans="3:18" x14ac:dyDescent="0.2">
      <c r="C13" s="170" t="s">
        <v>120</v>
      </c>
      <c r="D13" s="170"/>
      <c r="E13" s="170"/>
      <c r="F13" s="170"/>
      <c r="G13" s="170"/>
      <c r="H13" s="170"/>
      <c r="I13" s="170"/>
      <c r="J13" s="170"/>
      <c r="K13" s="170"/>
      <c r="L13" s="170"/>
      <c r="M13" s="170"/>
      <c r="N13" s="170"/>
      <c r="O13" s="170"/>
      <c r="P13" s="170"/>
    </row>
    <row r="14" spans="3:18" x14ac:dyDescent="0.2">
      <c r="C14" s="170" t="s">
        <v>324</v>
      </c>
      <c r="D14" s="170"/>
      <c r="E14" s="170"/>
      <c r="F14" s="170"/>
      <c r="G14" s="170"/>
      <c r="H14" s="170"/>
      <c r="I14" s="170"/>
      <c r="J14" s="170"/>
      <c r="K14" s="170"/>
      <c r="L14" s="170"/>
      <c r="M14" s="170"/>
      <c r="N14" s="170"/>
      <c r="O14" s="170"/>
      <c r="P14" s="170"/>
    </row>
    <row r="17" spans="3:16" ht="15.75" x14ac:dyDescent="0.25">
      <c r="C17" s="1" t="s">
        <v>249</v>
      </c>
    </row>
    <row r="18" spans="3:16" ht="15.75" x14ac:dyDescent="0.25">
      <c r="C18" s="1"/>
    </row>
    <row r="20" spans="3:16" ht="16.5" thickBot="1" x14ac:dyDescent="0.3">
      <c r="C20" s="23" t="s">
        <v>278</v>
      </c>
    </row>
    <row r="21" spans="3:16" ht="16.5" thickBot="1" x14ac:dyDescent="0.3">
      <c r="C21" s="27" t="s">
        <v>248</v>
      </c>
      <c r="D21" s="28" t="s">
        <v>1</v>
      </c>
      <c r="E21" s="28" t="s">
        <v>2</v>
      </c>
      <c r="F21" s="28" t="s">
        <v>3</v>
      </c>
      <c r="G21" s="28" t="s">
        <v>4</v>
      </c>
      <c r="H21" s="28" t="s">
        <v>5</v>
      </c>
      <c r="I21" s="28" t="s">
        <v>6</v>
      </c>
      <c r="J21" s="28" t="s">
        <v>124</v>
      </c>
      <c r="K21" s="28" t="s">
        <v>125</v>
      </c>
      <c r="L21" s="28" t="s">
        <v>126</v>
      </c>
      <c r="M21" s="28" t="s">
        <v>127</v>
      </c>
      <c r="N21" s="28" t="s">
        <v>128</v>
      </c>
      <c r="O21" s="28" t="s">
        <v>129</v>
      </c>
      <c r="P21" s="29" t="s">
        <v>243</v>
      </c>
    </row>
    <row r="22" spans="3:16" ht="15.75" thickBot="1" x14ac:dyDescent="0.25">
      <c r="C22" s="30" t="s">
        <v>9</v>
      </c>
      <c r="D22" s="36">
        <v>71258</v>
      </c>
      <c r="E22" s="36">
        <v>77679</v>
      </c>
      <c r="F22" s="36">
        <v>88383</v>
      </c>
      <c r="G22" s="36">
        <v>75560</v>
      </c>
      <c r="H22" s="36">
        <v>86742</v>
      </c>
      <c r="I22" s="36">
        <v>82677</v>
      </c>
      <c r="J22" s="37"/>
      <c r="K22" s="37"/>
      <c r="L22" s="38"/>
      <c r="M22" s="38"/>
      <c r="N22" s="38"/>
      <c r="O22" s="32"/>
      <c r="P22" s="31">
        <f>+SUM(D22:K22)</f>
        <v>482299</v>
      </c>
    </row>
    <row r="23" spans="3:16" ht="15.75" thickBot="1" x14ac:dyDescent="0.25">
      <c r="C23" s="33" t="s">
        <v>10</v>
      </c>
      <c r="D23" s="36">
        <v>33386</v>
      </c>
      <c r="E23" s="36">
        <v>34441</v>
      </c>
      <c r="F23" s="36">
        <v>39490</v>
      </c>
      <c r="G23" s="36">
        <v>34353</v>
      </c>
      <c r="H23" s="36">
        <v>39659</v>
      </c>
      <c r="I23" s="36">
        <v>36896</v>
      </c>
      <c r="J23" s="37"/>
      <c r="K23" s="37"/>
      <c r="L23" s="38"/>
      <c r="M23" s="38"/>
      <c r="N23" s="38"/>
      <c r="O23" s="32"/>
      <c r="P23" s="31">
        <f>+SUM(D23:K23)</f>
        <v>218225</v>
      </c>
    </row>
    <row r="24" spans="3:16" ht="16.5" thickBot="1" x14ac:dyDescent="0.3">
      <c r="C24" s="34" t="s">
        <v>8</v>
      </c>
      <c r="D24" s="35">
        <f>+D23+D22</f>
        <v>104644</v>
      </c>
      <c r="E24" s="35">
        <f t="shared" ref="E24:I24" si="0">+E23+E22</f>
        <v>112120</v>
      </c>
      <c r="F24" s="35">
        <f t="shared" si="0"/>
        <v>127873</v>
      </c>
      <c r="G24" s="35">
        <f t="shared" si="0"/>
        <v>109913</v>
      </c>
      <c r="H24" s="35">
        <f t="shared" si="0"/>
        <v>126401</v>
      </c>
      <c r="I24" s="35">
        <f t="shared" si="0"/>
        <v>119573</v>
      </c>
      <c r="J24" s="35"/>
      <c r="K24" s="35"/>
      <c r="L24" s="35">
        <v>0</v>
      </c>
      <c r="M24" s="35">
        <v>0</v>
      </c>
      <c r="N24" s="35">
        <v>0</v>
      </c>
      <c r="O24" s="35">
        <v>0</v>
      </c>
      <c r="P24" s="35">
        <f>+P23+P22</f>
        <v>700524</v>
      </c>
    </row>
    <row r="25" spans="3:16" x14ac:dyDescent="0.2">
      <c r="C25" s="177" t="s">
        <v>284</v>
      </c>
      <c r="D25" s="177"/>
      <c r="E25" s="177"/>
      <c r="F25" s="177"/>
      <c r="G25" s="177"/>
      <c r="H25" s="177"/>
      <c r="I25" s="177"/>
      <c r="J25" s="177"/>
      <c r="K25" s="177"/>
      <c r="L25" s="177"/>
      <c r="M25" s="177"/>
      <c r="N25" s="177"/>
      <c r="O25" s="177"/>
      <c r="P25" s="177"/>
    </row>
    <row r="26" spans="3:16" x14ac:dyDescent="0.2">
      <c r="C26" s="170" t="s">
        <v>324</v>
      </c>
      <c r="D26" s="170"/>
      <c r="E26" s="170"/>
      <c r="F26" s="170"/>
      <c r="G26" s="170"/>
      <c r="H26" s="170"/>
      <c r="I26" s="170"/>
      <c r="J26" s="170"/>
      <c r="K26" s="170"/>
      <c r="L26" s="170"/>
      <c r="M26" s="170"/>
      <c r="N26" s="170"/>
      <c r="O26" s="170"/>
      <c r="P26" s="170"/>
    </row>
    <row r="27" spans="3:16" x14ac:dyDescent="0.2">
      <c r="C27" s="39"/>
      <c r="D27" s="39"/>
      <c r="E27" s="39"/>
      <c r="F27" s="39"/>
      <c r="G27" s="39"/>
      <c r="H27" s="39"/>
      <c r="I27" s="39"/>
      <c r="J27" s="39"/>
      <c r="K27" s="39"/>
      <c r="L27" s="39"/>
      <c r="M27" s="39"/>
      <c r="N27" s="39"/>
      <c r="O27" s="39"/>
      <c r="P27" s="39"/>
    </row>
    <row r="29" spans="3:16" ht="16.5" thickBot="1" x14ac:dyDescent="0.3">
      <c r="C29" s="23" t="s">
        <v>282</v>
      </c>
    </row>
    <row r="30" spans="3:16" ht="16.5" thickBot="1" x14ac:dyDescent="0.3">
      <c r="C30" s="27" t="s">
        <v>248</v>
      </c>
      <c r="D30" s="28" t="s">
        <v>1</v>
      </c>
      <c r="E30" s="28" t="s">
        <v>2</v>
      </c>
      <c r="F30" s="28" t="s">
        <v>3</v>
      </c>
      <c r="G30" s="28" t="s">
        <v>4</v>
      </c>
      <c r="H30" s="28" t="s">
        <v>5</v>
      </c>
      <c r="I30" s="28" t="s">
        <v>6</v>
      </c>
      <c r="J30" s="28" t="s">
        <v>124</v>
      </c>
      <c r="K30" s="28" t="s">
        <v>125</v>
      </c>
      <c r="P30" s="29" t="s">
        <v>243</v>
      </c>
    </row>
    <row r="31" spans="3:16" ht="15.75" thickBot="1" x14ac:dyDescent="0.25">
      <c r="C31" s="30" t="s">
        <v>279</v>
      </c>
      <c r="D31" s="40"/>
      <c r="E31" s="40"/>
      <c r="F31" s="40"/>
      <c r="G31" s="40"/>
      <c r="H31" s="40"/>
      <c r="I31" s="40"/>
      <c r="J31" s="36">
        <v>83873</v>
      </c>
      <c r="K31" s="36">
        <v>95106</v>
      </c>
      <c r="P31" s="36">
        <f>+SUM(J31:K31)</f>
        <v>178979</v>
      </c>
    </row>
    <row r="32" spans="3:16" ht="15.75" thickBot="1" x14ac:dyDescent="0.25">
      <c r="C32" s="33" t="s">
        <v>280</v>
      </c>
      <c r="D32" s="40"/>
      <c r="E32" s="40"/>
      <c r="F32" s="40"/>
      <c r="G32" s="40"/>
      <c r="H32" s="40"/>
      <c r="I32" s="40"/>
      <c r="J32" s="36">
        <v>30249</v>
      </c>
      <c r="K32" s="36">
        <v>34194</v>
      </c>
      <c r="P32" s="36">
        <f t="shared" ref="P32:P33" si="1">+SUM(J32:K32)</f>
        <v>64443</v>
      </c>
    </row>
    <row r="33" spans="3:17" ht="15.75" thickBot="1" x14ac:dyDescent="0.25">
      <c r="C33" s="41" t="s">
        <v>281</v>
      </c>
      <c r="D33" s="40"/>
      <c r="E33" s="40"/>
      <c r="F33" s="40"/>
      <c r="G33" s="40"/>
      <c r="H33" s="40"/>
      <c r="I33" s="40"/>
      <c r="J33" s="36">
        <v>1909</v>
      </c>
      <c r="K33" s="36">
        <v>684</v>
      </c>
      <c r="P33" s="36">
        <f t="shared" si="1"/>
        <v>2593</v>
      </c>
    </row>
    <row r="34" spans="3:17" ht="16.5" thickBot="1" x14ac:dyDescent="0.3">
      <c r="C34" s="34" t="s">
        <v>8</v>
      </c>
      <c r="D34" s="35"/>
      <c r="E34" s="35"/>
      <c r="F34" s="35"/>
      <c r="G34" s="35"/>
      <c r="H34" s="35"/>
      <c r="I34" s="35"/>
      <c r="J34" s="35">
        <f>+SUM(J31:J33)</f>
        <v>116031</v>
      </c>
      <c r="K34" s="35">
        <f>+SUM(K31:K33)</f>
        <v>129984</v>
      </c>
      <c r="P34" s="35">
        <f>+SUM(P31:P33)</f>
        <v>246015</v>
      </c>
    </row>
    <row r="35" spans="3:17" x14ac:dyDescent="0.2">
      <c r="C35" s="25" t="s">
        <v>285</v>
      </c>
    </row>
    <row r="36" spans="3:17" x14ac:dyDescent="0.2">
      <c r="C36" s="170" t="s">
        <v>283</v>
      </c>
      <c r="D36" s="170"/>
      <c r="E36" s="170"/>
      <c r="F36" s="170"/>
      <c r="G36" s="170"/>
      <c r="H36" s="170"/>
      <c r="I36" s="170"/>
      <c r="J36" s="170"/>
      <c r="K36" s="170"/>
      <c r="L36" s="170"/>
      <c r="M36" s="170"/>
      <c r="N36" s="170"/>
      <c r="O36" s="170"/>
      <c r="P36" s="170"/>
    </row>
    <row r="37" spans="3:17" x14ac:dyDescent="0.2">
      <c r="C37" s="170" t="s">
        <v>324</v>
      </c>
      <c r="D37" s="170"/>
      <c r="E37" s="170"/>
      <c r="F37" s="170"/>
      <c r="G37" s="170"/>
      <c r="H37" s="170"/>
      <c r="I37" s="170"/>
      <c r="J37" s="170"/>
      <c r="K37" s="170"/>
      <c r="L37" s="170"/>
      <c r="M37" s="170"/>
      <c r="N37" s="170"/>
      <c r="O37" s="170"/>
      <c r="P37" s="170"/>
    </row>
    <row r="41" spans="3:17" ht="15.75" x14ac:dyDescent="0.25">
      <c r="C41" s="1" t="s">
        <v>250</v>
      </c>
    </row>
    <row r="43" spans="3:17" ht="15.75" thickBot="1" x14ac:dyDescent="0.25"/>
    <row r="44" spans="3:17" ht="16.5" thickBot="1" x14ac:dyDescent="0.3">
      <c r="C44" s="187" t="s">
        <v>251</v>
      </c>
      <c r="D44" s="188"/>
      <c r="E44" s="188"/>
      <c r="F44" s="188"/>
      <c r="G44" s="188"/>
      <c r="H44" s="188"/>
      <c r="I44" s="188"/>
      <c r="J44" s="188"/>
      <c r="K44" s="188"/>
      <c r="L44" s="188"/>
      <c r="M44" s="188"/>
      <c r="N44" s="188"/>
      <c r="O44" s="188"/>
      <c r="P44" s="188"/>
      <c r="Q44" s="189"/>
    </row>
    <row r="45" spans="3:17" ht="32.25" thickBot="1" x14ac:dyDescent="0.25">
      <c r="C45" s="48" t="s">
        <v>11</v>
      </c>
      <c r="D45" s="49" t="s">
        <v>1</v>
      </c>
      <c r="E45" s="49" t="s">
        <v>2</v>
      </c>
      <c r="F45" s="49" t="s">
        <v>3</v>
      </c>
      <c r="G45" s="49" t="s">
        <v>4</v>
      </c>
      <c r="H45" s="49" t="s">
        <v>5</v>
      </c>
      <c r="I45" s="49" t="s">
        <v>6</v>
      </c>
      <c r="J45" s="49" t="s">
        <v>124</v>
      </c>
      <c r="K45" s="49" t="s">
        <v>125</v>
      </c>
      <c r="L45" s="49" t="s">
        <v>126</v>
      </c>
      <c r="M45" s="49" t="s">
        <v>127</v>
      </c>
      <c r="N45" s="49" t="s">
        <v>128</v>
      </c>
      <c r="O45" s="49" t="s">
        <v>129</v>
      </c>
      <c r="P45" s="51" t="s">
        <v>252</v>
      </c>
      <c r="Q45" s="50" t="s">
        <v>12</v>
      </c>
    </row>
    <row r="46" spans="3:17" ht="15.75" thickBot="1" x14ac:dyDescent="0.25">
      <c r="C46" s="33" t="s">
        <v>13</v>
      </c>
      <c r="D46" s="42">
        <v>85949</v>
      </c>
      <c r="E46" s="42">
        <v>79825</v>
      </c>
      <c r="F46" s="42">
        <v>95094</v>
      </c>
      <c r="G46" s="42">
        <v>78541</v>
      </c>
      <c r="H46" s="42">
        <v>76317</v>
      </c>
      <c r="I46" s="42">
        <v>68737</v>
      </c>
      <c r="J46" s="42">
        <v>60747</v>
      </c>
      <c r="K46" s="42">
        <v>63411</v>
      </c>
      <c r="L46" s="43"/>
      <c r="M46" s="43"/>
      <c r="N46" s="43"/>
      <c r="O46" s="43"/>
      <c r="P46" s="42">
        <f>+SUM(D46:K46)</f>
        <v>608621</v>
      </c>
      <c r="Q46" s="44">
        <f>+P46/$P$52</f>
        <v>0.34989539718886054</v>
      </c>
    </row>
    <row r="47" spans="3:17" ht="15.75" thickBot="1" x14ac:dyDescent="0.25">
      <c r="C47" s="33" t="s">
        <v>134</v>
      </c>
      <c r="D47" s="42">
        <v>59815</v>
      </c>
      <c r="E47" s="42">
        <v>64579</v>
      </c>
      <c r="F47" s="42">
        <v>75832</v>
      </c>
      <c r="G47" s="42">
        <v>69769</v>
      </c>
      <c r="H47" s="42">
        <v>84285</v>
      </c>
      <c r="I47" s="42">
        <v>81212</v>
      </c>
      <c r="J47" s="42">
        <v>81249</v>
      </c>
      <c r="K47" s="42">
        <v>88931</v>
      </c>
      <c r="L47" s="43"/>
      <c r="M47" s="43"/>
      <c r="N47" s="43"/>
      <c r="O47" s="43"/>
      <c r="P47" s="42">
        <f t="shared" ref="P47:P51" si="2">+SUM(D47:K47)</f>
        <v>605672</v>
      </c>
      <c r="Q47" s="44">
        <f t="shared" ref="Q47:Q51" si="3">+P47/$P$52</f>
        <v>0.34820002104129094</v>
      </c>
    </row>
    <row r="48" spans="3:17" ht="15.75" thickBot="1" x14ac:dyDescent="0.25">
      <c r="C48" s="33" t="s">
        <v>135</v>
      </c>
      <c r="D48" s="42">
        <v>23120</v>
      </c>
      <c r="E48" s="42">
        <v>27612</v>
      </c>
      <c r="F48" s="42">
        <v>30338</v>
      </c>
      <c r="G48" s="42">
        <v>25946</v>
      </c>
      <c r="H48" s="42">
        <v>31990</v>
      </c>
      <c r="I48" s="42">
        <v>31496</v>
      </c>
      <c r="J48" s="42">
        <v>31356</v>
      </c>
      <c r="K48" s="42">
        <v>35841</v>
      </c>
      <c r="L48" s="43"/>
      <c r="M48" s="43"/>
      <c r="N48" s="43"/>
      <c r="O48" s="43"/>
      <c r="P48" s="42">
        <f t="shared" si="2"/>
        <v>237699</v>
      </c>
      <c r="Q48" s="44">
        <f t="shared" si="3"/>
        <v>0.13665283652124222</v>
      </c>
    </row>
    <row r="49" spans="2:19" ht="15.75" thickBot="1" x14ac:dyDescent="0.25">
      <c r="C49" s="33" t="s">
        <v>15</v>
      </c>
      <c r="D49" s="42">
        <v>15285</v>
      </c>
      <c r="E49" s="42">
        <v>21637</v>
      </c>
      <c r="F49" s="42">
        <v>22764</v>
      </c>
      <c r="G49" s="42">
        <v>18805</v>
      </c>
      <c r="H49" s="42">
        <v>24462</v>
      </c>
      <c r="I49" s="42">
        <v>22842</v>
      </c>
      <c r="J49" s="42">
        <v>24342</v>
      </c>
      <c r="K49" s="42">
        <v>29114</v>
      </c>
      <c r="L49" s="43"/>
      <c r="M49" s="43"/>
      <c r="N49" s="43"/>
      <c r="O49" s="43"/>
      <c r="P49" s="42">
        <f t="shared" si="2"/>
        <v>179251</v>
      </c>
      <c r="Q49" s="44">
        <f t="shared" si="3"/>
        <v>0.1030511596568315</v>
      </c>
    </row>
    <row r="50" spans="2:19" ht="15.75" thickBot="1" x14ac:dyDescent="0.25">
      <c r="C50" s="33" t="s">
        <v>14</v>
      </c>
      <c r="D50" s="42">
        <v>9089</v>
      </c>
      <c r="E50" s="42">
        <v>8880</v>
      </c>
      <c r="F50" s="42">
        <v>10368</v>
      </c>
      <c r="G50" s="42">
        <v>9077</v>
      </c>
      <c r="H50" s="42">
        <v>10238</v>
      </c>
      <c r="I50" s="42">
        <v>9461</v>
      </c>
      <c r="J50" s="42">
        <v>9563</v>
      </c>
      <c r="K50" s="42">
        <v>9987</v>
      </c>
      <c r="L50" s="43"/>
      <c r="M50" s="43"/>
      <c r="N50" s="43"/>
      <c r="O50" s="43"/>
      <c r="P50" s="42">
        <f t="shared" si="2"/>
        <v>76663</v>
      </c>
      <c r="Q50" s="44">
        <f t="shared" si="3"/>
        <v>4.407345595155214E-2</v>
      </c>
    </row>
    <row r="51" spans="2:19" ht="15.75" thickBot="1" x14ac:dyDescent="0.25">
      <c r="C51" s="33" t="s">
        <v>136</v>
      </c>
      <c r="D51" s="42">
        <v>3885</v>
      </c>
      <c r="E51" s="42">
        <v>4132</v>
      </c>
      <c r="F51" s="42">
        <v>4719</v>
      </c>
      <c r="G51" s="42">
        <v>4140</v>
      </c>
      <c r="H51" s="42">
        <v>4514</v>
      </c>
      <c r="I51" s="42">
        <v>3925</v>
      </c>
      <c r="J51" s="42">
        <v>2914</v>
      </c>
      <c r="K51" s="42">
        <v>3302</v>
      </c>
      <c r="L51" s="43"/>
      <c r="M51" s="43"/>
      <c r="N51" s="43"/>
      <c r="O51" s="43"/>
      <c r="P51" s="42">
        <f t="shared" si="2"/>
        <v>31531</v>
      </c>
      <c r="Q51" s="44">
        <f t="shared" si="3"/>
        <v>1.8127129640222669E-2</v>
      </c>
    </row>
    <row r="52" spans="2:19" ht="16.5" thickBot="1" x14ac:dyDescent="0.3">
      <c r="C52" s="34" t="s">
        <v>8</v>
      </c>
      <c r="D52" s="45">
        <f>+SUM(D46:D51)</f>
        <v>197143</v>
      </c>
      <c r="E52" s="45">
        <f t="shared" ref="E52:O52" si="4">+SUM(E46:E51)</f>
        <v>206665</v>
      </c>
      <c r="F52" s="45">
        <f t="shared" si="4"/>
        <v>239115</v>
      </c>
      <c r="G52" s="45">
        <f t="shared" si="4"/>
        <v>206278</v>
      </c>
      <c r="H52" s="45">
        <f t="shared" si="4"/>
        <v>231806</v>
      </c>
      <c r="I52" s="45">
        <f t="shared" si="4"/>
        <v>217673</v>
      </c>
      <c r="J52" s="45">
        <f t="shared" si="4"/>
        <v>210171</v>
      </c>
      <c r="K52" s="45">
        <f t="shared" si="4"/>
        <v>230586</v>
      </c>
      <c r="L52" s="45">
        <f t="shared" si="4"/>
        <v>0</v>
      </c>
      <c r="M52" s="45">
        <f t="shared" si="4"/>
        <v>0</v>
      </c>
      <c r="N52" s="45">
        <f t="shared" si="4"/>
        <v>0</v>
      </c>
      <c r="O52" s="45">
        <f t="shared" si="4"/>
        <v>0</v>
      </c>
      <c r="P52" s="45">
        <f>+SUM(P46:P51)</f>
        <v>1739437</v>
      </c>
      <c r="Q52" s="46">
        <v>1</v>
      </c>
    </row>
    <row r="53" spans="2:19" s="155" customFormat="1" x14ac:dyDescent="0.2">
      <c r="B53" s="154"/>
      <c r="C53" s="190" t="s">
        <v>340</v>
      </c>
      <c r="D53" s="190"/>
      <c r="E53" s="190"/>
      <c r="F53" s="190"/>
      <c r="G53" s="190"/>
      <c r="H53" s="190"/>
      <c r="I53" s="190"/>
      <c r="J53" s="190"/>
      <c r="K53" s="190"/>
      <c r="L53" s="190"/>
      <c r="M53" s="190"/>
      <c r="N53" s="190"/>
      <c r="O53" s="190"/>
      <c r="P53" s="190"/>
      <c r="Q53" s="190"/>
      <c r="S53" s="156"/>
    </row>
    <row r="54" spans="2:19" s="155" customFormat="1" x14ac:dyDescent="0.2">
      <c r="B54" s="154"/>
      <c r="C54" s="191" t="s">
        <v>121</v>
      </c>
      <c r="D54" s="191"/>
      <c r="E54" s="191"/>
      <c r="F54" s="191"/>
      <c r="G54" s="191"/>
      <c r="H54" s="191"/>
      <c r="I54" s="191"/>
      <c r="J54" s="191"/>
      <c r="K54" s="191"/>
      <c r="L54" s="191"/>
      <c r="M54" s="191"/>
      <c r="N54" s="191"/>
      <c r="O54" s="191"/>
      <c r="P54" s="191"/>
      <c r="Q54" s="191"/>
      <c r="S54" s="156"/>
    </row>
    <row r="55" spans="2:19" s="155" customFormat="1" x14ac:dyDescent="0.2">
      <c r="B55" s="154"/>
      <c r="C55" s="191" t="s">
        <v>122</v>
      </c>
      <c r="D55" s="191"/>
      <c r="E55" s="191"/>
      <c r="F55" s="191"/>
      <c r="G55" s="191"/>
      <c r="H55" s="191"/>
      <c r="I55" s="191"/>
      <c r="J55" s="191"/>
      <c r="K55" s="191"/>
      <c r="L55" s="191"/>
      <c r="M55" s="191"/>
      <c r="N55" s="191"/>
      <c r="O55" s="191"/>
      <c r="P55" s="191"/>
      <c r="Q55" s="191"/>
      <c r="S55" s="156"/>
    </row>
    <row r="56" spans="2:19" ht="19.149999999999999" customHeight="1" x14ac:dyDescent="0.2">
      <c r="C56" s="170" t="s">
        <v>303</v>
      </c>
      <c r="D56" s="170"/>
      <c r="E56" s="170"/>
      <c r="F56" s="170"/>
      <c r="G56" s="170"/>
      <c r="H56" s="170"/>
      <c r="I56" s="170"/>
      <c r="J56" s="170"/>
      <c r="K56" s="170"/>
      <c r="L56" s="170"/>
      <c r="M56" s="170"/>
      <c r="N56" s="170"/>
      <c r="O56" s="170"/>
      <c r="P56" s="170"/>
      <c r="Q56" s="170"/>
    </row>
    <row r="57" spans="2:19" ht="21" customHeight="1" x14ac:dyDescent="0.2">
      <c r="C57" s="170" t="s">
        <v>324</v>
      </c>
      <c r="D57" s="170"/>
      <c r="E57" s="170"/>
      <c r="F57" s="170"/>
      <c r="G57" s="170"/>
      <c r="H57" s="170"/>
      <c r="I57" s="170"/>
      <c r="J57" s="170"/>
      <c r="K57" s="170"/>
      <c r="L57" s="170"/>
      <c r="M57" s="170"/>
      <c r="N57" s="170"/>
      <c r="O57" s="170"/>
      <c r="P57" s="170"/>
      <c r="Q57" s="170"/>
    </row>
    <row r="59" spans="2:19" x14ac:dyDescent="0.2">
      <c r="D59" s="47"/>
      <c r="E59" s="47"/>
      <c r="F59" s="47"/>
      <c r="G59" s="47"/>
      <c r="H59" s="47"/>
      <c r="I59" s="47"/>
      <c r="J59" s="47"/>
      <c r="K59" s="47"/>
      <c r="L59" s="47"/>
      <c r="M59" s="47"/>
      <c r="N59" s="47"/>
    </row>
    <row r="60" spans="2:19" x14ac:dyDescent="0.2">
      <c r="D60" s="47"/>
      <c r="E60" s="47"/>
      <c r="F60" s="47"/>
      <c r="G60" s="47"/>
      <c r="H60" s="47"/>
      <c r="I60" s="47"/>
      <c r="J60" s="47"/>
      <c r="K60" s="47"/>
      <c r="L60" s="47"/>
      <c r="M60" s="47"/>
      <c r="N60" s="47"/>
    </row>
    <row r="61" spans="2:19" ht="15.75" x14ac:dyDescent="0.25">
      <c r="C61" s="1" t="s">
        <v>260</v>
      </c>
      <c r="D61" s="47"/>
      <c r="E61" s="47"/>
      <c r="F61" s="47"/>
      <c r="G61" s="47"/>
      <c r="H61" s="47"/>
      <c r="I61" s="47"/>
      <c r="J61" s="47"/>
      <c r="K61" s="47"/>
      <c r="L61" s="47"/>
      <c r="M61" s="47"/>
      <c r="N61" s="47"/>
      <c r="O61" s="47"/>
    </row>
    <row r="62" spans="2:19" ht="15.75" thickBot="1" x14ac:dyDescent="0.25"/>
    <row r="63" spans="2:19" ht="16.5" thickBot="1" x14ac:dyDescent="0.3">
      <c r="C63" s="171" t="s">
        <v>144</v>
      </c>
      <c r="D63" s="172"/>
      <c r="E63" s="172"/>
      <c r="F63" s="172"/>
      <c r="G63" s="172"/>
      <c r="H63" s="172"/>
      <c r="I63" s="172"/>
      <c r="J63" s="172"/>
      <c r="K63" s="172"/>
      <c r="L63" s="172"/>
      <c r="M63" s="172"/>
      <c r="N63" s="172"/>
      <c r="O63" s="172"/>
      <c r="P63" s="172"/>
      <c r="Q63" s="172"/>
      <c r="R63" s="173"/>
    </row>
    <row r="64" spans="2:19" ht="37.9" customHeight="1" thickBot="1" x14ac:dyDescent="0.25">
      <c r="C64" s="48" t="s">
        <v>16</v>
      </c>
      <c r="D64" s="49" t="s">
        <v>1</v>
      </c>
      <c r="E64" s="49" t="s">
        <v>2</v>
      </c>
      <c r="F64" s="49" t="s">
        <v>3</v>
      </c>
      <c r="G64" s="49" t="s">
        <v>4</v>
      </c>
      <c r="H64" s="49" t="s">
        <v>5</v>
      </c>
      <c r="I64" s="49" t="s">
        <v>6</v>
      </c>
      <c r="J64" s="49" t="s">
        <v>124</v>
      </c>
      <c r="K64" s="49" t="s">
        <v>125</v>
      </c>
      <c r="L64" s="49" t="s">
        <v>126</v>
      </c>
      <c r="M64" s="49" t="s">
        <v>127</v>
      </c>
      <c r="N64" s="49" t="s">
        <v>128</v>
      </c>
      <c r="O64" s="49" t="s">
        <v>129</v>
      </c>
      <c r="P64" s="51" t="s">
        <v>252</v>
      </c>
      <c r="Q64" s="51" t="s">
        <v>325</v>
      </c>
      <c r="R64" s="50" t="s">
        <v>145</v>
      </c>
    </row>
    <row r="65" spans="2:22" ht="15.75" thickBot="1" x14ac:dyDescent="0.25">
      <c r="B65" s="52"/>
      <c r="C65" s="53" t="s">
        <v>17</v>
      </c>
      <c r="D65" s="54">
        <v>3228</v>
      </c>
      <c r="E65" s="54">
        <v>3452</v>
      </c>
      <c r="F65" s="54">
        <v>3747</v>
      </c>
      <c r="G65" s="54">
        <v>3186</v>
      </c>
      <c r="H65" s="54">
        <v>3421</v>
      </c>
      <c r="I65" s="54">
        <v>3472</v>
      </c>
      <c r="J65" s="54">
        <v>3268</v>
      </c>
      <c r="K65" s="54">
        <v>3552</v>
      </c>
      <c r="L65" s="55"/>
      <c r="M65" s="55"/>
      <c r="N65" s="55"/>
      <c r="O65" s="55"/>
      <c r="P65" s="42">
        <v>27326</v>
      </c>
      <c r="Q65" s="42">
        <v>1004277</v>
      </c>
      <c r="R65" s="56">
        <f t="shared" ref="R65:R97" si="5">+P65/Q65*10000</f>
        <v>272.09624436286003</v>
      </c>
      <c r="S65" s="57"/>
      <c r="T65" s="58"/>
    </row>
    <row r="66" spans="2:22" ht="15.75" thickBot="1" x14ac:dyDescent="0.25">
      <c r="B66" s="52"/>
      <c r="C66" s="53" t="s">
        <v>218</v>
      </c>
      <c r="D66" s="54">
        <v>20811</v>
      </c>
      <c r="E66" s="54">
        <v>22722</v>
      </c>
      <c r="F66" s="54">
        <v>25808</v>
      </c>
      <c r="G66" s="54">
        <v>21624</v>
      </c>
      <c r="H66" s="54">
        <v>26362</v>
      </c>
      <c r="I66" s="54">
        <v>24404</v>
      </c>
      <c r="J66" s="54">
        <v>23851</v>
      </c>
      <c r="K66" s="54">
        <v>26473</v>
      </c>
      <c r="L66" s="55"/>
      <c r="M66" s="55"/>
      <c r="N66" s="55"/>
      <c r="O66" s="55"/>
      <c r="P66" s="42">
        <v>192055</v>
      </c>
      <c r="Q66" s="42">
        <v>7844767</v>
      </c>
      <c r="R66" s="56">
        <f t="shared" si="5"/>
        <v>244.81925339528885</v>
      </c>
      <c r="S66" s="59"/>
      <c r="T66" s="58"/>
    </row>
    <row r="67" spans="2:22" s="24" customFormat="1" ht="15.75" thickBot="1" x14ac:dyDescent="0.25">
      <c r="B67" s="52"/>
      <c r="C67" s="53" t="s">
        <v>18</v>
      </c>
      <c r="D67" s="54">
        <v>12779</v>
      </c>
      <c r="E67" s="54">
        <v>13447</v>
      </c>
      <c r="F67" s="54">
        <v>14858</v>
      </c>
      <c r="G67" s="54">
        <v>12787</v>
      </c>
      <c r="H67" s="54">
        <v>13393</v>
      </c>
      <c r="I67" s="54">
        <v>12888</v>
      </c>
      <c r="J67" s="54">
        <v>12250</v>
      </c>
      <c r="K67" s="54">
        <v>13386</v>
      </c>
      <c r="L67" s="55"/>
      <c r="M67" s="55"/>
      <c r="N67" s="55"/>
      <c r="O67" s="55"/>
      <c r="P67" s="42">
        <v>105788</v>
      </c>
      <c r="Q67" s="54">
        <v>4541552</v>
      </c>
      <c r="R67" s="56">
        <f t="shared" si="5"/>
        <v>232.93358746085039</v>
      </c>
      <c r="S67" s="59"/>
      <c r="T67" s="58"/>
      <c r="U67" s="25"/>
      <c r="V67" s="25"/>
    </row>
    <row r="68" spans="2:22" ht="15.75" thickBot="1" x14ac:dyDescent="0.25">
      <c r="B68" s="52"/>
      <c r="C68" s="30" t="s">
        <v>23</v>
      </c>
      <c r="D68" s="54">
        <v>2892</v>
      </c>
      <c r="E68" s="54">
        <v>3220</v>
      </c>
      <c r="F68" s="54">
        <v>3818</v>
      </c>
      <c r="G68" s="54">
        <v>3286</v>
      </c>
      <c r="H68" s="54">
        <v>3673</v>
      </c>
      <c r="I68" s="54">
        <v>3301</v>
      </c>
      <c r="J68" s="54">
        <v>3228</v>
      </c>
      <c r="K68" s="54">
        <v>3448</v>
      </c>
      <c r="L68" s="43"/>
      <c r="M68" s="43"/>
      <c r="N68" s="43"/>
      <c r="O68" s="55"/>
      <c r="P68" s="42">
        <v>26866</v>
      </c>
      <c r="Q68" s="42">
        <v>1223075</v>
      </c>
      <c r="R68" s="56">
        <f t="shared" si="5"/>
        <v>219.65946487337243</v>
      </c>
      <c r="S68" s="59"/>
      <c r="T68" s="58"/>
    </row>
    <row r="69" spans="2:22" ht="15.75" thickBot="1" x14ac:dyDescent="0.25">
      <c r="B69" s="52"/>
      <c r="C69" s="30" t="s">
        <v>20</v>
      </c>
      <c r="D69" s="54">
        <v>2111</v>
      </c>
      <c r="E69" s="54">
        <v>2429</v>
      </c>
      <c r="F69" s="54">
        <v>2572</v>
      </c>
      <c r="G69" s="54">
        <v>2172</v>
      </c>
      <c r="H69" s="54">
        <v>2507</v>
      </c>
      <c r="I69" s="54">
        <v>2325</v>
      </c>
      <c r="J69" s="54">
        <v>2128</v>
      </c>
      <c r="K69" s="54">
        <v>2629</v>
      </c>
      <c r="L69" s="43"/>
      <c r="M69" s="43"/>
      <c r="N69" s="43"/>
      <c r="O69" s="55"/>
      <c r="P69" s="42">
        <v>18873</v>
      </c>
      <c r="Q69" s="42">
        <v>863165</v>
      </c>
      <c r="R69" s="56">
        <f t="shared" si="5"/>
        <v>218.64880990308922</v>
      </c>
      <c r="S69" s="59"/>
      <c r="T69" s="58"/>
    </row>
    <row r="70" spans="2:22" ht="15.75" thickBot="1" x14ac:dyDescent="0.25">
      <c r="B70" s="52"/>
      <c r="C70" s="53" t="s">
        <v>24</v>
      </c>
      <c r="D70" s="54">
        <v>5076</v>
      </c>
      <c r="E70" s="54">
        <v>5307</v>
      </c>
      <c r="F70" s="54">
        <v>6276</v>
      </c>
      <c r="G70" s="54">
        <v>5799</v>
      </c>
      <c r="H70" s="54">
        <v>6990</v>
      </c>
      <c r="I70" s="54">
        <v>6068</v>
      </c>
      <c r="J70" s="54">
        <v>5634</v>
      </c>
      <c r="K70" s="54">
        <v>6330</v>
      </c>
      <c r="L70" s="55"/>
      <c r="M70" s="55"/>
      <c r="N70" s="55"/>
      <c r="O70" s="55"/>
      <c r="P70" s="42">
        <v>47480</v>
      </c>
      <c r="Q70" s="42">
        <v>2206700</v>
      </c>
      <c r="R70" s="56">
        <f t="shared" si="5"/>
        <v>215.16291294693434</v>
      </c>
      <c r="S70" s="59"/>
      <c r="T70" s="58"/>
    </row>
    <row r="71" spans="2:22" ht="15.75" thickBot="1" x14ac:dyDescent="0.25">
      <c r="B71" s="52"/>
      <c r="C71" s="53" t="s">
        <v>22</v>
      </c>
      <c r="D71" s="54">
        <v>16844</v>
      </c>
      <c r="E71" s="54">
        <v>17464</v>
      </c>
      <c r="F71" s="54">
        <v>19099</v>
      </c>
      <c r="G71" s="54">
        <v>16480</v>
      </c>
      <c r="H71" s="54">
        <v>18786</v>
      </c>
      <c r="I71" s="54">
        <v>17646</v>
      </c>
      <c r="J71" s="54">
        <v>18349</v>
      </c>
      <c r="K71" s="54">
        <v>20566</v>
      </c>
      <c r="L71" s="55"/>
      <c r="M71" s="55"/>
      <c r="N71" s="55"/>
      <c r="O71" s="55"/>
      <c r="P71" s="42">
        <v>145234</v>
      </c>
      <c r="Q71" s="42">
        <v>6775840</v>
      </c>
      <c r="R71" s="56">
        <f t="shared" si="5"/>
        <v>214.34095256086329</v>
      </c>
      <c r="S71" s="59"/>
      <c r="T71" s="58"/>
    </row>
    <row r="72" spans="2:22" ht="15.75" thickBot="1" x14ac:dyDescent="0.25">
      <c r="B72" s="52"/>
      <c r="C72" s="53" t="s">
        <v>25</v>
      </c>
      <c r="D72" s="54">
        <v>2164</v>
      </c>
      <c r="E72" s="54">
        <v>2401</v>
      </c>
      <c r="F72" s="54">
        <v>2715</v>
      </c>
      <c r="G72" s="54">
        <v>2433</v>
      </c>
      <c r="H72" s="54">
        <v>2724</v>
      </c>
      <c r="I72" s="54">
        <v>2648</v>
      </c>
      <c r="J72" s="54">
        <v>2637</v>
      </c>
      <c r="K72" s="54">
        <v>2915</v>
      </c>
      <c r="L72" s="55"/>
      <c r="M72" s="55"/>
      <c r="N72" s="55"/>
      <c r="O72" s="55"/>
      <c r="P72" s="42">
        <v>20637</v>
      </c>
      <c r="Q72" s="42">
        <v>1026353</v>
      </c>
      <c r="R72" s="56">
        <f t="shared" si="5"/>
        <v>201.0711714195798</v>
      </c>
      <c r="S72" s="59"/>
      <c r="T72" s="58"/>
    </row>
    <row r="73" spans="2:22" ht="15.75" thickBot="1" x14ac:dyDescent="0.25">
      <c r="B73" s="52"/>
      <c r="C73" s="53" t="s">
        <v>27</v>
      </c>
      <c r="D73" s="54">
        <v>5037</v>
      </c>
      <c r="E73" s="54">
        <v>6431</v>
      </c>
      <c r="F73" s="54">
        <v>6701</v>
      </c>
      <c r="G73" s="54">
        <v>5928</v>
      </c>
      <c r="H73" s="54">
        <v>6978</v>
      </c>
      <c r="I73" s="54">
        <v>6311</v>
      </c>
      <c r="J73" s="54">
        <v>6332</v>
      </c>
      <c r="K73" s="54">
        <v>7139</v>
      </c>
      <c r="L73" s="55"/>
      <c r="M73" s="55"/>
      <c r="N73" s="55"/>
      <c r="O73" s="55"/>
      <c r="P73" s="42">
        <v>50857</v>
      </c>
      <c r="Q73" s="42">
        <v>2614911</v>
      </c>
      <c r="R73" s="56">
        <f t="shared" si="5"/>
        <v>194.48845486519426</v>
      </c>
      <c r="S73" s="59"/>
      <c r="T73" s="58"/>
    </row>
    <row r="74" spans="2:22" s="24" customFormat="1" ht="15.75" thickBot="1" x14ac:dyDescent="0.25">
      <c r="B74" s="52"/>
      <c r="C74" s="53" t="s">
        <v>30</v>
      </c>
      <c r="D74" s="54">
        <v>2319</v>
      </c>
      <c r="E74" s="54">
        <v>2608</v>
      </c>
      <c r="F74" s="54">
        <v>3078</v>
      </c>
      <c r="G74" s="54">
        <v>2650</v>
      </c>
      <c r="H74" s="54">
        <v>2870</v>
      </c>
      <c r="I74" s="54">
        <v>2325</v>
      </c>
      <c r="J74" s="54">
        <v>2562</v>
      </c>
      <c r="K74" s="54">
        <v>2777</v>
      </c>
      <c r="L74" s="55"/>
      <c r="M74" s="55"/>
      <c r="N74" s="55"/>
      <c r="O74" s="55"/>
      <c r="P74" s="42">
        <v>21189</v>
      </c>
      <c r="Q74" s="54">
        <v>1093360</v>
      </c>
      <c r="R74" s="56">
        <f t="shared" si="5"/>
        <v>193.79710250969489</v>
      </c>
      <c r="S74" s="59"/>
      <c r="T74" s="58"/>
      <c r="U74" s="25"/>
      <c r="V74" s="25"/>
    </row>
    <row r="75" spans="2:22" ht="15.75" thickBot="1" x14ac:dyDescent="0.25">
      <c r="B75" s="52"/>
      <c r="C75" s="53" t="s">
        <v>19</v>
      </c>
      <c r="D75" s="54">
        <v>1140</v>
      </c>
      <c r="E75" s="54">
        <v>1171</v>
      </c>
      <c r="F75" s="54">
        <v>1401</v>
      </c>
      <c r="G75" s="54">
        <v>1325</v>
      </c>
      <c r="H75" s="54">
        <v>1282</v>
      </c>
      <c r="I75" s="54">
        <v>1464</v>
      </c>
      <c r="J75" s="54">
        <v>1377</v>
      </c>
      <c r="K75" s="54">
        <v>1526</v>
      </c>
      <c r="L75" s="55"/>
      <c r="M75" s="55"/>
      <c r="N75" s="55"/>
      <c r="O75" s="55"/>
      <c r="P75" s="42">
        <v>10686</v>
      </c>
      <c r="Q75" s="42">
        <v>563979</v>
      </c>
      <c r="R75" s="56">
        <f t="shared" si="5"/>
        <v>189.47514003180967</v>
      </c>
      <c r="S75" s="59"/>
      <c r="T75" s="58"/>
    </row>
    <row r="76" spans="2:22" ht="15.75" thickBot="1" x14ac:dyDescent="0.25">
      <c r="B76" s="52"/>
      <c r="C76" s="30" t="s">
        <v>32</v>
      </c>
      <c r="D76" s="54">
        <v>2042</v>
      </c>
      <c r="E76" s="54">
        <v>2204</v>
      </c>
      <c r="F76" s="54">
        <v>2477</v>
      </c>
      <c r="G76" s="54">
        <v>2252</v>
      </c>
      <c r="H76" s="54">
        <v>2556</v>
      </c>
      <c r="I76" s="54">
        <v>2432</v>
      </c>
      <c r="J76" s="54">
        <v>2258</v>
      </c>
      <c r="K76" s="54">
        <v>2665</v>
      </c>
      <c r="L76" s="43"/>
      <c r="M76" s="43"/>
      <c r="N76" s="43"/>
      <c r="O76" s="55"/>
      <c r="P76" s="42">
        <v>18886</v>
      </c>
      <c r="Q76" s="42">
        <v>1161608</v>
      </c>
      <c r="R76" s="56">
        <f t="shared" si="5"/>
        <v>162.58496842308247</v>
      </c>
      <c r="S76" s="59"/>
      <c r="T76" s="58"/>
    </row>
    <row r="77" spans="2:22" ht="15.75" thickBot="1" x14ac:dyDescent="0.25">
      <c r="B77" s="52"/>
      <c r="C77" s="53" t="s">
        <v>31</v>
      </c>
      <c r="D77" s="54">
        <v>708</v>
      </c>
      <c r="E77" s="54">
        <v>773</v>
      </c>
      <c r="F77" s="54">
        <v>807</v>
      </c>
      <c r="G77" s="54">
        <v>848</v>
      </c>
      <c r="H77" s="54">
        <v>1030</v>
      </c>
      <c r="I77" s="54">
        <v>830</v>
      </c>
      <c r="J77" s="54">
        <v>860</v>
      </c>
      <c r="K77" s="54">
        <v>884</v>
      </c>
      <c r="L77" s="55"/>
      <c r="M77" s="55"/>
      <c r="N77" s="55"/>
      <c r="O77" s="55"/>
      <c r="P77" s="42">
        <v>6740</v>
      </c>
      <c r="Q77" s="42">
        <v>418529</v>
      </c>
      <c r="R77" s="56">
        <f t="shared" si="5"/>
        <v>161.04021465657098</v>
      </c>
      <c r="S77" s="59"/>
      <c r="T77" s="58"/>
    </row>
    <row r="78" spans="2:22" ht="15.75" thickBot="1" x14ac:dyDescent="0.25">
      <c r="B78" s="52"/>
      <c r="C78" s="30" t="s">
        <v>28</v>
      </c>
      <c r="D78" s="54">
        <v>1727</v>
      </c>
      <c r="E78" s="54">
        <v>1900</v>
      </c>
      <c r="F78" s="54">
        <v>2310</v>
      </c>
      <c r="G78" s="54">
        <v>1835</v>
      </c>
      <c r="H78" s="54">
        <v>1883</v>
      </c>
      <c r="I78" s="54">
        <v>1945</v>
      </c>
      <c r="J78" s="54">
        <v>1924</v>
      </c>
      <c r="K78" s="54">
        <v>1973</v>
      </c>
      <c r="L78" s="43"/>
      <c r="M78" s="43"/>
      <c r="N78" s="43"/>
      <c r="O78" s="55"/>
      <c r="P78" s="42">
        <v>15497</v>
      </c>
      <c r="Q78" s="42">
        <v>970231</v>
      </c>
      <c r="R78" s="56">
        <f t="shared" si="5"/>
        <v>159.72484903079783</v>
      </c>
      <c r="S78" s="59"/>
      <c r="T78" s="58"/>
    </row>
    <row r="79" spans="2:22" ht="15.75" thickBot="1" x14ac:dyDescent="0.25">
      <c r="B79" s="52"/>
      <c r="C79" s="53" t="s">
        <v>21</v>
      </c>
      <c r="D79" s="54">
        <v>4834</v>
      </c>
      <c r="E79" s="54">
        <v>4301</v>
      </c>
      <c r="F79" s="54">
        <v>5796</v>
      </c>
      <c r="G79" s="54">
        <v>4782</v>
      </c>
      <c r="H79" s="54">
        <v>5437</v>
      </c>
      <c r="I79" s="54">
        <v>4820</v>
      </c>
      <c r="J79" s="54">
        <v>4684</v>
      </c>
      <c r="K79" s="54">
        <v>5189</v>
      </c>
      <c r="L79" s="55"/>
      <c r="M79" s="55"/>
      <c r="N79" s="55"/>
      <c r="O79" s="55"/>
      <c r="P79" s="42">
        <v>39843</v>
      </c>
      <c r="Q79" s="42">
        <v>2755449</v>
      </c>
      <c r="R79" s="56">
        <f t="shared" si="5"/>
        <v>144.59712373555092</v>
      </c>
      <c r="S79" s="59"/>
      <c r="T79" s="58"/>
    </row>
    <row r="80" spans="2:22" ht="15.75" thickBot="1" x14ac:dyDescent="0.25">
      <c r="B80" s="52"/>
      <c r="C80" s="30" t="s">
        <v>40</v>
      </c>
      <c r="D80" s="54">
        <v>308</v>
      </c>
      <c r="E80" s="54">
        <v>424</v>
      </c>
      <c r="F80" s="54">
        <v>685</v>
      </c>
      <c r="G80" s="54">
        <v>323</v>
      </c>
      <c r="H80" s="54">
        <v>500</v>
      </c>
      <c r="I80" s="54">
        <v>495</v>
      </c>
      <c r="J80" s="54">
        <v>460</v>
      </c>
      <c r="K80" s="54">
        <v>539</v>
      </c>
      <c r="L80" s="43"/>
      <c r="M80" s="43"/>
      <c r="N80" s="43"/>
      <c r="O80" s="55"/>
      <c r="P80" s="42">
        <v>3734</v>
      </c>
      <c r="Q80" s="42">
        <v>300860</v>
      </c>
      <c r="R80" s="56">
        <f t="shared" si="5"/>
        <v>124.11088213787143</v>
      </c>
      <c r="S80" s="59"/>
      <c r="T80" s="58"/>
    </row>
    <row r="81" spans="2:20" ht="15.75" thickBot="1" x14ac:dyDescent="0.25">
      <c r="B81" s="52"/>
      <c r="C81" s="53" t="s">
        <v>44</v>
      </c>
      <c r="D81" s="54">
        <v>776</v>
      </c>
      <c r="E81" s="54">
        <v>650</v>
      </c>
      <c r="F81" s="54">
        <v>855</v>
      </c>
      <c r="G81" s="54">
        <v>831</v>
      </c>
      <c r="H81" s="54">
        <v>1030</v>
      </c>
      <c r="I81" s="54">
        <v>945</v>
      </c>
      <c r="J81" s="54">
        <v>858</v>
      </c>
      <c r="K81" s="54">
        <v>945</v>
      </c>
      <c r="L81" s="55"/>
      <c r="M81" s="55"/>
      <c r="N81" s="55"/>
      <c r="O81" s="55"/>
      <c r="P81" s="42">
        <v>6890</v>
      </c>
      <c r="Q81" s="42">
        <v>569625</v>
      </c>
      <c r="R81" s="56">
        <f t="shared" si="5"/>
        <v>120.95676980469608</v>
      </c>
      <c r="S81" s="59"/>
      <c r="T81" s="58"/>
    </row>
    <row r="82" spans="2:20" ht="15.75" thickBot="1" x14ac:dyDescent="0.25">
      <c r="B82" s="52"/>
      <c r="C82" s="30" t="s">
        <v>29</v>
      </c>
      <c r="D82" s="54">
        <v>1443</v>
      </c>
      <c r="E82" s="54">
        <v>1618</v>
      </c>
      <c r="F82" s="54">
        <v>1891</v>
      </c>
      <c r="G82" s="54">
        <v>1496</v>
      </c>
      <c r="H82" s="54">
        <v>1852</v>
      </c>
      <c r="I82" s="54">
        <v>1866</v>
      </c>
      <c r="J82" s="54">
        <v>1820</v>
      </c>
      <c r="K82" s="54">
        <v>1777</v>
      </c>
      <c r="L82" s="43"/>
      <c r="M82" s="43"/>
      <c r="N82" s="43"/>
      <c r="O82" s="55"/>
      <c r="P82" s="42">
        <v>13763</v>
      </c>
      <c r="Q82" s="42">
        <v>1182140</v>
      </c>
      <c r="R82" s="56">
        <f t="shared" si="5"/>
        <v>116.4244505726902</v>
      </c>
      <c r="S82" s="59"/>
      <c r="T82" s="58"/>
    </row>
    <row r="83" spans="2:20" ht="15.75" thickBot="1" x14ac:dyDescent="0.25">
      <c r="B83" s="52"/>
      <c r="C83" s="53" t="s">
        <v>41</v>
      </c>
      <c r="D83" s="54">
        <v>32</v>
      </c>
      <c r="E83" s="54">
        <v>48</v>
      </c>
      <c r="F83" s="54">
        <v>32</v>
      </c>
      <c r="G83" s="54">
        <v>45</v>
      </c>
      <c r="H83" s="54">
        <v>74</v>
      </c>
      <c r="I83" s="54">
        <v>72</v>
      </c>
      <c r="J83" s="54">
        <v>65</v>
      </c>
      <c r="K83" s="54">
        <v>91</v>
      </c>
      <c r="L83" s="55"/>
      <c r="M83" s="55"/>
      <c r="N83" s="55"/>
      <c r="O83" s="55"/>
      <c r="P83" s="42">
        <v>459</v>
      </c>
      <c r="Q83" s="42">
        <v>43173</v>
      </c>
      <c r="R83" s="56">
        <f t="shared" si="5"/>
        <v>106.31644777986243</v>
      </c>
      <c r="S83" s="59"/>
      <c r="T83" s="58"/>
    </row>
    <row r="84" spans="2:20" ht="15.75" thickBot="1" x14ac:dyDescent="0.25">
      <c r="B84" s="52"/>
      <c r="C84" s="53" t="s">
        <v>33</v>
      </c>
      <c r="D84" s="54">
        <v>1952</v>
      </c>
      <c r="E84" s="54">
        <v>2117</v>
      </c>
      <c r="F84" s="54">
        <v>2359</v>
      </c>
      <c r="G84" s="54">
        <v>2079</v>
      </c>
      <c r="H84" s="54">
        <v>2393</v>
      </c>
      <c r="I84" s="54">
        <v>2140</v>
      </c>
      <c r="J84" s="54">
        <v>2121</v>
      </c>
      <c r="K84" s="54">
        <v>2491</v>
      </c>
      <c r="L84" s="55"/>
      <c r="M84" s="55"/>
      <c r="N84" s="55"/>
      <c r="O84" s="55"/>
      <c r="P84" s="42">
        <v>17652</v>
      </c>
      <c r="Q84" s="42">
        <v>1671829</v>
      </c>
      <c r="R84" s="56">
        <f t="shared" si="5"/>
        <v>105.58496114136075</v>
      </c>
      <c r="S84" s="59"/>
      <c r="T84" s="58"/>
    </row>
    <row r="85" spans="2:20" ht="30.75" thickBot="1" x14ac:dyDescent="0.25">
      <c r="B85" s="52"/>
      <c r="C85" s="30" t="s">
        <v>26</v>
      </c>
      <c r="D85" s="54">
        <v>64</v>
      </c>
      <c r="E85" s="54">
        <v>74</v>
      </c>
      <c r="F85" s="54">
        <v>98</v>
      </c>
      <c r="G85" s="54">
        <v>91</v>
      </c>
      <c r="H85" s="54">
        <v>69</v>
      </c>
      <c r="I85" s="54">
        <v>57</v>
      </c>
      <c r="J85" s="54">
        <v>72</v>
      </c>
      <c r="K85" s="54">
        <v>96</v>
      </c>
      <c r="L85" s="43"/>
      <c r="M85" s="43"/>
      <c r="N85" s="43"/>
      <c r="O85" s="55"/>
      <c r="P85" s="42">
        <v>621</v>
      </c>
      <c r="Q85" s="42">
        <v>61084</v>
      </c>
      <c r="R85" s="56">
        <f t="shared" si="5"/>
        <v>101.66328334752144</v>
      </c>
      <c r="S85" s="59"/>
      <c r="T85" s="58"/>
    </row>
    <row r="86" spans="2:20" ht="15.75" thickBot="1" x14ac:dyDescent="0.25">
      <c r="B86" s="52"/>
      <c r="C86" s="53" t="s">
        <v>37</v>
      </c>
      <c r="D86" s="54">
        <v>96</v>
      </c>
      <c r="E86" s="54">
        <v>106</v>
      </c>
      <c r="F86" s="54">
        <v>111</v>
      </c>
      <c r="G86" s="54">
        <v>102</v>
      </c>
      <c r="H86" s="54">
        <v>91</v>
      </c>
      <c r="I86" s="54">
        <v>84</v>
      </c>
      <c r="J86" s="54">
        <v>123</v>
      </c>
      <c r="K86" s="54">
        <v>143</v>
      </c>
      <c r="L86" s="55"/>
      <c r="M86" s="55"/>
      <c r="N86" s="55"/>
      <c r="O86" s="55"/>
      <c r="P86" s="42">
        <v>856</v>
      </c>
      <c r="Q86" s="42">
        <v>84215</v>
      </c>
      <c r="R86" s="56">
        <f t="shared" si="5"/>
        <v>101.64460013061806</v>
      </c>
      <c r="S86" s="59"/>
      <c r="T86" s="58"/>
    </row>
    <row r="87" spans="2:20" ht="15.75" thickBot="1" x14ac:dyDescent="0.25">
      <c r="B87" s="52"/>
      <c r="C87" s="53" t="s">
        <v>45</v>
      </c>
      <c r="D87" s="54">
        <v>303</v>
      </c>
      <c r="E87" s="54">
        <v>432</v>
      </c>
      <c r="F87" s="54">
        <v>463</v>
      </c>
      <c r="G87" s="54">
        <v>437</v>
      </c>
      <c r="H87" s="54">
        <v>634</v>
      </c>
      <c r="I87" s="54">
        <v>647</v>
      </c>
      <c r="J87" s="54">
        <v>492</v>
      </c>
      <c r="K87" s="54">
        <v>630</v>
      </c>
      <c r="L87" s="55"/>
      <c r="M87" s="55"/>
      <c r="N87" s="55"/>
      <c r="O87" s="55"/>
      <c r="P87" s="42">
        <v>4038</v>
      </c>
      <c r="Q87" s="42">
        <v>408544</v>
      </c>
      <c r="R87" s="56">
        <f t="shared" si="5"/>
        <v>98.838803164408247</v>
      </c>
      <c r="S87" s="59"/>
      <c r="T87" s="58"/>
    </row>
    <row r="88" spans="2:20" ht="15.75" thickBot="1" x14ac:dyDescent="0.25">
      <c r="B88" s="52"/>
      <c r="C88" s="30" t="s">
        <v>36</v>
      </c>
      <c r="D88" s="54">
        <v>922</v>
      </c>
      <c r="E88" s="54">
        <v>974</v>
      </c>
      <c r="F88" s="54">
        <v>1198</v>
      </c>
      <c r="G88" s="54">
        <v>994</v>
      </c>
      <c r="H88" s="54">
        <v>1190</v>
      </c>
      <c r="I88" s="54">
        <v>1116</v>
      </c>
      <c r="J88" s="54">
        <v>1085</v>
      </c>
      <c r="K88" s="54">
        <v>1349</v>
      </c>
      <c r="L88" s="43"/>
      <c r="M88" s="43"/>
      <c r="N88" s="43"/>
      <c r="O88" s="55"/>
      <c r="P88" s="42">
        <v>8828</v>
      </c>
      <c r="Q88" s="42">
        <v>955497</v>
      </c>
      <c r="R88" s="56">
        <f t="shared" si="5"/>
        <v>92.391708189559978</v>
      </c>
      <c r="S88" s="59"/>
      <c r="T88" s="58"/>
    </row>
    <row r="89" spans="2:20" ht="15.75" thickBot="1" x14ac:dyDescent="0.25">
      <c r="B89" s="52"/>
      <c r="C89" s="53" t="s">
        <v>38</v>
      </c>
      <c r="D89" s="54">
        <v>388</v>
      </c>
      <c r="E89" s="54">
        <v>386</v>
      </c>
      <c r="F89" s="54">
        <v>511</v>
      </c>
      <c r="G89" s="54">
        <v>406</v>
      </c>
      <c r="H89" s="54">
        <v>508</v>
      </c>
      <c r="I89" s="54">
        <v>537</v>
      </c>
      <c r="J89" s="54">
        <v>444</v>
      </c>
      <c r="K89" s="54">
        <v>552</v>
      </c>
      <c r="L89" s="55"/>
      <c r="M89" s="55"/>
      <c r="N89" s="55"/>
      <c r="O89" s="55"/>
      <c r="P89" s="42">
        <v>3732</v>
      </c>
      <c r="Q89" s="42">
        <v>430529</v>
      </c>
      <c r="R89" s="56">
        <f t="shared" si="5"/>
        <v>86.684056126300433</v>
      </c>
      <c r="S89" s="59"/>
      <c r="T89" s="58"/>
    </row>
    <row r="90" spans="2:20" ht="15.75" thickBot="1" x14ac:dyDescent="0.25">
      <c r="B90" s="52"/>
      <c r="C90" s="53" t="s">
        <v>34</v>
      </c>
      <c r="D90" s="54">
        <v>2441</v>
      </c>
      <c r="E90" s="54">
        <v>2332</v>
      </c>
      <c r="F90" s="54">
        <v>2776</v>
      </c>
      <c r="G90" s="54">
        <v>2334</v>
      </c>
      <c r="H90" s="54">
        <v>2596</v>
      </c>
      <c r="I90" s="54">
        <v>2476</v>
      </c>
      <c r="J90" s="54">
        <v>2271</v>
      </c>
      <c r="K90" s="54">
        <v>2642</v>
      </c>
      <c r="L90" s="55"/>
      <c r="M90" s="55"/>
      <c r="N90" s="55"/>
      <c r="O90" s="55"/>
      <c r="P90" s="42">
        <v>19868</v>
      </c>
      <c r="Q90" s="42">
        <v>2295472</v>
      </c>
      <c r="R90" s="56">
        <f t="shared" si="5"/>
        <v>86.553005220712777</v>
      </c>
      <c r="S90" s="59"/>
      <c r="T90" s="58"/>
    </row>
    <row r="91" spans="2:20" ht="15.75" thickBot="1" x14ac:dyDescent="0.25">
      <c r="B91" s="52"/>
      <c r="C91" s="53" t="s">
        <v>47</v>
      </c>
      <c r="D91" s="54">
        <v>16</v>
      </c>
      <c r="E91" s="54">
        <v>25</v>
      </c>
      <c r="F91" s="54">
        <v>43</v>
      </c>
      <c r="G91" s="54">
        <v>44</v>
      </c>
      <c r="H91" s="54">
        <v>59</v>
      </c>
      <c r="I91" s="54">
        <v>72</v>
      </c>
      <c r="J91" s="54">
        <v>49</v>
      </c>
      <c r="K91" s="54">
        <v>37</v>
      </c>
      <c r="L91" s="55"/>
      <c r="M91" s="55"/>
      <c r="N91" s="55"/>
      <c r="O91" s="55"/>
      <c r="P91" s="42">
        <v>345</v>
      </c>
      <c r="Q91" s="42">
        <v>39863</v>
      </c>
      <c r="R91" s="56">
        <f t="shared" si="5"/>
        <v>86.54642149361564</v>
      </c>
      <c r="S91" s="59"/>
      <c r="T91" s="58"/>
    </row>
    <row r="92" spans="2:20" ht="15.75" thickBot="1" x14ac:dyDescent="0.25">
      <c r="B92" s="52"/>
      <c r="C92" s="30" t="s">
        <v>42</v>
      </c>
      <c r="D92" s="54">
        <v>978</v>
      </c>
      <c r="E92" s="54">
        <v>1154</v>
      </c>
      <c r="F92" s="54">
        <v>1492</v>
      </c>
      <c r="G92" s="54">
        <v>1185</v>
      </c>
      <c r="H92" s="54">
        <v>1487</v>
      </c>
      <c r="I92" s="54">
        <v>1383</v>
      </c>
      <c r="J92" s="54">
        <v>1376</v>
      </c>
      <c r="K92" s="54">
        <v>1685</v>
      </c>
      <c r="L92" s="43"/>
      <c r="M92" s="43"/>
      <c r="N92" s="43"/>
      <c r="O92" s="55"/>
      <c r="P92" s="42">
        <v>10740</v>
      </c>
      <c r="Q92" s="42">
        <v>1242783</v>
      </c>
      <c r="R92" s="56">
        <f t="shared" si="5"/>
        <v>86.41894844071733</v>
      </c>
      <c r="S92" s="59"/>
      <c r="T92" s="58"/>
    </row>
    <row r="93" spans="2:20" ht="15.75" thickBot="1" x14ac:dyDescent="0.25">
      <c r="B93" s="52"/>
      <c r="C93" s="53" t="s">
        <v>35</v>
      </c>
      <c r="D93" s="54">
        <v>1313</v>
      </c>
      <c r="E93" s="54">
        <v>1317</v>
      </c>
      <c r="F93" s="54">
        <v>1667</v>
      </c>
      <c r="G93" s="54">
        <v>1398</v>
      </c>
      <c r="H93" s="54">
        <v>1599</v>
      </c>
      <c r="I93" s="54">
        <v>1510</v>
      </c>
      <c r="J93" s="54">
        <v>1329</v>
      </c>
      <c r="K93" s="54">
        <v>1562</v>
      </c>
      <c r="L93" s="55"/>
      <c r="M93" s="55"/>
      <c r="N93" s="55"/>
      <c r="O93" s="55"/>
      <c r="P93" s="42">
        <v>11695</v>
      </c>
      <c r="Q93" s="42">
        <v>1367189</v>
      </c>
      <c r="R93" s="56">
        <f t="shared" si="5"/>
        <v>85.540477578447451</v>
      </c>
      <c r="S93" s="59"/>
      <c r="T93" s="58"/>
    </row>
    <row r="94" spans="2:20" ht="15.75" thickBot="1" x14ac:dyDescent="0.25">
      <c r="B94" s="52"/>
      <c r="C94" s="30" t="s">
        <v>43</v>
      </c>
      <c r="D94" s="54">
        <v>123</v>
      </c>
      <c r="E94" s="54">
        <v>160</v>
      </c>
      <c r="F94" s="54">
        <v>262</v>
      </c>
      <c r="G94" s="54">
        <v>253</v>
      </c>
      <c r="H94" s="54">
        <v>303</v>
      </c>
      <c r="I94" s="54">
        <v>267</v>
      </c>
      <c r="J94" s="54">
        <v>306</v>
      </c>
      <c r="K94" s="54">
        <v>330</v>
      </c>
      <c r="L94" s="43"/>
      <c r="M94" s="43"/>
      <c r="N94" s="43"/>
      <c r="O94" s="55"/>
      <c r="P94" s="42">
        <v>2004</v>
      </c>
      <c r="Q94" s="42">
        <v>234973</v>
      </c>
      <c r="R94" s="56">
        <f t="shared" si="5"/>
        <v>85.286394607039952</v>
      </c>
      <c r="S94" s="59"/>
      <c r="T94" s="58"/>
    </row>
    <row r="95" spans="2:20" ht="15.75" thickBot="1" x14ac:dyDescent="0.25">
      <c r="B95" s="52"/>
      <c r="C95" s="53" t="s">
        <v>39</v>
      </c>
      <c r="D95" s="54">
        <v>1563</v>
      </c>
      <c r="E95" s="54">
        <v>1682</v>
      </c>
      <c r="F95" s="54">
        <v>1838</v>
      </c>
      <c r="G95" s="54">
        <v>1528</v>
      </c>
      <c r="H95" s="54">
        <v>1870</v>
      </c>
      <c r="I95" s="54">
        <v>1950</v>
      </c>
      <c r="J95" s="54">
        <v>1627</v>
      </c>
      <c r="K95" s="54">
        <v>2086</v>
      </c>
      <c r="L95" s="55"/>
      <c r="M95" s="55"/>
      <c r="N95" s="55"/>
      <c r="O95" s="55"/>
      <c r="P95" s="42">
        <v>14144</v>
      </c>
      <c r="Q95" s="42">
        <v>1676096</v>
      </c>
      <c r="R95" s="56">
        <f t="shared" si="5"/>
        <v>84.386574516018172</v>
      </c>
      <c r="S95" s="59"/>
      <c r="T95" s="58"/>
    </row>
    <row r="96" spans="2:20" ht="15.75" thickBot="1" x14ac:dyDescent="0.25">
      <c r="B96" s="52"/>
      <c r="C96" s="53" t="s">
        <v>46</v>
      </c>
      <c r="D96" s="54">
        <v>37</v>
      </c>
      <c r="E96" s="54">
        <v>34</v>
      </c>
      <c r="F96" s="54">
        <v>56</v>
      </c>
      <c r="G96" s="54">
        <v>22</v>
      </c>
      <c r="H96" s="54">
        <v>24</v>
      </c>
      <c r="I96" s="54">
        <v>57</v>
      </c>
      <c r="J96" s="54">
        <v>48</v>
      </c>
      <c r="K96" s="54">
        <v>66</v>
      </c>
      <c r="L96" s="55"/>
      <c r="M96" s="55"/>
      <c r="N96" s="55"/>
      <c r="O96" s="55"/>
      <c r="P96" s="42">
        <v>344</v>
      </c>
      <c r="Q96" s="42">
        <v>51007</v>
      </c>
      <c r="R96" s="56">
        <f t="shared" si="5"/>
        <v>67.44172368498441</v>
      </c>
      <c r="S96" s="59"/>
      <c r="T96" s="58"/>
    </row>
    <row r="97" spans="1:21" ht="15.75" thickBot="1" x14ac:dyDescent="0.25">
      <c r="B97" s="52"/>
      <c r="C97" s="30" t="s">
        <v>48</v>
      </c>
      <c r="D97" s="54">
        <v>4</v>
      </c>
      <c r="E97" s="54">
        <v>8</v>
      </c>
      <c r="F97" s="54">
        <v>9</v>
      </c>
      <c r="G97" s="54">
        <v>14</v>
      </c>
      <c r="H97" s="54">
        <v>13</v>
      </c>
      <c r="I97" s="54">
        <v>7</v>
      </c>
      <c r="J97" s="54">
        <v>19</v>
      </c>
      <c r="K97" s="54">
        <v>19</v>
      </c>
      <c r="L97" s="43"/>
      <c r="M97" s="43"/>
      <c r="N97" s="43"/>
      <c r="O97" s="55"/>
      <c r="P97" s="42">
        <v>93</v>
      </c>
      <c r="Q97" s="42">
        <v>25841</v>
      </c>
      <c r="R97" s="56">
        <f t="shared" si="5"/>
        <v>35.989319298788743</v>
      </c>
      <c r="S97" s="59"/>
      <c r="T97" s="58"/>
    </row>
    <row r="98" spans="1:21" ht="25.9" customHeight="1" thickBot="1" x14ac:dyDescent="0.25">
      <c r="C98" s="60" t="s">
        <v>8</v>
      </c>
      <c r="D98" s="61">
        <f>+SUM(D65:D97)</f>
        <v>96471</v>
      </c>
      <c r="E98" s="61">
        <f t="shared" ref="E98:O98" si="6">+SUM(E65:E97)</f>
        <v>103371</v>
      </c>
      <c r="F98" s="61">
        <f t="shared" si="6"/>
        <v>117809</v>
      </c>
      <c r="G98" s="61">
        <f t="shared" si="6"/>
        <v>100969</v>
      </c>
      <c r="H98" s="61">
        <f t="shared" si="6"/>
        <v>116184</v>
      </c>
      <c r="I98" s="61">
        <f t="shared" si="6"/>
        <v>108560</v>
      </c>
      <c r="J98" s="61">
        <f t="shared" si="6"/>
        <v>105907</v>
      </c>
      <c r="K98" s="61">
        <f t="shared" si="6"/>
        <v>118492</v>
      </c>
      <c r="L98" s="61">
        <f t="shared" si="6"/>
        <v>0</v>
      </c>
      <c r="M98" s="61">
        <f t="shared" si="6"/>
        <v>0</v>
      </c>
      <c r="N98" s="61">
        <f t="shared" si="6"/>
        <v>0</v>
      </c>
      <c r="O98" s="61">
        <f t="shared" si="6"/>
        <v>0</v>
      </c>
      <c r="P98" s="61">
        <f>+SUM(P65:P97)</f>
        <v>867763</v>
      </c>
      <c r="Q98" s="61">
        <v>47704517</v>
      </c>
      <c r="R98" s="62" t="s">
        <v>326</v>
      </c>
      <c r="S98" s="63"/>
      <c r="T98" s="58"/>
    </row>
    <row r="99" spans="1:21" x14ac:dyDescent="0.2">
      <c r="C99" s="3" t="s">
        <v>257</v>
      </c>
      <c r="D99" s="4"/>
      <c r="E99" s="4"/>
      <c r="F99" s="4"/>
      <c r="G99" s="4"/>
      <c r="H99" s="4"/>
      <c r="I99" s="4"/>
      <c r="J99" s="4"/>
      <c r="K99" s="4"/>
      <c r="L99" s="4"/>
      <c r="M99" s="4"/>
      <c r="N99" s="4"/>
      <c r="O99" s="4"/>
      <c r="P99" s="4"/>
      <c r="Q99" s="4"/>
      <c r="R99" s="2"/>
    </row>
    <row r="100" spans="1:21" x14ac:dyDescent="0.2">
      <c r="C100" s="169" t="s">
        <v>148</v>
      </c>
      <c r="D100" s="169"/>
      <c r="E100" s="169"/>
      <c r="F100" s="169"/>
      <c r="G100" s="169"/>
      <c r="H100" s="169"/>
      <c r="I100" s="169"/>
      <c r="J100" s="169"/>
      <c r="K100" s="169"/>
      <c r="L100" s="169"/>
      <c r="M100" s="169"/>
      <c r="N100" s="169"/>
      <c r="O100" s="169"/>
      <c r="P100" s="169"/>
      <c r="Q100" s="169"/>
      <c r="R100" s="169"/>
    </row>
    <row r="101" spans="1:21" x14ac:dyDescent="0.2">
      <c r="C101" s="5" t="s">
        <v>315</v>
      </c>
      <c r="D101" s="4"/>
      <c r="E101" s="4"/>
      <c r="F101" s="4"/>
      <c r="G101" s="4"/>
      <c r="H101" s="4"/>
      <c r="I101" s="4"/>
      <c r="J101" s="4"/>
      <c r="K101" s="4"/>
      <c r="L101" s="4"/>
      <c r="M101" s="4"/>
      <c r="N101" s="4"/>
      <c r="O101" s="4"/>
      <c r="P101" s="4"/>
      <c r="Q101" s="4"/>
      <c r="R101" s="6"/>
    </row>
    <row r="102" spans="1:21" x14ac:dyDescent="0.2">
      <c r="C102" s="170" t="s">
        <v>304</v>
      </c>
      <c r="D102" s="170"/>
      <c r="E102" s="170"/>
      <c r="F102" s="170"/>
      <c r="G102" s="170"/>
      <c r="H102" s="170"/>
      <c r="I102" s="170"/>
      <c r="J102" s="170"/>
      <c r="K102" s="170"/>
      <c r="L102" s="170"/>
      <c r="M102" s="170"/>
      <c r="N102" s="170"/>
      <c r="O102" s="170"/>
      <c r="P102" s="170"/>
      <c r="Q102" s="170"/>
      <c r="R102" s="170"/>
    </row>
    <row r="103" spans="1:21" x14ac:dyDescent="0.2">
      <c r="C103" s="170" t="s">
        <v>324</v>
      </c>
      <c r="D103" s="170"/>
      <c r="E103" s="170"/>
      <c r="F103" s="170"/>
      <c r="G103" s="170"/>
      <c r="H103" s="170"/>
      <c r="I103" s="170"/>
      <c r="J103" s="170"/>
      <c r="K103" s="170"/>
      <c r="L103" s="170"/>
      <c r="M103" s="170"/>
      <c r="N103" s="170"/>
      <c r="O103" s="170"/>
      <c r="P103" s="170"/>
      <c r="Q103" s="170"/>
      <c r="R103" s="170"/>
    </row>
    <row r="105" spans="1:21" ht="15.75" x14ac:dyDescent="0.25">
      <c r="C105" s="1" t="s">
        <v>254</v>
      </c>
    </row>
    <row r="106" spans="1:21" ht="15.75" thickBot="1" x14ac:dyDescent="0.25"/>
    <row r="107" spans="1:21" ht="16.5" thickBot="1" x14ac:dyDescent="0.3">
      <c r="C107" s="171" t="s">
        <v>144</v>
      </c>
      <c r="D107" s="172"/>
      <c r="E107" s="172"/>
      <c r="F107" s="172"/>
      <c r="G107" s="172"/>
      <c r="H107" s="172"/>
      <c r="I107" s="172"/>
      <c r="J107" s="172"/>
      <c r="K107" s="172"/>
      <c r="L107" s="172"/>
      <c r="M107" s="172"/>
      <c r="N107" s="172"/>
      <c r="O107" s="172"/>
      <c r="P107" s="172"/>
      <c r="Q107" s="173"/>
    </row>
    <row r="108" spans="1:21" ht="41.25" customHeight="1" thickBot="1" x14ac:dyDescent="0.25">
      <c r="A108" s="25" t="s">
        <v>235</v>
      </c>
      <c r="B108" s="24" t="s">
        <v>137</v>
      </c>
      <c r="C108" s="48" t="s">
        <v>49</v>
      </c>
      <c r="D108" s="49" t="s">
        <v>1</v>
      </c>
      <c r="E108" s="49" t="s">
        <v>2</v>
      </c>
      <c r="F108" s="49" t="s">
        <v>3</v>
      </c>
      <c r="G108" s="49" t="s">
        <v>4</v>
      </c>
      <c r="H108" s="49" t="s">
        <v>5</v>
      </c>
      <c r="I108" s="49" t="s">
        <v>6</v>
      </c>
      <c r="J108" s="49" t="s">
        <v>124</v>
      </c>
      <c r="K108" s="49" t="s">
        <v>125</v>
      </c>
      <c r="L108" s="49" t="s">
        <v>126</v>
      </c>
      <c r="M108" s="49" t="s">
        <v>127</v>
      </c>
      <c r="N108" s="49" t="s">
        <v>128</v>
      </c>
      <c r="O108" s="49" t="s">
        <v>129</v>
      </c>
      <c r="P108" s="51" t="s">
        <v>258</v>
      </c>
      <c r="Q108" s="51" t="s">
        <v>325</v>
      </c>
      <c r="R108" s="50" t="s">
        <v>145</v>
      </c>
    </row>
    <row r="109" spans="1:21" ht="15.75" thickBot="1" x14ac:dyDescent="0.25">
      <c r="A109" s="25" t="s">
        <v>194</v>
      </c>
      <c r="B109" s="52" t="s">
        <v>159</v>
      </c>
      <c r="C109" s="33" t="s">
        <v>218</v>
      </c>
      <c r="D109" s="42">
        <v>20811</v>
      </c>
      <c r="E109" s="42">
        <v>22722</v>
      </c>
      <c r="F109" s="42">
        <v>25808</v>
      </c>
      <c r="G109" s="42">
        <v>21624</v>
      </c>
      <c r="H109" s="42">
        <v>26362</v>
      </c>
      <c r="I109" s="42">
        <v>24404</v>
      </c>
      <c r="J109" s="42">
        <v>23851</v>
      </c>
      <c r="K109" s="42">
        <v>26473</v>
      </c>
      <c r="L109" s="43"/>
      <c r="M109" s="43"/>
      <c r="N109" s="43"/>
      <c r="O109" s="43"/>
      <c r="P109" s="42">
        <f t="shared" ref="P109:P140" si="7">+SUM(D109:K109)</f>
        <v>192055</v>
      </c>
      <c r="Q109" s="42">
        <v>7844767.375</v>
      </c>
      <c r="R109" s="56">
        <f t="shared" ref="R109:R140" si="8">+P109/Q109*10000</f>
        <v>244.81924169230066</v>
      </c>
      <c r="S109" s="69"/>
      <c r="T109" s="70"/>
      <c r="U109" s="71"/>
    </row>
    <row r="110" spans="1:21" ht="15.75" thickBot="1" x14ac:dyDescent="0.25">
      <c r="A110" s="25" t="s">
        <v>192</v>
      </c>
      <c r="B110" s="52" t="s">
        <v>180</v>
      </c>
      <c r="C110" s="33" t="s">
        <v>57</v>
      </c>
      <c r="D110" s="42">
        <v>8454</v>
      </c>
      <c r="E110" s="42">
        <v>8726</v>
      </c>
      <c r="F110" s="42">
        <v>9733</v>
      </c>
      <c r="G110" s="42">
        <v>8258</v>
      </c>
      <c r="H110" s="42">
        <v>9577</v>
      </c>
      <c r="I110" s="42">
        <v>8800</v>
      </c>
      <c r="J110" s="42">
        <v>9142</v>
      </c>
      <c r="K110" s="42">
        <v>10184</v>
      </c>
      <c r="L110" s="43"/>
      <c r="M110" s="43"/>
      <c r="N110" s="43"/>
      <c r="O110" s="43"/>
      <c r="P110" s="42">
        <f t="shared" si="7"/>
        <v>72874</v>
      </c>
      <c r="Q110" s="42">
        <v>2872684.25</v>
      </c>
      <c r="R110" s="56">
        <f t="shared" si="8"/>
        <v>253.67911562156544</v>
      </c>
      <c r="S110" s="69"/>
      <c r="T110" s="70"/>
      <c r="U110" s="71"/>
    </row>
    <row r="111" spans="1:21" ht="15.75" thickBot="1" x14ac:dyDescent="0.25">
      <c r="A111" s="25" t="s">
        <v>186</v>
      </c>
      <c r="B111" s="52" t="s">
        <v>154</v>
      </c>
      <c r="C111" s="33" t="s">
        <v>53</v>
      </c>
      <c r="D111" s="42">
        <v>7285</v>
      </c>
      <c r="E111" s="42">
        <v>7816</v>
      </c>
      <c r="F111" s="42">
        <v>8505</v>
      </c>
      <c r="G111" s="42">
        <v>7550</v>
      </c>
      <c r="H111" s="42">
        <v>7965</v>
      </c>
      <c r="I111" s="42">
        <v>7522</v>
      </c>
      <c r="J111" s="42">
        <v>7131</v>
      </c>
      <c r="K111" s="42">
        <v>7788</v>
      </c>
      <c r="L111" s="43"/>
      <c r="M111" s="43"/>
      <c r="N111" s="43"/>
      <c r="O111" s="43"/>
      <c r="P111" s="42">
        <f t="shared" si="7"/>
        <v>61562</v>
      </c>
      <c r="Q111" s="42">
        <v>2427166.5</v>
      </c>
      <c r="R111" s="56">
        <f t="shared" si="8"/>
        <v>253.63731742342358</v>
      </c>
      <c r="S111" s="69"/>
      <c r="T111" s="70"/>
      <c r="U111" s="71"/>
    </row>
    <row r="112" spans="1:21" ht="15.75" thickBot="1" x14ac:dyDescent="0.25">
      <c r="A112" s="25" t="s">
        <v>197</v>
      </c>
      <c r="B112" s="52" t="s">
        <v>181</v>
      </c>
      <c r="C112" s="33" t="s">
        <v>59</v>
      </c>
      <c r="D112" s="42">
        <v>3145</v>
      </c>
      <c r="E112" s="42">
        <v>2839</v>
      </c>
      <c r="F112" s="42">
        <v>3695</v>
      </c>
      <c r="G112" s="42">
        <v>3032</v>
      </c>
      <c r="H112" s="42">
        <v>3488</v>
      </c>
      <c r="I112" s="42">
        <v>3139</v>
      </c>
      <c r="J112" s="42">
        <v>3057</v>
      </c>
      <c r="K112" s="42">
        <v>3475</v>
      </c>
      <c r="L112" s="43"/>
      <c r="M112" s="43"/>
      <c r="N112" s="43"/>
      <c r="O112" s="43"/>
      <c r="P112" s="42">
        <f t="shared" si="7"/>
        <v>25870</v>
      </c>
      <c r="Q112" s="42">
        <v>1562491.75</v>
      </c>
      <c r="R112" s="56">
        <f t="shared" si="8"/>
        <v>165.56887420365578</v>
      </c>
      <c r="S112" s="69"/>
      <c r="T112" s="70"/>
      <c r="U112" s="71"/>
    </row>
    <row r="113" spans="1:21" ht="15.75" thickBot="1" x14ac:dyDescent="0.25">
      <c r="A113" s="25" t="s">
        <v>204</v>
      </c>
      <c r="B113" s="52" t="s">
        <v>166</v>
      </c>
      <c r="C113" s="33" t="s">
        <v>68</v>
      </c>
      <c r="D113" s="42">
        <v>1815</v>
      </c>
      <c r="E113" s="42">
        <v>1782</v>
      </c>
      <c r="F113" s="42">
        <v>1994</v>
      </c>
      <c r="G113" s="42">
        <v>1650</v>
      </c>
      <c r="H113" s="42">
        <v>1811</v>
      </c>
      <c r="I113" s="42">
        <v>1663</v>
      </c>
      <c r="J113" s="42">
        <v>1609</v>
      </c>
      <c r="K113" s="42">
        <v>1930</v>
      </c>
      <c r="L113" s="43"/>
      <c r="M113" s="43"/>
      <c r="N113" s="43"/>
      <c r="O113" s="43"/>
      <c r="P113" s="42">
        <f t="shared" si="7"/>
        <v>14254</v>
      </c>
      <c r="Q113" s="42">
        <v>1229701</v>
      </c>
      <c r="R113" s="56">
        <f t="shared" si="8"/>
        <v>115.91435641672244</v>
      </c>
      <c r="S113" s="69"/>
      <c r="T113" s="70"/>
      <c r="U113" s="71"/>
    </row>
    <row r="114" spans="1:21" ht="15.75" thickBot="1" x14ac:dyDescent="0.25">
      <c r="A114" s="25" t="s">
        <v>199</v>
      </c>
      <c r="B114" s="52" t="s">
        <v>161</v>
      </c>
      <c r="C114" s="33" t="s">
        <v>69</v>
      </c>
      <c r="D114" s="42">
        <v>1182</v>
      </c>
      <c r="E114" s="42">
        <v>1298</v>
      </c>
      <c r="F114" s="42">
        <v>1412</v>
      </c>
      <c r="G114" s="42">
        <v>1227</v>
      </c>
      <c r="H114" s="42">
        <v>1383</v>
      </c>
      <c r="I114" s="42">
        <v>1205</v>
      </c>
      <c r="J114" s="42">
        <v>1181</v>
      </c>
      <c r="K114" s="42">
        <v>1369</v>
      </c>
      <c r="L114" s="43"/>
      <c r="M114" s="43"/>
      <c r="N114" s="43"/>
      <c r="O114" s="43"/>
      <c r="P114" s="42">
        <f t="shared" si="7"/>
        <v>10257</v>
      </c>
      <c r="Q114" s="42">
        <v>889635.625</v>
      </c>
      <c r="R114" s="56">
        <f t="shared" si="8"/>
        <v>115.29439370191588</v>
      </c>
      <c r="S114" s="69"/>
      <c r="T114" s="70"/>
      <c r="U114" s="71"/>
    </row>
    <row r="115" spans="1:21" ht="15.75" thickBot="1" x14ac:dyDescent="0.25">
      <c r="A115" s="25" t="s">
        <v>189</v>
      </c>
      <c r="B115" s="52" t="s">
        <v>157</v>
      </c>
      <c r="C115" s="33" t="s">
        <v>58</v>
      </c>
      <c r="D115" s="42">
        <v>2512</v>
      </c>
      <c r="E115" s="42">
        <v>2743</v>
      </c>
      <c r="F115" s="42">
        <v>3106</v>
      </c>
      <c r="G115" s="42">
        <v>2942</v>
      </c>
      <c r="H115" s="42">
        <v>3376</v>
      </c>
      <c r="I115" s="42">
        <v>2930</v>
      </c>
      <c r="J115" s="42">
        <v>2708</v>
      </c>
      <c r="K115" s="42">
        <v>3023</v>
      </c>
      <c r="L115" s="43"/>
      <c r="M115" s="43"/>
      <c r="N115" s="43"/>
      <c r="O115" s="43"/>
      <c r="P115" s="42">
        <f t="shared" si="7"/>
        <v>23340</v>
      </c>
      <c r="Q115" s="42">
        <v>746397</v>
      </c>
      <c r="R115" s="56">
        <f t="shared" si="8"/>
        <v>312.70222147195125</v>
      </c>
      <c r="S115" s="69"/>
      <c r="T115" s="70"/>
      <c r="U115" s="71"/>
    </row>
    <row r="116" spans="1:21" ht="15.75" thickBot="1" x14ac:dyDescent="0.25">
      <c r="A116" s="25" t="s">
        <v>185</v>
      </c>
      <c r="B116" s="52" t="s">
        <v>152</v>
      </c>
      <c r="C116" s="33" t="s">
        <v>51</v>
      </c>
      <c r="D116" s="42">
        <v>1978</v>
      </c>
      <c r="E116" s="42">
        <v>2124</v>
      </c>
      <c r="F116" s="42">
        <v>2318</v>
      </c>
      <c r="G116" s="42">
        <v>1984</v>
      </c>
      <c r="H116" s="42">
        <v>2130</v>
      </c>
      <c r="I116" s="42">
        <v>2169</v>
      </c>
      <c r="J116" s="42">
        <v>2074</v>
      </c>
      <c r="K116" s="42">
        <v>2240</v>
      </c>
      <c r="L116" s="43"/>
      <c r="M116" s="43"/>
      <c r="N116" s="43"/>
      <c r="O116" s="43"/>
      <c r="P116" s="42">
        <f t="shared" si="7"/>
        <v>17017</v>
      </c>
      <c r="Q116" s="42">
        <v>574745.625</v>
      </c>
      <c r="R116" s="56">
        <f t="shared" si="8"/>
        <v>296.0788087773613</v>
      </c>
      <c r="S116" s="69"/>
      <c r="T116" s="70"/>
      <c r="U116" s="71"/>
    </row>
    <row r="117" spans="1:21" ht="15.75" thickBot="1" x14ac:dyDescent="0.25">
      <c r="A117" s="25" t="s">
        <v>191</v>
      </c>
      <c r="B117" s="52" t="s">
        <v>158</v>
      </c>
      <c r="C117" s="33" t="s">
        <v>56</v>
      </c>
      <c r="D117" s="42">
        <v>1668</v>
      </c>
      <c r="E117" s="42">
        <v>1824</v>
      </c>
      <c r="F117" s="42">
        <v>2114</v>
      </c>
      <c r="G117" s="42">
        <v>1715</v>
      </c>
      <c r="H117" s="42">
        <v>2140</v>
      </c>
      <c r="I117" s="42">
        <v>1839</v>
      </c>
      <c r="J117" s="42">
        <v>1891</v>
      </c>
      <c r="K117" s="42">
        <v>1959</v>
      </c>
      <c r="L117" s="43"/>
      <c r="M117" s="43"/>
      <c r="N117" s="43"/>
      <c r="O117" s="43"/>
      <c r="P117" s="42">
        <f t="shared" si="7"/>
        <v>15150</v>
      </c>
      <c r="Q117" s="42">
        <v>563509.625</v>
      </c>
      <c r="R117" s="56">
        <f t="shared" si="8"/>
        <v>268.85077606260938</v>
      </c>
      <c r="S117" s="69"/>
      <c r="T117" s="70"/>
      <c r="U117" s="71"/>
    </row>
    <row r="118" spans="1:21" ht="15.75" thickBot="1" x14ac:dyDescent="0.25">
      <c r="A118" s="25" t="s">
        <v>206</v>
      </c>
      <c r="B118" s="52" t="s">
        <v>170</v>
      </c>
      <c r="C118" s="33" t="s">
        <v>65</v>
      </c>
      <c r="D118" s="42">
        <v>733</v>
      </c>
      <c r="E118" s="42">
        <v>710</v>
      </c>
      <c r="F118" s="42">
        <v>924</v>
      </c>
      <c r="G118" s="42">
        <v>751</v>
      </c>
      <c r="H118" s="42">
        <v>810</v>
      </c>
      <c r="I118" s="42">
        <v>798</v>
      </c>
      <c r="J118" s="42">
        <v>666</v>
      </c>
      <c r="K118" s="42">
        <v>770</v>
      </c>
      <c r="L118" s="43"/>
      <c r="M118" s="43"/>
      <c r="N118" s="43"/>
      <c r="O118" s="43"/>
      <c r="P118" s="42">
        <f t="shared" si="7"/>
        <v>6162</v>
      </c>
      <c r="Q118" s="42">
        <v>561576.5</v>
      </c>
      <c r="R118" s="56">
        <f t="shared" si="8"/>
        <v>109.72681371104382</v>
      </c>
      <c r="S118" s="69"/>
      <c r="T118" s="70"/>
      <c r="U118" s="71"/>
    </row>
    <row r="119" spans="1:21" ht="15.75" thickBot="1" x14ac:dyDescent="0.25">
      <c r="A119" s="25" t="s">
        <v>196</v>
      </c>
      <c r="B119" s="52" t="s">
        <v>162</v>
      </c>
      <c r="C119" s="33" t="s">
        <v>61</v>
      </c>
      <c r="D119" s="42">
        <v>1300</v>
      </c>
      <c r="E119" s="42">
        <v>1423</v>
      </c>
      <c r="F119" s="42">
        <v>1721</v>
      </c>
      <c r="G119" s="42">
        <v>1395</v>
      </c>
      <c r="H119" s="42">
        <v>1684</v>
      </c>
      <c r="I119" s="42">
        <v>1633</v>
      </c>
      <c r="J119" s="42">
        <v>1624</v>
      </c>
      <c r="K119" s="42">
        <v>1699</v>
      </c>
      <c r="L119" s="43"/>
      <c r="M119" s="43"/>
      <c r="N119" s="43"/>
      <c r="O119" s="43"/>
      <c r="P119" s="42">
        <f t="shared" si="7"/>
        <v>12479</v>
      </c>
      <c r="Q119" s="42">
        <v>549285.75</v>
      </c>
      <c r="R119" s="56">
        <f t="shared" si="8"/>
        <v>227.18594101521842</v>
      </c>
      <c r="S119" s="69"/>
      <c r="T119" s="70"/>
      <c r="U119" s="71"/>
    </row>
    <row r="120" spans="1:21" ht="15.75" thickBot="1" x14ac:dyDescent="0.25">
      <c r="A120" s="25" t="s">
        <v>208</v>
      </c>
      <c r="B120" s="52" t="s">
        <v>172</v>
      </c>
      <c r="C120" s="33" t="s">
        <v>72</v>
      </c>
      <c r="D120" s="42">
        <v>575</v>
      </c>
      <c r="E120" s="42">
        <v>635</v>
      </c>
      <c r="F120" s="42">
        <v>716</v>
      </c>
      <c r="G120" s="42">
        <v>604</v>
      </c>
      <c r="H120" s="42">
        <v>760</v>
      </c>
      <c r="I120" s="42">
        <v>639</v>
      </c>
      <c r="J120" s="42">
        <v>648</v>
      </c>
      <c r="K120" s="42">
        <v>802</v>
      </c>
      <c r="L120" s="43"/>
      <c r="M120" s="43"/>
      <c r="N120" s="43"/>
      <c r="O120" s="43"/>
      <c r="P120" s="42">
        <f t="shared" si="7"/>
        <v>5379</v>
      </c>
      <c r="Q120" s="42">
        <v>513564.5</v>
      </c>
      <c r="R120" s="56">
        <f t="shared" si="8"/>
        <v>104.73854793312233</v>
      </c>
      <c r="S120" s="69"/>
      <c r="T120" s="70"/>
      <c r="U120" s="71"/>
    </row>
    <row r="121" spans="1:21" ht="15.75" thickBot="1" x14ac:dyDescent="0.25">
      <c r="A121" s="25" t="s">
        <v>202</v>
      </c>
      <c r="B121" s="52" t="s">
        <v>164</v>
      </c>
      <c r="C121" s="33" t="s">
        <v>63</v>
      </c>
      <c r="D121" s="42">
        <v>678</v>
      </c>
      <c r="E121" s="42">
        <v>780</v>
      </c>
      <c r="F121" s="42">
        <v>850</v>
      </c>
      <c r="G121" s="42">
        <v>653</v>
      </c>
      <c r="H121" s="42">
        <v>812</v>
      </c>
      <c r="I121" s="42">
        <v>838</v>
      </c>
      <c r="J121" s="42">
        <v>861</v>
      </c>
      <c r="K121" s="42">
        <v>848</v>
      </c>
      <c r="L121" s="43"/>
      <c r="M121" s="43"/>
      <c r="N121" s="43"/>
      <c r="O121" s="43"/>
      <c r="P121" s="42">
        <f t="shared" si="7"/>
        <v>6320</v>
      </c>
      <c r="Q121" s="42">
        <v>498303.75</v>
      </c>
      <c r="R121" s="56">
        <f t="shared" si="8"/>
        <v>126.83027169673116</v>
      </c>
      <c r="S121" s="69"/>
      <c r="T121" s="70"/>
      <c r="U121" s="71"/>
    </row>
    <row r="122" spans="1:21" ht="15.75" thickBot="1" x14ac:dyDescent="0.25">
      <c r="A122" s="25" t="s">
        <v>187</v>
      </c>
      <c r="B122" s="52" t="s">
        <v>155</v>
      </c>
      <c r="C122" s="33" t="s">
        <v>55</v>
      </c>
      <c r="D122" s="42">
        <v>1302</v>
      </c>
      <c r="E122" s="42">
        <v>1472</v>
      </c>
      <c r="F122" s="42">
        <v>1555</v>
      </c>
      <c r="G122" s="42">
        <v>1317</v>
      </c>
      <c r="H122" s="42">
        <v>1505</v>
      </c>
      <c r="I122" s="42">
        <v>1369</v>
      </c>
      <c r="J122" s="42">
        <v>1350</v>
      </c>
      <c r="K122" s="42">
        <v>1676</v>
      </c>
      <c r="L122" s="43"/>
      <c r="M122" s="43"/>
      <c r="N122" s="43"/>
      <c r="O122" s="43"/>
      <c r="P122" s="42">
        <f t="shared" si="7"/>
        <v>11546</v>
      </c>
      <c r="Q122" s="42">
        <v>428451.125</v>
      </c>
      <c r="R122" s="56">
        <f t="shared" si="8"/>
        <v>269.48231259749872</v>
      </c>
      <c r="S122" s="69"/>
      <c r="T122" s="70"/>
      <c r="U122" s="71"/>
    </row>
    <row r="123" spans="1:21" ht="15.75" thickBot="1" x14ac:dyDescent="0.25">
      <c r="A123" s="25" t="s">
        <v>203</v>
      </c>
      <c r="B123" s="52" t="s">
        <v>169</v>
      </c>
      <c r="C123" s="33" t="s">
        <v>71</v>
      </c>
      <c r="D123" s="42">
        <v>592</v>
      </c>
      <c r="E123" s="42">
        <v>669</v>
      </c>
      <c r="F123" s="42">
        <v>869</v>
      </c>
      <c r="G123" s="42">
        <v>677</v>
      </c>
      <c r="H123" s="42">
        <v>865</v>
      </c>
      <c r="I123" s="42">
        <v>804</v>
      </c>
      <c r="J123" s="42">
        <v>792</v>
      </c>
      <c r="K123" s="42">
        <v>916</v>
      </c>
      <c r="L123" s="43"/>
      <c r="M123" s="43"/>
      <c r="N123" s="43"/>
      <c r="O123" s="43"/>
      <c r="P123" s="42">
        <f t="shared" si="7"/>
        <v>6184</v>
      </c>
      <c r="Q123" s="42">
        <v>401162.125</v>
      </c>
      <c r="R123" s="56">
        <f t="shared" si="8"/>
        <v>154.15213986115961</v>
      </c>
      <c r="S123" s="69"/>
      <c r="T123" s="70"/>
      <c r="U123" s="71"/>
    </row>
    <row r="124" spans="1:21" ht="15.75" thickBot="1" x14ac:dyDescent="0.25">
      <c r="A124" s="25" t="s">
        <v>190</v>
      </c>
      <c r="B124" s="52" t="s">
        <v>153</v>
      </c>
      <c r="C124" s="33" t="s">
        <v>60</v>
      </c>
      <c r="D124" s="42">
        <v>1431</v>
      </c>
      <c r="E124" s="42">
        <v>1556</v>
      </c>
      <c r="F124" s="42">
        <v>1772</v>
      </c>
      <c r="G124" s="42">
        <v>1596</v>
      </c>
      <c r="H124" s="42">
        <v>1743</v>
      </c>
      <c r="I124" s="42">
        <v>1292</v>
      </c>
      <c r="J124" s="42">
        <v>1434</v>
      </c>
      <c r="K124" s="42">
        <v>1520</v>
      </c>
      <c r="L124" s="43"/>
      <c r="M124" s="43"/>
      <c r="N124" s="43"/>
      <c r="O124" s="43"/>
      <c r="P124" s="42">
        <f t="shared" si="7"/>
        <v>12344</v>
      </c>
      <c r="Q124" s="42">
        <v>385178.875</v>
      </c>
      <c r="R124" s="56">
        <f t="shared" si="8"/>
        <v>320.4744808499687</v>
      </c>
      <c r="S124" s="69"/>
      <c r="T124" s="70"/>
      <c r="U124" s="71"/>
    </row>
    <row r="125" spans="1:21" ht="15.75" thickBot="1" x14ac:dyDescent="0.25">
      <c r="A125" s="25" t="s">
        <v>193</v>
      </c>
      <c r="B125" s="52" t="s">
        <v>182</v>
      </c>
      <c r="C125" s="33" t="s">
        <v>54</v>
      </c>
      <c r="D125" s="42">
        <v>783</v>
      </c>
      <c r="E125" s="42">
        <v>854</v>
      </c>
      <c r="F125" s="42">
        <v>977</v>
      </c>
      <c r="G125" s="42">
        <v>938</v>
      </c>
      <c r="H125" s="42">
        <v>886</v>
      </c>
      <c r="I125" s="42">
        <v>1008</v>
      </c>
      <c r="J125" s="42">
        <v>976</v>
      </c>
      <c r="K125" s="42">
        <v>1077</v>
      </c>
      <c r="L125" s="43"/>
      <c r="M125" s="43"/>
      <c r="N125" s="43"/>
      <c r="O125" s="43"/>
      <c r="P125" s="42">
        <f t="shared" si="7"/>
        <v>7499</v>
      </c>
      <c r="Q125" s="42">
        <v>355737</v>
      </c>
      <c r="R125" s="56">
        <f t="shared" si="8"/>
        <v>210.80180020633222</v>
      </c>
      <c r="S125" s="69"/>
      <c r="T125" s="70"/>
      <c r="U125" s="71"/>
    </row>
    <row r="126" spans="1:21" ht="15.75" thickBot="1" x14ac:dyDescent="0.25">
      <c r="A126" s="25" t="s">
        <v>201</v>
      </c>
      <c r="B126" s="52" t="s">
        <v>165</v>
      </c>
      <c r="C126" s="33" t="s">
        <v>70</v>
      </c>
      <c r="D126" s="42">
        <v>444</v>
      </c>
      <c r="E126" s="42">
        <v>495</v>
      </c>
      <c r="F126" s="42">
        <v>571</v>
      </c>
      <c r="G126" s="42">
        <v>458</v>
      </c>
      <c r="H126" s="42">
        <v>593</v>
      </c>
      <c r="I126" s="42">
        <v>538</v>
      </c>
      <c r="J126" s="42">
        <v>555</v>
      </c>
      <c r="K126" s="42">
        <v>592</v>
      </c>
      <c r="L126" s="43"/>
      <c r="M126" s="43"/>
      <c r="N126" s="43"/>
      <c r="O126" s="43"/>
      <c r="P126" s="42">
        <f t="shared" si="7"/>
        <v>4246</v>
      </c>
      <c r="Q126" s="42">
        <v>343608.875</v>
      </c>
      <c r="R126" s="56">
        <f t="shared" si="8"/>
        <v>123.57073140209198</v>
      </c>
      <c r="S126" s="69"/>
      <c r="T126" s="70"/>
      <c r="U126" s="71"/>
    </row>
    <row r="127" spans="1:21" ht="15.75" thickBot="1" x14ac:dyDescent="0.25">
      <c r="A127" s="25" t="s">
        <v>188</v>
      </c>
      <c r="B127" s="52" t="s">
        <v>156</v>
      </c>
      <c r="C127" s="33" t="s">
        <v>52</v>
      </c>
      <c r="D127" s="42">
        <v>825</v>
      </c>
      <c r="E127" s="42">
        <v>919</v>
      </c>
      <c r="F127" s="42">
        <v>1067</v>
      </c>
      <c r="G127" s="42">
        <v>855</v>
      </c>
      <c r="H127" s="42">
        <v>890</v>
      </c>
      <c r="I127" s="42">
        <v>845</v>
      </c>
      <c r="J127" s="42">
        <v>851</v>
      </c>
      <c r="K127" s="42">
        <v>860</v>
      </c>
      <c r="L127" s="43"/>
      <c r="M127" s="43"/>
      <c r="N127" s="43"/>
      <c r="O127" s="43"/>
      <c r="P127" s="42">
        <f t="shared" si="7"/>
        <v>7112</v>
      </c>
      <c r="Q127" s="42">
        <v>307778.25</v>
      </c>
      <c r="R127" s="56">
        <f t="shared" si="8"/>
        <v>231.07545773621104</v>
      </c>
      <c r="S127" s="69"/>
      <c r="T127" s="70"/>
      <c r="U127" s="71"/>
    </row>
    <row r="128" spans="1:21" ht="15.75" thickBot="1" x14ac:dyDescent="0.25">
      <c r="A128" s="25" t="s">
        <v>216</v>
      </c>
      <c r="B128" s="52" t="s">
        <v>179</v>
      </c>
      <c r="C128" s="33" t="s">
        <v>78</v>
      </c>
      <c r="D128" s="42">
        <v>330</v>
      </c>
      <c r="E128" s="42">
        <v>186</v>
      </c>
      <c r="F128" s="42">
        <v>292</v>
      </c>
      <c r="G128" s="42">
        <v>364</v>
      </c>
      <c r="H128" s="42">
        <v>400</v>
      </c>
      <c r="I128" s="42">
        <v>409</v>
      </c>
      <c r="J128" s="42">
        <v>368</v>
      </c>
      <c r="K128" s="42">
        <v>422</v>
      </c>
      <c r="L128" s="43"/>
      <c r="M128" s="43"/>
      <c r="N128" s="43"/>
      <c r="O128" s="43"/>
      <c r="P128" s="42">
        <f t="shared" si="7"/>
        <v>2771</v>
      </c>
      <c r="Q128" s="42">
        <v>221562.375</v>
      </c>
      <c r="R128" s="56">
        <f t="shared" si="8"/>
        <v>125.06636110937157</v>
      </c>
      <c r="S128" s="69"/>
      <c r="T128" s="70"/>
      <c r="U128" s="71"/>
    </row>
    <row r="129" spans="1:21" ht="15.75" thickBot="1" x14ac:dyDescent="0.25">
      <c r="A129" s="25" t="s">
        <v>195</v>
      </c>
      <c r="B129" s="52" t="s">
        <v>160</v>
      </c>
      <c r="C129" s="33" t="s">
        <v>62</v>
      </c>
      <c r="D129" s="42">
        <v>475</v>
      </c>
      <c r="E129" s="42">
        <v>492</v>
      </c>
      <c r="F129" s="42">
        <v>528</v>
      </c>
      <c r="G129" s="42">
        <v>483</v>
      </c>
      <c r="H129" s="42">
        <v>539</v>
      </c>
      <c r="I129" s="42">
        <v>482</v>
      </c>
      <c r="J129" s="42">
        <v>474</v>
      </c>
      <c r="K129" s="42">
        <v>552</v>
      </c>
      <c r="L129" s="43"/>
      <c r="M129" s="43"/>
      <c r="N129" s="43"/>
      <c r="O129" s="43"/>
      <c r="P129" s="42">
        <f t="shared" si="7"/>
        <v>4025</v>
      </c>
      <c r="Q129" s="42">
        <v>201700.5</v>
      </c>
      <c r="R129" s="56">
        <f t="shared" si="8"/>
        <v>199.5532980830489</v>
      </c>
      <c r="S129" s="69"/>
      <c r="T129" s="70"/>
      <c r="U129" s="71"/>
    </row>
    <row r="130" spans="1:21" ht="15.75" thickBot="1" x14ac:dyDescent="0.25">
      <c r="A130" s="25" t="s">
        <v>198</v>
      </c>
      <c r="B130" s="52" t="s">
        <v>163</v>
      </c>
      <c r="C130" s="33" t="s">
        <v>67</v>
      </c>
      <c r="D130" s="42">
        <v>441</v>
      </c>
      <c r="E130" s="42">
        <v>457</v>
      </c>
      <c r="F130" s="42">
        <v>519</v>
      </c>
      <c r="G130" s="42">
        <v>563</v>
      </c>
      <c r="H130" s="42">
        <v>637</v>
      </c>
      <c r="I130" s="42">
        <v>528</v>
      </c>
      <c r="J130" s="42">
        <v>515</v>
      </c>
      <c r="K130" s="42">
        <v>557</v>
      </c>
      <c r="L130" s="43"/>
      <c r="M130" s="43"/>
      <c r="N130" s="43"/>
      <c r="O130" s="43"/>
      <c r="P130" s="42">
        <f t="shared" si="7"/>
        <v>4217</v>
      </c>
      <c r="Q130" s="42">
        <v>189267.125</v>
      </c>
      <c r="R130" s="56">
        <f t="shared" si="8"/>
        <v>222.80678696841832</v>
      </c>
      <c r="S130" s="69"/>
      <c r="T130" s="70"/>
      <c r="U130" s="71"/>
    </row>
    <row r="131" spans="1:21" ht="15.75" thickBot="1" x14ac:dyDescent="0.25">
      <c r="A131" s="25" t="s">
        <v>212</v>
      </c>
      <c r="B131" s="52" t="s">
        <v>177</v>
      </c>
      <c r="C131" s="33" t="s">
        <v>75</v>
      </c>
      <c r="D131" s="42">
        <v>197</v>
      </c>
      <c r="E131" s="42">
        <v>268</v>
      </c>
      <c r="F131" s="42">
        <v>288</v>
      </c>
      <c r="G131" s="42">
        <v>302</v>
      </c>
      <c r="H131" s="42">
        <v>407</v>
      </c>
      <c r="I131" s="42">
        <v>447</v>
      </c>
      <c r="J131" s="42">
        <v>309</v>
      </c>
      <c r="K131" s="42">
        <v>403</v>
      </c>
      <c r="L131" s="43"/>
      <c r="M131" s="43"/>
      <c r="N131" s="43"/>
      <c r="O131" s="43"/>
      <c r="P131" s="42">
        <f t="shared" si="7"/>
        <v>2621</v>
      </c>
      <c r="Q131" s="42">
        <v>178851.875</v>
      </c>
      <c r="R131" s="56">
        <f t="shared" si="8"/>
        <v>146.54584974297865</v>
      </c>
      <c r="S131" s="69"/>
      <c r="T131" s="70"/>
      <c r="U131" s="71"/>
    </row>
    <row r="132" spans="1:21" ht="15.75" thickBot="1" x14ac:dyDescent="0.25">
      <c r="A132" s="25" t="s">
        <v>200</v>
      </c>
      <c r="B132" s="52" t="s">
        <v>167</v>
      </c>
      <c r="C132" s="33" t="s">
        <v>66</v>
      </c>
      <c r="D132" s="42">
        <v>258</v>
      </c>
      <c r="E132" s="42">
        <v>275</v>
      </c>
      <c r="F132" s="42">
        <v>337</v>
      </c>
      <c r="G132" s="42">
        <v>272</v>
      </c>
      <c r="H132" s="42">
        <v>316</v>
      </c>
      <c r="I132" s="42">
        <v>340</v>
      </c>
      <c r="J132" s="42">
        <v>293</v>
      </c>
      <c r="K132" s="42">
        <v>350</v>
      </c>
      <c r="L132" s="43"/>
      <c r="M132" s="43"/>
      <c r="N132" s="43"/>
      <c r="O132" s="43"/>
      <c r="P132" s="42">
        <f t="shared" si="7"/>
        <v>2441</v>
      </c>
      <c r="Q132" s="42">
        <v>141288.125</v>
      </c>
      <c r="R132" s="56">
        <f t="shared" si="8"/>
        <v>172.76752734881293</v>
      </c>
      <c r="S132" s="69"/>
      <c r="T132" s="70"/>
      <c r="U132" s="71"/>
    </row>
    <row r="133" spans="1:21" ht="15.75" thickBot="1" x14ac:dyDescent="0.25">
      <c r="A133" s="25" t="s">
        <v>205</v>
      </c>
      <c r="B133" s="52" t="s">
        <v>171</v>
      </c>
      <c r="C133" s="33" t="s">
        <v>40</v>
      </c>
      <c r="D133" s="42">
        <v>118</v>
      </c>
      <c r="E133" s="42">
        <v>169</v>
      </c>
      <c r="F133" s="42">
        <v>207</v>
      </c>
      <c r="G133" s="42">
        <v>139</v>
      </c>
      <c r="H133" s="42">
        <v>177</v>
      </c>
      <c r="I133" s="42">
        <v>181</v>
      </c>
      <c r="J133" s="42">
        <v>193</v>
      </c>
      <c r="K133" s="42">
        <v>170</v>
      </c>
      <c r="L133" s="43"/>
      <c r="M133" s="43"/>
      <c r="N133" s="43"/>
      <c r="O133" s="43"/>
      <c r="P133" s="42">
        <f t="shared" si="7"/>
        <v>1354</v>
      </c>
      <c r="Q133" s="42">
        <v>106654.625</v>
      </c>
      <c r="R133" s="56">
        <f t="shared" si="8"/>
        <v>126.9518316716223</v>
      </c>
      <c r="S133" s="69"/>
      <c r="T133" s="70"/>
      <c r="U133" s="71"/>
    </row>
    <row r="134" spans="1:21" ht="15.75" thickBot="1" x14ac:dyDescent="0.25">
      <c r="A134" s="25" t="s">
        <v>207</v>
      </c>
      <c r="B134" s="52" t="s">
        <v>168</v>
      </c>
      <c r="C134" s="33" t="s">
        <v>73</v>
      </c>
      <c r="D134" s="42">
        <v>84</v>
      </c>
      <c r="E134" s="42">
        <v>86</v>
      </c>
      <c r="F134" s="42">
        <v>85</v>
      </c>
      <c r="G134" s="42">
        <v>94</v>
      </c>
      <c r="H134" s="42">
        <v>79</v>
      </c>
      <c r="I134" s="42">
        <v>72</v>
      </c>
      <c r="J134" s="42">
        <v>111</v>
      </c>
      <c r="K134" s="42">
        <v>126</v>
      </c>
      <c r="L134" s="43"/>
      <c r="M134" s="43"/>
      <c r="N134" s="43"/>
      <c r="O134" s="43"/>
      <c r="P134" s="42">
        <f t="shared" si="7"/>
        <v>737</v>
      </c>
      <c r="Q134" s="42">
        <v>60118</v>
      </c>
      <c r="R134" s="56">
        <f t="shared" si="8"/>
        <v>122.59223527063442</v>
      </c>
      <c r="S134" s="69"/>
      <c r="T134" s="70"/>
      <c r="U134" s="71"/>
    </row>
    <row r="135" spans="1:21" ht="15.75" thickBot="1" x14ac:dyDescent="0.25">
      <c r="A135" s="25" t="s">
        <v>211</v>
      </c>
      <c r="B135" s="52" t="s">
        <v>183</v>
      </c>
      <c r="C135" s="33" t="s">
        <v>64</v>
      </c>
      <c r="D135" s="42">
        <v>54</v>
      </c>
      <c r="E135" s="42">
        <v>68</v>
      </c>
      <c r="F135" s="42">
        <v>88</v>
      </c>
      <c r="G135" s="42">
        <v>84</v>
      </c>
      <c r="H135" s="42">
        <v>58</v>
      </c>
      <c r="I135" s="42">
        <v>55</v>
      </c>
      <c r="J135" s="42">
        <v>61</v>
      </c>
      <c r="K135" s="42">
        <v>89</v>
      </c>
      <c r="L135" s="43"/>
      <c r="M135" s="43"/>
      <c r="N135" s="43"/>
      <c r="O135" s="43"/>
      <c r="P135" s="42">
        <f t="shared" si="7"/>
        <v>557</v>
      </c>
      <c r="Q135" s="42">
        <v>57243.375</v>
      </c>
      <c r="R135" s="56">
        <f t="shared" si="8"/>
        <v>97.303836470159197</v>
      </c>
      <c r="S135" s="69"/>
      <c r="T135" s="70"/>
      <c r="U135" s="71"/>
    </row>
    <row r="136" spans="1:21" ht="15.75" thickBot="1" x14ac:dyDescent="0.25">
      <c r="A136" s="25" t="s">
        <v>210</v>
      </c>
      <c r="B136" s="52" t="s">
        <v>175</v>
      </c>
      <c r="C136" s="33" t="s">
        <v>74</v>
      </c>
      <c r="D136" s="42">
        <v>26</v>
      </c>
      <c r="E136" s="42">
        <v>36</v>
      </c>
      <c r="F136" s="42">
        <v>60</v>
      </c>
      <c r="G136" s="42">
        <v>88</v>
      </c>
      <c r="H136" s="42">
        <v>78</v>
      </c>
      <c r="I136" s="42">
        <v>82</v>
      </c>
      <c r="J136" s="42">
        <v>91</v>
      </c>
      <c r="K136" s="42">
        <v>125</v>
      </c>
      <c r="L136" s="43"/>
      <c r="M136" s="43"/>
      <c r="N136" s="43"/>
      <c r="O136" s="43"/>
      <c r="P136" s="42">
        <f t="shared" si="7"/>
        <v>586</v>
      </c>
      <c r="Q136" s="42">
        <v>42866.625</v>
      </c>
      <c r="R136" s="56">
        <f t="shared" si="8"/>
        <v>136.70308777516308</v>
      </c>
      <c r="S136" s="69"/>
      <c r="T136" s="70"/>
      <c r="U136" s="71"/>
    </row>
    <row r="137" spans="1:21" ht="15.75" thickBot="1" x14ac:dyDescent="0.25">
      <c r="A137" s="25" t="s">
        <v>209</v>
      </c>
      <c r="B137" s="52" t="s">
        <v>174</v>
      </c>
      <c r="C137" s="33" t="s">
        <v>76</v>
      </c>
      <c r="D137" s="42">
        <v>30</v>
      </c>
      <c r="E137" s="42">
        <v>42</v>
      </c>
      <c r="F137" s="42">
        <v>30</v>
      </c>
      <c r="G137" s="42">
        <v>40</v>
      </c>
      <c r="H137" s="42">
        <v>64</v>
      </c>
      <c r="I137" s="42">
        <v>59</v>
      </c>
      <c r="J137" s="42">
        <v>63</v>
      </c>
      <c r="K137" s="42">
        <v>50</v>
      </c>
      <c r="L137" s="43"/>
      <c r="M137" s="43"/>
      <c r="N137" s="43"/>
      <c r="O137" s="43"/>
      <c r="P137" s="42">
        <f t="shared" si="7"/>
        <v>378</v>
      </c>
      <c r="Q137" s="42">
        <v>37393.75</v>
      </c>
      <c r="R137" s="56">
        <f t="shared" si="8"/>
        <v>101.08641149924787</v>
      </c>
      <c r="S137" s="69"/>
      <c r="T137" s="70"/>
      <c r="U137" s="71"/>
    </row>
    <row r="138" spans="1:21" ht="15.75" thickBot="1" x14ac:dyDescent="0.25">
      <c r="A138" s="25" t="s">
        <v>214</v>
      </c>
      <c r="B138" s="52" t="s">
        <v>176</v>
      </c>
      <c r="C138" s="33" t="s">
        <v>79</v>
      </c>
      <c r="D138" s="42">
        <v>33</v>
      </c>
      <c r="E138" s="42">
        <v>32</v>
      </c>
      <c r="F138" s="42">
        <v>43</v>
      </c>
      <c r="G138" s="42">
        <v>21</v>
      </c>
      <c r="H138" s="42">
        <v>23</v>
      </c>
      <c r="I138" s="42">
        <v>49</v>
      </c>
      <c r="J138" s="42">
        <v>41</v>
      </c>
      <c r="K138" s="42">
        <v>54</v>
      </c>
      <c r="L138" s="43"/>
      <c r="M138" s="43"/>
      <c r="N138" s="43"/>
      <c r="O138" s="43"/>
      <c r="P138" s="42">
        <f t="shared" si="7"/>
        <v>296</v>
      </c>
      <c r="Q138" s="42">
        <v>36154.875</v>
      </c>
      <c r="R138" s="56">
        <f t="shared" si="8"/>
        <v>81.870010614059652</v>
      </c>
      <c r="S138" s="69"/>
      <c r="T138" s="70"/>
      <c r="U138" s="71"/>
    </row>
    <row r="139" spans="1:21" ht="15.75" thickBot="1" x14ac:dyDescent="0.25">
      <c r="A139" s="25" t="s">
        <v>213</v>
      </c>
      <c r="B139" s="52" t="s">
        <v>178</v>
      </c>
      <c r="C139" s="33" t="s">
        <v>77</v>
      </c>
      <c r="D139" s="42">
        <v>9</v>
      </c>
      <c r="E139" s="42">
        <v>20</v>
      </c>
      <c r="F139" s="42">
        <v>31</v>
      </c>
      <c r="G139" s="42">
        <v>29</v>
      </c>
      <c r="H139" s="42">
        <v>48</v>
      </c>
      <c r="I139" s="42">
        <v>39</v>
      </c>
      <c r="J139" s="42">
        <v>35</v>
      </c>
      <c r="K139" s="42">
        <v>15</v>
      </c>
      <c r="L139" s="43"/>
      <c r="M139" s="43"/>
      <c r="N139" s="43"/>
      <c r="O139" s="43"/>
      <c r="P139" s="42">
        <f t="shared" si="7"/>
        <v>226</v>
      </c>
      <c r="Q139" s="42">
        <v>26279.5</v>
      </c>
      <c r="R139" s="56">
        <f t="shared" si="8"/>
        <v>85.998592058448594</v>
      </c>
      <c r="S139" s="69"/>
      <c r="T139" s="70"/>
      <c r="U139" s="71"/>
    </row>
    <row r="140" spans="1:21" ht="15.75" thickBot="1" x14ac:dyDescent="0.25">
      <c r="A140" s="25" t="s">
        <v>215</v>
      </c>
      <c r="B140" s="52" t="s">
        <v>173</v>
      </c>
      <c r="C140" s="33" t="s">
        <v>80</v>
      </c>
      <c r="D140" s="42">
        <v>4</v>
      </c>
      <c r="E140" s="42">
        <v>8</v>
      </c>
      <c r="F140" s="42">
        <v>9</v>
      </c>
      <c r="G140" s="42">
        <v>13</v>
      </c>
      <c r="H140" s="42">
        <v>13</v>
      </c>
      <c r="I140" s="42">
        <v>6</v>
      </c>
      <c r="J140" s="42">
        <v>17</v>
      </c>
      <c r="K140" s="42">
        <v>18</v>
      </c>
      <c r="L140" s="43"/>
      <c r="M140" s="43"/>
      <c r="N140" s="43"/>
      <c r="O140" s="43"/>
      <c r="P140" s="42">
        <f t="shared" si="7"/>
        <v>88</v>
      </c>
      <c r="Q140" s="42">
        <v>18609.25</v>
      </c>
      <c r="R140" s="56">
        <f t="shared" si="8"/>
        <v>47.2883109206443</v>
      </c>
      <c r="S140" s="69"/>
      <c r="T140" s="70"/>
      <c r="U140" s="71"/>
    </row>
    <row r="141" spans="1:21" ht="27.6" customHeight="1" thickBot="1" x14ac:dyDescent="0.25">
      <c r="C141" s="60" t="s">
        <v>8</v>
      </c>
      <c r="D141" s="61">
        <f>+SUM(D109:D140)</f>
        <v>59572</v>
      </c>
      <c r="E141" s="61">
        <f t="shared" ref="E141:P141" si="9">+SUM(E109:E140)</f>
        <v>63526</v>
      </c>
      <c r="F141" s="61">
        <f t="shared" si="9"/>
        <v>72224</v>
      </c>
      <c r="G141" s="61">
        <f t="shared" si="9"/>
        <v>61718</v>
      </c>
      <c r="H141" s="61">
        <f t="shared" si="9"/>
        <v>71619</v>
      </c>
      <c r="I141" s="61">
        <f t="shared" si="9"/>
        <v>66184</v>
      </c>
      <c r="J141" s="61">
        <f t="shared" si="9"/>
        <v>64972</v>
      </c>
      <c r="K141" s="61">
        <f t="shared" si="9"/>
        <v>72132</v>
      </c>
      <c r="L141" s="61">
        <f t="shared" si="9"/>
        <v>0</v>
      </c>
      <c r="M141" s="61">
        <f t="shared" si="9"/>
        <v>0</v>
      </c>
      <c r="N141" s="61">
        <f t="shared" si="9"/>
        <v>0</v>
      </c>
      <c r="O141" s="61">
        <f t="shared" si="9"/>
        <v>0</v>
      </c>
      <c r="P141" s="61">
        <f t="shared" si="9"/>
        <v>531947</v>
      </c>
      <c r="Q141" s="61">
        <v>24373735.5</v>
      </c>
      <c r="R141" s="62" t="s">
        <v>331</v>
      </c>
      <c r="S141" s="70"/>
      <c r="T141" s="58"/>
      <c r="U141" s="71"/>
    </row>
    <row r="142" spans="1:21" x14ac:dyDescent="0.2">
      <c r="C142" s="3" t="s">
        <v>255</v>
      </c>
      <c r="D142" s="4"/>
      <c r="E142" s="4"/>
      <c r="F142" s="4"/>
      <c r="G142" s="4"/>
      <c r="H142" s="4"/>
      <c r="I142" s="4"/>
      <c r="J142" s="4"/>
      <c r="K142" s="4"/>
      <c r="L142" s="4"/>
      <c r="M142" s="4"/>
      <c r="N142" s="4"/>
      <c r="O142" s="4"/>
      <c r="P142" s="4"/>
      <c r="Q142" s="4"/>
      <c r="R142" s="2"/>
    </row>
    <row r="143" spans="1:21" x14ac:dyDescent="0.2">
      <c r="C143" s="169" t="s">
        <v>148</v>
      </c>
      <c r="D143" s="169"/>
      <c r="E143" s="169"/>
      <c r="F143" s="169"/>
      <c r="G143" s="169"/>
      <c r="H143" s="169"/>
      <c r="I143" s="169"/>
      <c r="J143" s="169"/>
      <c r="K143" s="169"/>
      <c r="L143" s="169"/>
      <c r="M143" s="169"/>
      <c r="N143" s="169"/>
      <c r="O143" s="169"/>
      <c r="P143" s="169"/>
      <c r="Q143" s="169"/>
      <c r="R143" s="169"/>
    </row>
    <row r="144" spans="1:21" x14ac:dyDescent="0.2">
      <c r="C144" s="5" t="s">
        <v>316</v>
      </c>
      <c r="D144" s="4"/>
      <c r="E144" s="4"/>
      <c r="F144" s="4"/>
      <c r="G144" s="4"/>
      <c r="H144" s="4"/>
      <c r="I144" s="4"/>
      <c r="J144" s="4"/>
      <c r="K144" s="4"/>
      <c r="L144" s="4"/>
      <c r="M144" s="4"/>
      <c r="N144" s="4"/>
      <c r="O144" s="4"/>
      <c r="P144" s="4"/>
      <c r="Q144" s="4"/>
      <c r="R144" s="6"/>
    </row>
    <row r="145" spans="3:18" x14ac:dyDescent="0.2">
      <c r="C145" s="170" t="s">
        <v>305</v>
      </c>
      <c r="D145" s="170"/>
      <c r="E145" s="170"/>
      <c r="F145" s="170"/>
      <c r="G145" s="170"/>
      <c r="H145" s="170"/>
      <c r="I145" s="170"/>
      <c r="J145" s="170"/>
      <c r="K145" s="170"/>
      <c r="L145" s="170"/>
      <c r="M145" s="170"/>
      <c r="N145" s="170"/>
      <c r="O145" s="170"/>
      <c r="P145" s="170"/>
      <c r="Q145" s="170"/>
      <c r="R145" s="170"/>
    </row>
    <row r="146" spans="3:18" x14ac:dyDescent="0.2">
      <c r="C146" s="170" t="s">
        <v>324</v>
      </c>
      <c r="D146" s="170"/>
      <c r="E146" s="170"/>
      <c r="F146" s="170"/>
      <c r="G146" s="170"/>
      <c r="H146" s="170"/>
      <c r="I146" s="170"/>
      <c r="J146" s="170"/>
      <c r="K146" s="170"/>
      <c r="L146" s="170"/>
      <c r="M146" s="170"/>
      <c r="N146" s="170"/>
      <c r="O146" s="170"/>
      <c r="P146" s="170"/>
      <c r="Q146" s="170"/>
      <c r="R146" s="170"/>
    </row>
    <row r="148" spans="3:18" ht="15.75" x14ac:dyDescent="0.25">
      <c r="C148" s="1" t="s">
        <v>261</v>
      </c>
    </row>
    <row r="149" spans="3:18" ht="15.75" x14ac:dyDescent="0.25">
      <c r="C149" s="1"/>
    </row>
    <row r="150" spans="3:18" ht="16.5" thickBot="1" x14ac:dyDescent="0.3">
      <c r="C150" s="23" t="s">
        <v>278</v>
      </c>
    </row>
    <row r="151" spans="3:18" ht="16.5" thickBot="1" x14ac:dyDescent="0.25">
      <c r="C151" s="48" t="s">
        <v>81</v>
      </c>
      <c r="D151" s="49" t="s">
        <v>1</v>
      </c>
      <c r="E151" s="49" t="s">
        <v>2</v>
      </c>
      <c r="F151" s="49" t="s">
        <v>3</v>
      </c>
      <c r="G151" s="49" t="s">
        <v>4</v>
      </c>
      <c r="H151" s="49" t="s">
        <v>5</v>
      </c>
      <c r="I151" s="49" t="s">
        <v>6</v>
      </c>
      <c r="J151" s="49" t="s">
        <v>124</v>
      </c>
      <c r="K151" s="49" t="s">
        <v>125</v>
      </c>
      <c r="L151" s="49" t="s">
        <v>126</v>
      </c>
      <c r="M151" s="49" t="s">
        <v>127</v>
      </c>
      <c r="N151" s="49" t="s">
        <v>128</v>
      </c>
      <c r="O151" s="49" t="s">
        <v>129</v>
      </c>
      <c r="P151" s="50" t="s">
        <v>243</v>
      </c>
      <c r="Q151" s="51" t="s">
        <v>12</v>
      </c>
    </row>
    <row r="152" spans="3:18" ht="24" customHeight="1" thickBot="1" x14ac:dyDescent="0.25">
      <c r="C152" s="72" t="s">
        <v>82</v>
      </c>
      <c r="D152" s="31">
        <v>93012</v>
      </c>
      <c r="E152" s="31">
        <v>100318</v>
      </c>
      <c r="F152" s="31">
        <v>114679</v>
      </c>
      <c r="G152" s="31">
        <v>98315</v>
      </c>
      <c r="H152" s="31">
        <v>112739</v>
      </c>
      <c r="I152" s="31">
        <v>106931</v>
      </c>
      <c r="J152" s="37"/>
      <c r="K152" s="37"/>
      <c r="L152" s="31"/>
      <c r="M152" s="31"/>
      <c r="N152" s="31"/>
      <c r="O152" s="31"/>
      <c r="P152" s="31">
        <f>+SUM(D152:J152)</f>
        <v>625994</v>
      </c>
      <c r="Q152" s="73">
        <f>+P152/$P$158</f>
        <v>0.89360821328034445</v>
      </c>
    </row>
    <row r="153" spans="3:18" ht="30.75" thickBot="1" x14ac:dyDescent="0.25">
      <c r="C153" s="72" t="s">
        <v>138</v>
      </c>
      <c r="D153" s="31">
        <v>5041</v>
      </c>
      <c r="E153" s="31">
        <v>4901</v>
      </c>
      <c r="F153" s="31">
        <v>5379</v>
      </c>
      <c r="G153" s="31">
        <v>4543</v>
      </c>
      <c r="H153" s="31">
        <v>5316</v>
      </c>
      <c r="I153" s="31">
        <v>4882</v>
      </c>
      <c r="J153" s="37"/>
      <c r="K153" s="37"/>
      <c r="L153" s="31"/>
      <c r="M153" s="31"/>
      <c r="N153" s="31"/>
      <c r="O153" s="31"/>
      <c r="P153" s="31">
        <f t="shared" ref="P153:P158" si="10">+SUM(D153:J153)</f>
        <v>30062</v>
      </c>
      <c r="Q153" s="73">
        <f t="shared" ref="Q153:Q157" si="11">+P153/$P$158</f>
        <v>4.291359039804489E-2</v>
      </c>
    </row>
    <row r="154" spans="3:18" ht="51" customHeight="1" thickBot="1" x14ac:dyDescent="0.25">
      <c r="C154" s="72" t="s">
        <v>84</v>
      </c>
      <c r="D154" s="31">
        <v>3565</v>
      </c>
      <c r="E154" s="31">
        <v>3749</v>
      </c>
      <c r="F154" s="31">
        <v>4167</v>
      </c>
      <c r="G154" s="31">
        <v>3834</v>
      </c>
      <c r="H154" s="31">
        <v>4529</v>
      </c>
      <c r="I154" s="31">
        <v>4220</v>
      </c>
      <c r="J154" s="37"/>
      <c r="K154" s="37"/>
      <c r="L154" s="31"/>
      <c r="M154" s="31"/>
      <c r="N154" s="31"/>
      <c r="O154" s="31"/>
      <c r="P154" s="31">
        <f t="shared" si="10"/>
        <v>24064</v>
      </c>
      <c r="Q154" s="73">
        <f t="shared" si="11"/>
        <v>3.4351428359342434E-2</v>
      </c>
    </row>
    <row r="155" spans="3:18" ht="51" customHeight="1" thickBot="1" x14ac:dyDescent="0.25">
      <c r="C155" s="72" t="s">
        <v>83</v>
      </c>
      <c r="D155" s="31">
        <v>2862</v>
      </c>
      <c r="E155" s="31">
        <v>2968</v>
      </c>
      <c r="F155" s="31">
        <v>3464</v>
      </c>
      <c r="G155" s="31">
        <v>3057</v>
      </c>
      <c r="H155" s="31">
        <v>3643</v>
      </c>
      <c r="I155" s="31">
        <v>3367</v>
      </c>
      <c r="J155" s="37"/>
      <c r="K155" s="37"/>
      <c r="L155" s="31"/>
      <c r="M155" s="31"/>
      <c r="N155" s="31"/>
      <c r="O155" s="31"/>
      <c r="P155" s="31">
        <f t="shared" si="10"/>
        <v>19361</v>
      </c>
      <c r="Q155" s="73">
        <f t="shared" si="11"/>
        <v>2.7637882499386174E-2</v>
      </c>
    </row>
    <row r="156" spans="3:18" ht="51" customHeight="1" thickBot="1" x14ac:dyDescent="0.25">
      <c r="C156" s="72" t="s">
        <v>86</v>
      </c>
      <c r="D156" s="31">
        <v>80</v>
      </c>
      <c r="E156" s="31">
        <v>90</v>
      </c>
      <c r="F156" s="31">
        <v>108</v>
      </c>
      <c r="G156" s="31">
        <v>90</v>
      </c>
      <c r="H156" s="31">
        <v>115</v>
      </c>
      <c r="I156" s="31">
        <v>114</v>
      </c>
      <c r="J156" s="37"/>
      <c r="K156" s="37"/>
      <c r="L156" s="31"/>
      <c r="M156" s="31"/>
      <c r="N156" s="31"/>
      <c r="O156" s="31"/>
      <c r="P156" s="31">
        <f t="shared" si="10"/>
        <v>597</v>
      </c>
      <c r="Q156" s="73">
        <f t="shared" si="11"/>
        <v>8.5221919591619991E-4</v>
      </c>
    </row>
    <row r="157" spans="3:18" ht="65.25" customHeight="1" thickBot="1" x14ac:dyDescent="0.25">
      <c r="C157" s="72" t="s">
        <v>85</v>
      </c>
      <c r="D157" s="31">
        <v>84</v>
      </c>
      <c r="E157" s="31">
        <v>94</v>
      </c>
      <c r="F157" s="31">
        <v>76</v>
      </c>
      <c r="G157" s="31">
        <v>74</v>
      </c>
      <c r="H157" s="31">
        <v>59</v>
      </c>
      <c r="I157" s="31">
        <v>59</v>
      </c>
      <c r="J157" s="37"/>
      <c r="K157" s="37"/>
      <c r="L157" s="31"/>
      <c r="M157" s="31"/>
      <c r="N157" s="31"/>
      <c r="O157" s="31"/>
      <c r="P157" s="31">
        <f t="shared" si="10"/>
        <v>446</v>
      </c>
      <c r="Q157" s="73">
        <f t="shared" si="11"/>
        <v>6.3666626696587121E-4</v>
      </c>
    </row>
    <row r="158" spans="3:18" ht="21" customHeight="1" thickBot="1" x14ac:dyDescent="0.25">
      <c r="C158" s="60" t="s">
        <v>8</v>
      </c>
      <c r="D158" s="61">
        <f>+SUM(D152:D157)</f>
        <v>104644</v>
      </c>
      <c r="E158" s="61">
        <f t="shared" ref="E158:I158" si="12">+SUM(E152:E157)</f>
        <v>112120</v>
      </c>
      <c r="F158" s="61">
        <f t="shared" si="12"/>
        <v>127873</v>
      </c>
      <c r="G158" s="61">
        <f t="shared" si="12"/>
        <v>109913</v>
      </c>
      <c r="H158" s="61">
        <f t="shared" si="12"/>
        <v>126401</v>
      </c>
      <c r="I158" s="61">
        <f t="shared" si="12"/>
        <v>119573</v>
      </c>
      <c r="J158" s="61"/>
      <c r="K158" s="61"/>
      <c r="L158" s="61"/>
      <c r="M158" s="61"/>
      <c r="N158" s="61"/>
      <c r="O158" s="61"/>
      <c r="P158" s="61">
        <f t="shared" si="10"/>
        <v>700524</v>
      </c>
      <c r="Q158" s="74">
        <v>1</v>
      </c>
    </row>
    <row r="159" spans="3:18" x14ac:dyDescent="0.2">
      <c r="C159" s="177" t="s">
        <v>310</v>
      </c>
      <c r="D159" s="177"/>
      <c r="E159" s="177"/>
      <c r="F159" s="177"/>
      <c r="G159" s="177"/>
      <c r="H159" s="177"/>
      <c r="I159" s="177"/>
      <c r="J159" s="177"/>
      <c r="K159" s="177"/>
      <c r="L159" s="177"/>
      <c r="M159" s="177"/>
      <c r="N159" s="177"/>
      <c r="O159" s="177"/>
      <c r="P159" s="177"/>
      <c r="Q159" s="177"/>
    </row>
    <row r="160" spans="3:18" x14ac:dyDescent="0.2">
      <c r="C160" s="170" t="s">
        <v>324</v>
      </c>
      <c r="D160" s="170"/>
      <c r="E160" s="170"/>
      <c r="F160" s="170"/>
      <c r="G160" s="170"/>
      <c r="H160" s="170"/>
      <c r="I160" s="170"/>
      <c r="J160" s="170"/>
      <c r="K160" s="170"/>
      <c r="L160" s="170"/>
      <c r="M160" s="170"/>
      <c r="N160" s="170"/>
      <c r="O160" s="170"/>
      <c r="P160" s="170"/>
      <c r="Q160" s="170"/>
    </row>
    <row r="161" spans="3:17" x14ac:dyDescent="0.2">
      <c r="C161" s="39"/>
      <c r="D161" s="39"/>
      <c r="E161" s="39"/>
      <c r="F161" s="39"/>
      <c r="G161" s="39"/>
      <c r="H161" s="39"/>
      <c r="I161" s="39"/>
      <c r="J161" s="39"/>
      <c r="K161" s="39"/>
      <c r="L161" s="39"/>
      <c r="M161" s="39"/>
      <c r="N161" s="39"/>
      <c r="O161" s="39"/>
      <c r="P161" s="39"/>
      <c r="Q161" s="39"/>
    </row>
    <row r="162" spans="3:17" x14ac:dyDescent="0.2">
      <c r="C162" s="39"/>
      <c r="D162" s="39"/>
      <c r="E162" s="39"/>
      <c r="F162" s="39"/>
      <c r="G162" s="39"/>
      <c r="H162" s="39"/>
      <c r="I162" s="39"/>
      <c r="J162" s="39"/>
      <c r="K162" s="39"/>
      <c r="L162" s="39"/>
      <c r="M162" s="39"/>
      <c r="N162" s="39"/>
      <c r="O162" s="39"/>
      <c r="P162" s="39"/>
      <c r="Q162" s="39"/>
    </row>
    <row r="163" spans="3:17" ht="16.5" thickBot="1" x14ac:dyDescent="0.3">
      <c r="C163" s="23" t="s">
        <v>289</v>
      </c>
      <c r="D163" s="39"/>
      <c r="E163" s="39"/>
      <c r="F163" s="39"/>
      <c r="G163" s="39"/>
      <c r="H163" s="39"/>
      <c r="I163" s="39"/>
      <c r="J163" s="39"/>
      <c r="K163" s="39"/>
      <c r="L163" s="39"/>
      <c r="M163" s="39"/>
      <c r="N163" s="39"/>
      <c r="O163" s="39"/>
      <c r="P163" s="39"/>
      <c r="Q163" s="39"/>
    </row>
    <row r="164" spans="3:17" ht="16.5" thickBot="1" x14ac:dyDescent="0.25">
      <c r="C164" s="48" t="s">
        <v>81</v>
      </c>
      <c r="D164" s="49" t="s">
        <v>1</v>
      </c>
      <c r="E164" s="49" t="s">
        <v>2</v>
      </c>
      <c r="F164" s="49" t="s">
        <v>3</v>
      </c>
      <c r="G164" s="49" t="s">
        <v>4</v>
      </c>
      <c r="H164" s="49" t="s">
        <v>5</v>
      </c>
      <c r="I164" s="49" t="s">
        <v>6</v>
      </c>
      <c r="J164" s="49" t="s">
        <v>124</v>
      </c>
      <c r="K164" s="49" t="s">
        <v>125</v>
      </c>
      <c r="L164" s="49" t="s">
        <v>126</v>
      </c>
      <c r="M164" s="49" t="s">
        <v>127</v>
      </c>
      <c r="N164" s="49" t="s">
        <v>128</v>
      </c>
      <c r="O164" s="49" t="s">
        <v>129</v>
      </c>
      <c r="P164" s="50" t="s">
        <v>243</v>
      </c>
      <c r="Q164" s="51" t="s">
        <v>12</v>
      </c>
    </row>
    <row r="165" spans="3:17" ht="60.75" customHeight="1" thickBot="1" x14ac:dyDescent="0.25">
      <c r="C165" s="72" t="s">
        <v>286</v>
      </c>
      <c r="D165" s="37"/>
      <c r="E165" s="37"/>
      <c r="F165" s="37"/>
      <c r="G165" s="37"/>
      <c r="H165" s="37"/>
      <c r="I165" s="37"/>
      <c r="J165" s="31">
        <v>102515</v>
      </c>
      <c r="K165" s="31">
        <v>116529</v>
      </c>
      <c r="L165" s="31"/>
      <c r="M165" s="31"/>
      <c r="N165" s="31"/>
      <c r="O165" s="31"/>
      <c r="P165" s="31">
        <f>+SUM(J165:K165)</f>
        <v>219044</v>
      </c>
      <c r="Q165" s="73">
        <f>+P165/$P$169</f>
        <v>0.89036847346706505</v>
      </c>
    </row>
    <row r="166" spans="3:17" ht="31.5" customHeight="1" thickBot="1" x14ac:dyDescent="0.25">
      <c r="C166" s="72" t="s">
        <v>138</v>
      </c>
      <c r="D166" s="37"/>
      <c r="E166" s="37"/>
      <c r="F166" s="37"/>
      <c r="G166" s="37"/>
      <c r="H166" s="37"/>
      <c r="I166" s="37"/>
      <c r="J166" s="31">
        <v>10541</v>
      </c>
      <c r="K166" s="31">
        <v>10499</v>
      </c>
      <c r="L166" s="31"/>
      <c r="M166" s="31"/>
      <c r="N166" s="31"/>
      <c r="O166" s="31"/>
      <c r="P166" s="31">
        <f t="shared" ref="P166:P168" si="13">+SUM(J166:K166)</f>
        <v>21040</v>
      </c>
      <c r="Q166" s="73">
        <f t="shared" ref="Q166:Q168" si="14">+P166/$P$169</f>
        <v>8.5523240452817922E-2</v>
      </c>
    </row>
    <row r="167" spans="3:17" ht="33.75" customHeight="1" thickBot="1" x14ac:dyDescent="0.25">
      <c r="C167" s="72" t="s">
        <v>287</v>
      </c>
      <c r="D167" s="37"/>
      <c r="E167" s="37"/>
      <c r="F167" s="37"/>
      <c r="G167" s="37"/>
      <c r="H167" s="37"/>
      <c r="I167" s="37"/>
      <c r="J167" s="31">
        <v>2696</v>
      </c>
      <c r="K167" s="31">
        <v>2763</v>
      </c>
      <c r="L167" s="31"/>
      <c r="M167" s="31"/>
      <c r="N167" s="31"/>
      <c r="O167" s="31"/>
      <c r="P167" s="31">
        <f t="shared" si="13"/>
        <v>5459</v>
      </c>
      <c r="Q167" s="73">
        <f t="shared" si="14"/>
        <v>2.2189703879844726E-2</v>
      </c>
    </row>
    <row r="168" spans="3:17" ht="30.75" thickBot="1" x14ac:dyDescent="0.25">
      <c r="C168" s="72" t="s">
        <v>288</v>
      </c>
      <c r="D168" s="37"/>
      <c r="E168" s="37"/>
      <c r="F168" s="37"/>
      <c r="G168" s="37"/>
      <c r="H168" s="37"/>
      <c r="I168" s="37"/>
      <c r="J168" s="31">
        <v>279</v>
      </c>
      <c r="K168" s="31">
        <v>193</v>
      </c>
      <c r="L168" s="31"/>
      <c r="M168" s="31"/>
      <c r="N168" s="31"/>
      <c r="O168" s="31"/>
      <c r="P168" s="31">
        <f t="shared" si="13"/>
        <v>472</v>
      </c>
      <c r="Q168" s="73">
        <f t="shared" si="14"/>
        <v>1.9185822002723411E-3</v>
      </c>
    </row>
    <row r="169" spans="3:17" ht="16.5" thickBot="1" x14ac:dyDescent="0.25">
      <c r="C169" s="60" t="s">
        <v>8</v>
      </c>
      <c r="D169" s="61"/>
      <c r="E169" s="61"/>
      <c r="F169" s="61"/>
      <c r="G169" s="61"/>
      <c r="H169" s="61"/>
      <c r="I169" s="61"/>
      <c r="J169" s="61">
        <f>+SUM(J165:J168)</f>
        <v>116031</v>
      </c>
      <c r="K169" s="61">
        <f>+SUM(K165:K168)</f>
        <v>129984</v>
      </c>
      <c r="L169" s="61"/>
      <c r="M169" s="61"/>
      <c r="N169" s="61"/>
      <c r="O169" s="61"/>
      <c r="P169" s="61">
        <f>+SUM(J169:K169)</f>
        <v>246015</v>
      </c>
      <c r="Q169" s="74">
        <v>1</v>
      </c>
    </row>
    <row r="170" spans="3:17" ht="30" customHeight="1" x14ac:dyDescent="0.2">
      <c r="C170" s="178" t="s">
        <v>290</v>
      </c>
      <c r="D170" s="178"/>
      <c r="E170" s="178"/>
      <c r="F170" s="178"/>
      <c r="G170" s="178"/>
      <c r="H170" s="178"/>
      <c r="I170" s="178"/>
      <c r="J170" s="178"/>
      <c r="K170" s="178"/>
      <c r="L170" s="178"/>
      <c r="M170" s="178"/>
      <c r="N170" s="178"/>
      <c r="O170" s="178"/>
      <c r="P170" s="178"/>
      <c r="Q170" s="178"/>
    </row>
    <row r="171" spans="3:17" x14ac:dyDescent="0.2">
      <c r="C171" s="170" t="s">
        <v>339</v>
      </c>
      <c r="D171" s="170"/>
      <c r="E171" s="170"/>
      <c r="F171" s="170"/>
      <c r="G171" s="170"/>
      <c r="H171" s="170"/>
      <c r="I171" s="170"/>
      <c r="J171" s="170"/>
      <c r="K171" s="170"/>
      <c r="L171" s="170"/>
      <c r="M171" s="170"/>
      <c r="N171" s="170"/>
      <c r="O171" s="170"/>
      <c r="P171" s="170"/>
      <c r="Q171" s="170"/>
    </row>
    <row r="172" spans="3:17" x14ac:dyDescent="0.2">
      <c r="C172" s="170" t="s">
        <v>324</v>
      </c>
      <c r="D172" s="170"/>
      <c r="E172" s="170"/>
      <c r="F172" s="170"/>
      <c r="G172" s="170"/>
      <c r="H172" s="170"/>
      <c r="I172" s="170"/>
      <c r="J172" s="170"/>
      <c r="K172" s="170"/>
      <c r="L172" s="170"/>
      <c r="M172" s="170"/>
      <c r="N172" s="170"/>
      <c r="O172" s="170"/>
      <c r="P172" s="170"/>
      <c r="Q172" s="170"/>
    </row>
    <row r="173" spans="3:17" x14ac:dyDescent="0.2">
      <c r="C173" s="20"/>
      <c r="D173" s="20"/>
      <c r="E173" s="20"/>
      <c r="F173" s="20"/>
      <c r="G173" s="20"/>
      <c r="H173" s="20"/>
      <c r="I173" s="20"/>
      <c r="J173" s="20"/>
      <c r="K173" s="20"/>
      <c r="L173" s="20"/>
      <c r="M173" s="20"/>
      <c r="N173" s="20"/>
      <c r="O173" s="20"/>
      <c r="P173" s="20"/>
      <c r="Q173" s="20"/>
    </row>
    <row r="174" spans="3:17" x14ac:dyDescent="0.2">
      <c r="C174" s="39"/>
      <c r="D174" s="39"/>
      <c r="E174" s="39"/>
      <c r="F174" s="39"/>
      <c r="G174" s="39"/>
      <c r="H174" s="39"/>
      <c r="I174" s="39"/>
      <c r="J174" s="39"/>
      <c r="K174" s="39"/>
      <c r="L174" s="39"/>
      <c r="M174" s="39"/>
      <c r="N174" s="39"/>
      <c r="O174" s="39"/>
      <c r="P174" s="39"/>
      <c r="Q174" s="39"/>
    </row>
    <row r="175" spans="3:17" x14ac:dyDescent="0.2">
      <c r="C175" s="39"/>
      <c r="D175" s="39"/>
      <c r="E175" s="39"/>
      <c r="F175" s="39"/>
      <c r="G175" s="39"/>
      <c r="H175" s="39"/>
      <c r="I175" s="39"/>
      <c r="J175" s="39"/>
      <c r="K175" s="39"/>
      <c r="L175" s="39"/>
      <c r="M175" s="39"/>
      <c r="N175" s="39"/>
      <c r="O175" s="39"/>
      <c r="P175" s="39"/>
      <c r="Q175" s="39"/>
    </row>
    <row r="177" spans="3:17" ht="15.75" x14ac:dyDescent="0.25">
      <c r="C177" s="1" t="s">
        <v>262</v>
      </c>
    </row>
    <row r="180" spans="3:17" ht="16.5" thickBot="1" x14ac:dyDescent="0.3">
      <c r="C180" s="23" t="s">
        <v>278</v>
      </c>
    </row>
    <row r="181" spans="3:17" ht="16.5" thickBot="1" x14ac:dyDescent="0.25">
      <c r="C181" s="48" t="s">
        <v>87</v>
      </c>
      <c r="D181" s="49" t="s">
        <v>1</v>
      </c>
      <c r="E181" s="49" t="s">
        <v>2</v>
      </c>
      <c r="F181" s="49" t="s">
        <v>3</v>
      </c>
      <c r="G181" s="49" t="s">
        <v>4</v>
      </c>
      <c r="H181" s="49" t="s">
        <v>5</v>
      </c>
      <c r="I181" s="49" t="s">
        <v>6</v>
      </c>
      <c r="J181" s="49" t="s">
        <v>124</v>
      </c>
      <c r="K181" s="49" t="s">
        <v>125</v>
      </c>
      <c r="L181" s="49" t="s">
        <v>126</v>
      </c>
      <c r="M181" s="49" t="s">
        <v>127</v>
      </c>
      <c r="N181" s="49" t="s">
        <v>128</v>
      </c>
      <c r="O181" s="49" t="s">
        <v>129</v>
      </c>
      <c r="P181" s="50" t="s">
        <v>243</v>
      </c>
      <c r="Q181" s="51" t="s">
        <v>12</v>
      </c>
    </row>
    <row r="182" spans="3:17" ht="60.75" thickBot="1" x14ac:dyDescent="0.25">
      <c r="C182" s="75" t="s">
        <v>130</v>
      </c>
      <c r="D182" s="31">
        <v>29369</v>
      </c>
      <c r="E182" s="31">
        <v>33094</v>
      </c>
      <c r="F182" s="31">
        <v>39133</v>
      </c>
      <c r="G182" s="31">
        <v>34138</v>
      </c>
      <c r="H182" s="31">
        <v>39795</v>
      </c>
      <c r="I182" s="31">
        <v>38708</v>
      </c>
      <c r="J182" s="37"/>
      <c r="K182" s="37"/>
      <c r="L182" s="31"/>
      <c r="M182" s="31"/>
      <c r="N182" s="31"/>
      <c r="O182" s="31"/>
      <c r="P182" s="31">
        <f>+SUM(D182:J182)</f>
        <v>214237</v>
      </c>
      <c r="Q182" s="73">
        <f>+P182/$P$193</f>
        <v>0.3058239260896129</v>
      </c>
    </row>
    <row r="183" spans="3:17" ht="30.75" thickBot="1" x14ac:dyDescent="0.25">
      <c r="C183" s="75" t="s">
        <v>272</v>
      </c>
      <c r="D183" s="31">
        <v>12212</v>
      </c>
      <c r="E183" s="31">
        <v>12433</v>
      </c>
      <c r="F183" s="31">
        <v>14388</v>
      </c>
      <c r="G183" s="31">
        <v>12382</v>
      </c>
      <c r="H183" s="31">
        <v>13549</v>
      </c>
      <c r="I183" s="31">
        <v>12166</v>
      </c>
      <c r="J183" s="37"/>
      <c r="K183" s="37"/>
      <c r="L183" s="31"/>
      <c r="M183" s="31"/>
      <c r="N183" s="31"/>
      <c r="O183" s="31"/>
      <c r="P183" s="31">
        <f t="shared" ref="P183:P191" si="15">+SUM(D183:J183)</f>
        <v>77130</v>
      </c>
      <c r="Q183" s="73">
        <f t="shared" ref="Q183:Q191" si="16">+P183/$P$193</f>
        <v>0.11010329410555526</v>
      </c>
    </row>
    <row r="184" spans="3:17" ht="60.75" thickBot="1" x14ac:dyDescent="0.25">
      <c r="C184" s="75" t="s">
        <v>132</v>
      </c>
      <c r="D184" s="31">
        <v>7021</v>
      </c>
      <c r="E184" s="31">
        <v>7778</v>
      </c>
      <c r="F184" s="31">
        <v>9140</v>
      </c>
      <c r="G184" s="31">
        <v>7245</v>
      </c>
      <c r="H184" s="31">
        <v>8073</v>
      </c>
      <c r="I184" s="31">
        <v>7696</v>
      </c>
      <c r="J184" s="37"/>
      <c r="K184" s="37"/>
      <c r="L184" s="31"/>
      <c r="M184" s="31"/>
      <c r="N184" s="31"/>
      <c r="O184" s="31"/>
      <c r="P184" s="31">
        <f t="shared" si="15"/>
        <v>46953</v>
      </c>
      <c r="Q184" s="73">
        <f t="shared" si="16"/>
        <v>6.7025540880826351E-2</v>
      </c>
    </row>
    <row r="185" spans="3:17" ht="30.75" thickBot="1" x14ac:dyDescent="0.25">
      <c r="C185" s="75" t="s">
        <v>133</v>
      </c>
      <c r="D185" s="31">
        <v>5471</v>
      </c>
      <c r="E185" s="31">
        <v>5995</v>
      </c>
      <c r="F185" s="31">
        <v>6980</v>
      </c>
      <c r="G185" s="31">
        <v>5707</v>
      </c>
      <c r="H185" s="31">
        <v>6685</v>
      </c>
      <c r="I185" s="31">
        <v>6420</v>
      </c>
      <c r="J185" s="37"/>
      <c r="K185" s="37"/>
      <c r="L185" s="31"/>
      <c r="M185" s="31"/>
      <c r="N185" s="31"/>
      <c r="O185" s="31"/>
      <c r="P185" s="31">
        <f t="shared" si="15"/>
        <v>37258</v>
      </c>
      <c r="Q185" s="73">
        <f t="shared" si="16"/>
        <v>5.3185900839942672E-2</v>
      </c>
    </row>
    <row r="186" spans="3:17" ht="45.75" thickBot="1" x14ac:dyDescent="0.25">
      <c r="C186" s="75" t="s">
        <v>88</v>
      </c>
      <c r="D186" s="31">
        <v>3443</v>
      </c>
      <c r="E186" s="31">
        <v>4003</v>
      </c>
      <c r="F186" s="31">
        <v>4036</v>
      </c>
      <c r="G186" s="31">
        <v>3772</v>
      </c>
      <c r="H186" s="31">
        <v>4574</v>
      </c>
      <c r="I186" s="31">
        <v>4455</v>
      </c>
      <c r="J186" s="37"/>
      <c r="K186" s="37"/>
      <c r="L186" s="31"/>
      <c r="M186" s="31"/>
      <c r="N186" s="31"/>
      <c r="O186" s="31"/>
      <c r="P186" s="31">
        <f t="shared" si="15"/>
        <v>24283</v>
      </c>
      <c r="Q186" s="73">
        <f t="shared" si="16"/>
        <v>3.4664051481462448E-2</v>
      </c>
    </row>
    <row r="187" spans="3:17" ht="45.75" thickBot="1" x14ac:dyDescent="0.25">
      <c r="C187" s="75" t="s">
        <v>244</v>
      </c>
      <c r="D187" s="31">
        <v>2432</v>
      </c>
      <c r="E187" s="31">
        <v>2677</v>
      </c>
      <c r="F187" s="31">
        <v>2990</v>
      </c>
      <c r="G187" s="31">
        <v>2410</v>
      </c>
      <c r="H187" s="31">
        <v>3059</v>
      </c>
      <c r="I187" s="31">
        <v>2711</v>
      </c>
      <c r="J187" s="37"/>
      <c r="K187" s="37"/>
      <c r="L187" s="31"/>
      <c r="M187" s="31"/>
      <c r="N187" s="31"/>
      <c r="O187" s="31"/>
      <c r="P187" s="31">
        <f t="shared" si="15"/>
        <v>16279</v>
      </c>
      <c r="Q187" s="73">
        <f t="shared" si="16"/>
        <v>2.3238318744254301E-2</v>
      </c>
    </row>
    <row r="188" spans="3:17" ht="30.75" thickBot="1" x14ac:dyDescent="0.25">
      <c r="C188" s="75" t="s">
        <v>273</v>
      </c>
      <c r="D188" s="31">
        <v>2542</v>
      </c>
      <c r="E188" s="31">
        <v>2776</v>
      </c>
      <c r="F188" s="31">
        <v>2831</v>
      </c>
      <c r="G188" s="31">
        <v>2354</v>
      </c>
      <c r="H188" s="31">
        <v>2510</v>
      </c>
      <c r="I188" s="31">
        <v>2406</v>
      </c>
      <c r="J188" s="37"/>
      <c r="K188" s="37"/>
      <c r="L188" s="31"/>
      <c r="M188" s="31"/>
      <c r="N188" s="31"/>
      <c r="O188" s="31"/>
      <c r="P188" s="31">
        <f t="shared" si="15"/>
        <v>15419</v>
      </c>
      <c r="Q188" s="73">
        <f t="shared" si="16"/>
        <v>2.2010666301225938E-2</v>
      </c>
    </row>
    <row r="189" spans="3:17" ht="30.75" thickBot="1" x14ac:dyDescent="0.25">
      <c r="C189" s="75" t="s">
        <v>139</v>
      </c>
      <c r="D189" s="31">
        <v>2004</v>
      </c>
      <c r="E189" s="31">
        <v>2087</v>
      </c>
      <c r="F189" s="31">
        <v>2455</v>
      </c>
      <c r="G189" s="31">
        <v>2212</v>
      </c>
      <c r="H189" s="31">
        <v>2653</v>
      </c>
      <c r="I189" s="31">
        <v>2435</v>
      </c>
      <c r="J189" s="37"/>
      <c r="K189" s="37"/>
      <c r="L189" s="31"/>
      <c r="M189" s="31"/>
      <c r="N189" s="31"/>
      <c r="O189" s="31"/>
      <c r="P189" s="31">
        <f t="shared" si="15"/>
        <v>13846</v>
      </c>
      <c r="Q189" s="73">
        <f t="shared" si="16"/>
        <v>1.9765204332756622E-2</v>
      </c>
    </row>
    <row r="190" spans="3:17" ht="30.75" thickBot="1" x14ac:dyDescent="0.25">
      <c r="C190" s="75" t="s">
        <v>131</v>
      </c>
      <c r="D190" s="31">
        <v>1882</v>
      </c>
      <c r="E190" s="31">
        <v>2122</v>
      </c>
      <c r="F190" s="31">
        <v>2508</v>
      </c>
      <c r="G190" s="31">
        <v>1992</v>
      </c>
      <c r="H190" s="31">
        <v>2297</v>
      </c>
      <c r="I190" s="31">
        <v>2248</v>
      </c>
      <c r="J190" s="37"/>
      <c r="K190" s="37"/>
      <c r="L190" s="31"/>
      <c r="M190" s="31"/>
      <c r="N190" s="31"/>
      <c r="O190" s="31"/>
      <c r="P190" s="31">
        <f t="shared" si="15"/>
        <v>13049</v>
      </c>
      <c r="Q190" s="73">
        <f t="shared" si="16"/>
        <v>1.8627484568694293E-2</v>
      </c>
    </row>
    <row r="191" spans="3:17" ht="30.75" customHeight="1" thickBot="1" x14ac:dyDescent="0.25">
      <c r="C191" s="75" t="s">
        <v>245</v>
      </c>
      <c r="D191" s="31">
        <v>1756</v>
      </c>
      <c r="E191" s="31">
        <v>1750</v>
      </c>
      <c r="F191" s="31">
        <v>1987</v>
      </c>
      <c r="G191" s="31">
        <v>1851</v>
      </c>
      <c r="H191" s="31">
        <v>2474</v>
      </c>
      <c r="I191" s="31">
        <v>2231</v>
      </c>
      <c r="J191" s="37"/>
      <c r="K191" s="37"/>
      <c r="L191" s="31"/>
      <c r="M191" s="31"/>
      <c r="N191" s="31"/>
      <c r="O191" s="31"/>
      <c r="P191" s="31">
        <f t="shared" si="15"/>
        <v>12049</v>
      </c>
      <c r="Q191" s="73">
        <f t="shared" si="16"/>
        <v>1.719998172796364E-2</v>
      </c>
    </row>
    <row r="192" spans="3:17" ht="16.5" thickBot="1" x14ac:dyDescent="0.3">
      <c r="C192" s="60" t="s">
        <v>263</v>
      </c>
      <c r="D192" s="45">
        <f>+SUM(D182:D191)</f>
        <v>68132</v>
      </c>
      <c r="E192" s="45">
        <f t="shared" ref="E192:I192" si="17">+SUM(E182:E191)</f>
        <v>74715</v>
      </c>
      <c r="F192" s="45">
        <f t="shared" si="17"/>
        <v>86448</v>
      </c>
      <c r="G192" s="45">
        <f t="shared" si="17"/>
        <v>74063</v>
      </c>
      <c r="H192" s="45">
        <f t="shared" si="17"/>
        <v>85669</v>
      </c>
      <c r="I192" s="45">
        <f t="shared" si="17"/>
        <v>81476</v>
      </c>
      <c r="J192" s="45"/>
      <c r="K192" s="45"/>
      <c r="L192" s="45">
        <v>0</v>
      </c>
      <c r="M192" s="45">
        <v>0</v>
      </c>
      <c r="N192" s="45">
        <v>0</v>
      </c>
      <c r="O192" s="45">
        <v>0</v>
      </c>
      <c r="P192" s="45">
        <f>+SUM(P182:P191)</f>
        <v>470503</v>
      </c>
      <c r="Q192" s="46">
        <f>+P192/$P$193</f>
        <v>0.67164436907229441</v>
      </c>
    </row>
    <row r="193" spans="3:17" ht="16.5" thickBot="1" x14ac:dyDescent="0.3">
      <c r="C193" s="60" t="s">
        <v>89</v>
      </c>
      <c r="D193" s="45">
        <v>104644</v>
      </c>
      <c r="E193" s="45">
        <v>112120</v>
      </c>
      <c r="F193" s="45">
        <v>127873</v>
      </c>
      <c r="G193" s="45">
        <v>109913</v>
      </c>
      <c r="H193" s="45">
        <v>126401</v>
      </c>
      <c r="I193" s="45">
        <v>119573</v>
      </c>
      <c r="J193" s="45"/>
      <c r="K193" s="45"/>
      <c r="L193" s="45">
        <v>0</v>
      </c>
      <c r="M193" s="45">
        <v>0</v>
      </c>
      <c r="N193" s="45">
        <v>0</v>
      </c>
      <c r="O193" s="45">
        <v>0</v>
      </c>
      <c r="P193" s="45">
        <f>+SUM(D193:J193)</f>
        <v>700524</v>
      </c>
      <c r="Q193" s="46">
        <v>1</v>
      </c>
    </row>
    <row r="194" spans="3:17" x14ac:dyDescent="0.2">
      <c r="C194" s="177" t="s">
        <v>311</v>
      </c>
      <c r="D194" s="177"/>
      <c r="E194" s="177"/>
      <c r="F194" s="177"/>
      <c r="G194" s="177"/>
      <c r="H194" s="177"/>
      <c r="I194" s="177"/>
      <c r="J194" s="177"/>
      <c r="K194" s="177"/>
      <c r="L194" s="177"/>
      <c r="M194" s="177"/>
      <c r="N194" s="177"/>
      <c r="O194" s="177"/>
      <c r="P194" s="177"/>
      <c r="Q194" s="177"/>
    </row>
    <row r="195" spans="3:17" x14ac:dyDescent="0.2">
      <c r="C195" s="170" t="s">
        <v>324</v>
      </c>
      <c r="D195" s="170"/>
      <c r="E195" s="170"/>
      <c r="F195" s="170"/>
      <c r="G195" s="170"/>
      <c r="H195" s="170"/>
      <c r="I195" s="170"/>
      <c r="J195" s="170"/>
      <c r="K195" s="170"/>
      <c r="L195" s="170"/>
      <c r="M195" s="170"/>
      <c r="N195" s="170"/>
      <c r="O195" s="170"/>
      <c r="P195" s="170"/>
      <c r="Q195" s="170"/>
    </row>
    <row r="198" spans="3:17" ht="16.5" thickBot="1" x14ac:dyDescent="0.3">
      <c r="C198" s="23" t="s">
        <v>289</v>
      </c>
    </row>
    <row r="199" spans="3:17" ht="16.5" thickBot="1" x14ac:dyDescent="0.25">
      <c r="C199" s="48" t="s">
        <v>87</v>
      </c>
      <c r="D199" s="49" t="s">
        <v>1</v>
      </c>
      <c r="E199" s="49" t="s">
        <v>2</v>
      </c>
      <c r="F199" s="49" t="s">
        <v>3</v>
      </c>
      <c r="G199" s="49" t="s">
        <v>4</v>
      </c>
      <c r="H199" s="49" t="s">
        <v>5</v>
      </c>
      <c r="I199" s="49" t="s">
        <v>6</v>
      </c>
      <c r="J199" s="49" t="s">
        <v>124</v>
      </c>
      <c r="K199" s="49" t="s">
        <v>125</v>
      </c>
      <c r="L199" s="49" t="s">
        <v>126</v>
      </c>
      <c r="M199" s="49" t="s">
        <v>127</v>
      </c>
      <c r="N199" s="49" t="s">
        <v>128</v>
      </c>
      <c r="O199" s="49" t="s">
        <v>129</v>
      </c>
      <c r="P199" s="50" t="s">
        <v>243</v>
      </c>
      <c r="Q199" s="51" t="s">
        <v>12</v>
      </c>
    </row>
    <row r="200" spans="3:17" ht="30.75" thickBot="1" x14ac:dyDescent="0.25">
      <c r="C200" s="75" t="s">
        <v>292</v>
      </c>
      <c r="D200" s="37"/>
      <c r="E200" s="37"/>
      <c r="F200" s="37"/>
      <c r="G200" s="37"/>
      <c r="H200" s="37"/>
      <c r="I200" s="37"/>
      <c r="J200" s="31">
        <v>19312</v>
      </c>
      <c r="K200" s="31">
        <v>38763</v>
      </c>
      <c r="L200" s="32"/>
      <c r="M200" s="32"/>
      <c r="N200" s="32"/>
      <c r="O200" s="32"/>
      <c r="P200" s="31">
        <f>+SUM(J200:O200)</f>
        <v>58075</v>
      </c>
      <c r="Q200" s="73">
        <f>+P200/$P$211</f>
        <v>0.23606284169664452</v>
      </c>
    </row>
    <row r="201" spans="3:17" ht="30.75" thickBot="1" x14ac:dyDescent="0.25">
      <c r="C201" s="75" t="s">
        <v>291</v>
      </c>
      <c r="D201" s="37"/>
      <c r="E201" s="37"/>
      <c r="F201" s="37"/>
      <c r="G201" s="37"/>
      <c r="H201" s="37"/>
      <c r="I201" s="37"/>
      <c r="J201" s="31">
        <v>26144</v>
      </c>
      <c r="K201" s="31">
        <v>12316</v>
      </c>
      <c r="L201" s="32"/>
      <c r="M201" s="32"/>
      <c r="N201" s="32"/>
      <c r="O201" s="32"/>
      <c r="P201" s="31">
        <f t="shared" ref="P201:P209" si="18">+SUM(J201:O201)</f>
        <v>38460</v>
      </c>
      <c r="Q201" s="73">
        <f t="shared" ref="Q201:Q209" si="19">+P201/$P$211</f>
        <v>0.15633193097981829</v>
      </c>
    </row>
    <row r="202" spans="3:17" ht="30.75" thickBot="1" x14ac:dyDescent="0.25">
      <c r="C202" s="75" t="s">
        <v>295</v>
      </c>
      <c r="D202" s="37"/>
      <c r="E202" s="37"/>
      <c r="F202" s="37"/>
      <c r="G202" s="37"/>
      <c r="H202" s="37"/>
      <c r="I202" s="37"/>
      <c r="J202" s="31">
        <v>9475</v>
      </c>
      <c r="K202" s="31">
        <v>18402</v>
      </c>
      <c r="L202" s="32"/>
      <c r="M202" s="32"/>
      <c r="N202" s="32"/>
      <c r="O202" s="32"/>
      <c r="P202" s="31">
        <f t="shared" si="18"/>
        <v>27877</v>
      </c>
      <c r="Q202" s="73">
        <f t="shared" si="19"/>
        <v>0.11331422880718656</v>
      </c>
    </row>
    <row r="203" spans="3:17" ht="30.75" thickBot="1" x14ac:dyDescent="0.25">
      <c r="C203" s="75" t="s">
        <v>293</v>
      </c>
      <c r="D203" s="37"/>
      <c r="E203" s="37"/>
      <c r="F203" s="37"/>
      <c r="G203" s="37"/>
      <c r="H203" s="37"/>
      <c r="I203" s="37"/>
      <c r="J203" s="31">
        <v>13651</v>
      </c>
      <c r="K203" s="31">
        <v>7465</v>
      </c>
      <c r="L203" s="32"/>
      <c r="M203" s="32"/>
      <c r="N203" s="32"/>
      <c r="O203" s="32"/>
      <c r="P203" s="31">
        <f t="shared" si="18"/>
        <v>21116</v>
      </c>
      <c r="Q203" s="73">
        <f t="shared" si="19"/>
        <v>8.583216470540414E-2</v>
      </c>
    </row>
    <row r="204" spans="3:17" ht="45.75" thickBot="1" x14ac:dyDescent="0.25">
      <c r="C204" s="75" t="s">
        <v>296</v>
      </c>
      <c r="D204" s="37"/>
      <c r="E204" s="37"/>
      <c r="F204" s="37"/>
      <c r="G204" s="37"/>
      <c r="H204" s="37"/>
      <c r="I204" s="37"/>
      <c r="J204" s="31">
        <v>6578</v>
      </c>
      <c r="K204" s="31">
        <v>13068</v>
      </c>
      <c r="L204" s="32"/>
      <c r="M204" s="32"/>
      <c r="N204" s="32"/>
      <c r="O204" s="32"/>
      <c r="P204" s="31">
        <f t="shared" si="18"/>
        <v>19646</v>
      </c>
      <c r="Q204" s="73">
        <f t="shared" si="19"/>
        <v>7.9856919293539011E-2</v>
      </c>
    </row>
    <row r="205" spans="3:17" ht="60.75" thickBot="1" x14ac:dyDescent="0.25">
      <c r="C205" s="75" t="s">
        <v>294</v>
      </c>
      <c r="D205" s="37"/>
      <c r="E205" s="37"/>
      <c r="F205" s="37"/>
      <c r="G205" s="37"/>
      <c r="H205" s="37"/>
      <c r="I205" s="37"/>
      <c r="J205" s="31">
        <v>9775</v>
      </c>
      <c r="K205" s="31">
        <v>5044</v>
      </c>
      <c r="L205" s="32"/>
      <c r="M205" s="32"/>
      <c r="N205" s="32"/>
      <c r="O205" s="32"/>
      <c r="P205" s="31">
        <f t="shared" si="18"/>
        <v>14819</v>
      </c>
      <c r="Q205" s="73">
        <f t="shared" si="19"/>
        <v>6.0236164461516577E-2</v>
      </c>
    </row>
    <row r="206" spans="3:17" ht="45.75" thickBot="1" x14ac:dyDescent="0.25">
      <c r="C206" s="75" t="s">
        <v>297</v>
      </c>
      <c r="D206" s="37"/>
      <c r="E206" s="37"/>
      <c r="F206" s="37"/>
      <c r="G206" s="37"/>
      <c r="H206" s="37"/>
      <c r="I206" s="37"/>
      <c r="J206" s="31">
        <v>5490</v>
      </c>
      <c r="K206" s="31">
        <v>6847</v>
      </c>
      <c r="L206" s="32"/>
      <c r="M206" s="32"/>
      <c r="N206" s="32"/>
      <c r="O206" s="32"/>
      <c r="P206" s="31">
        <f t="shared" si="18"/>
        <v>12337</v>
      </c>
      <c r="Q206" s="73">
        <f t="shared" si="19"/>
        <v>5.0147348738898034E-2</v>
      </c>
    </row>
    <row r="207" spans="3:17" ht="30.75" thickBot="1" x14ac:dyDescent="0.25">
      <c r="C207" s="75" t="s">
        <v>298</v>
      </c>
      <c r="D207" s="37"/>
      <c r="E207" s="37"/>
      <c r="F207" s="37"/>
      <c r="G207" s="37"/>
      <c r="H207" s="37"/>
      <c r="I207" s="37"/>
      <c r="J207" s="31">
        <v>2959</v>
      </c>
      <c r="K207" s="31">
        <v>3865</v>
      </c>
      <c r="L207" s="32"/>
      <c r="M207" s="32"/>
      <c r="N207" s="32"/>
      <c r="O207" s="32"/>
      <c r="P207" s="31">
        <f t="shared" si="18"/>
        <v>6824</v>
      </c>
      <c r="Q207" s="73">
        <f t="shared" si="19"/>
        <v>2.7738146048005202E-2</v>
      </c>
    </row>
    <row r="208" spans="3:17" ht="45.75" thickBot="1" x14ac:dyDescent="0.25">
      <c r="C208" s="75" t="s">
        <v>299</v>
      </c>
      <c r="D208" s="37"/>
      <c r="E208" s="37"/>
      <c r="F208" s="37"/>
      <c r="G208" s="37"/>
      <c r="H208" s="37"/>
      <c r="I208" s="37"/>
      <c r="J208" s="31">
        <v>2884</v>
      </c>
      <c r="K208" s="31">
        <v>3621</v>
      </c>
      <c r="L208" s="32"/>
      <c r="M208" s="32"/>
      <c r="N208" s="32"/>
      <c r="O208" s="32"/>
      <c r="P208" s="31">
        <f t="shared" si="18"/>
        <v>6505</v>
      </c>
      <c r="Q208" s="73">
        <f t="shared" si="19"/>
        <v>2.6441477145702497E-2</v>
      </c>
    </row>
    <row r="209" spans="2:20" ht="30.75" thickBot="1" x14ac:dyDescent="0.25">
      <c r="C209" s="75" t="s">
        <v>300</v>
      </c>
      <c r="D209" s="37"/>
      <c r="E209" s="37"/>
      <c r="F209" s="37"/>
      <c r="G209" s="37"/>
      <c r="H209" s="37"/>
      <c r="I209" s="37"/>
      <c r="J209" s="31">
        <v>2518</v>
      </c>
      <c r="K209" s="31">
        <v>2682</v>
      </c>
      <c r="L209" s="32"/>
      <c r="M209" s="32"/>
      <c r="N209" s="32"/>
      <c r="O209" s="32"/>
      <c r="P209" s="31">
        <f t="shared" si="18"/>
        <v>5200</v>
      </c>
      <c r="Q209" s="73">
        <f t="shared" si="19"/>
        <v>2.1136922545373249E-2</v>
      </c>
    </row>
    <row r="210" spans="2:20" ht="16.5" thickBot="1" x14ac:dyDescent="0.3">
      <c r="C210" s="60" t="s">
        <v>263</v>
      </c>
      <c r="D210" s="45"/>
      <c r="E210" s="45"/>
      <c r="F210" s="45"/>
      <c r="G210" s="45"/>
      <c r="H210" s="45"/>
      <c r="I210" s="45"/>
      <c r="J210" s="45">
        <f>+SUM(J200:J209)</f>
        <v>98786</v>
      </c>
      <c r="K210" s="45">
        <f>+SUM(K200:K209)</f>
        <v>112073</v>
      </c>
      <c r="L210" s="45">
        <v>0</v>
      </c>
      <c r="M210" s="45">
        <v>0</v>
      </c>
      <c r="N210" s="45">
        <v>0</v>
      </c>
      <c r="O210" s="45">
        <v>0</v>
      </c>
      <c r="P210" s="45">
        <f>+SUM(P200:P209)</f>
        <v>210859</v>
      </c>
      <c r="Q210" s="46">
        <f>+P210/P211</f>
        <v>0.85709814442208809</v>
      </c>
    </row>
    <row r="211" spans="2:20" ht="16.5" thickBot="1" x14ac:dyDescent="0.3">
      <c r="C211" s="60" t="s">
        <v>89</v>
      </c>
      <c r="D211" s="45"/>
      <c r="E211" s="45"/>
      <c r="F211" s="45"/>
      <c r="G211" s="45"/>
      <c r="H211" s="45"/>
      <c r="I211" s="45"/>
      <c r="J211" s="45">
        <v>116031</v>
      </c>
      <c r="K211" s="45">
        <v>129984</v>
      </c>
      <c r="L211" s="45">
        <v>0</v>
      </c>
      <c r="M211" s="45">
        <v>0</v>
      </c>
      <c r="N211" s="45">
        <v>0</v>
      </c>
      <c r="O211" s="45">
        <v>0</v>
      </c>
      <c r="P211" s="45">
        <f>+SUM(J211:O211)</f>
        <v>246015</v>
      </c>
      <c r="Q211" s="46">
        <v>1</v>
      </c>
    </row>
    <row r="212" spans="2:20" ht="30" customHeight="1" x14ac:dyDescent="0.2">
      <c r="C212" s="178" t="s">
        <v>301</v>
      </c>
      <c r="D212" s="178"/>
      <c r="E212" s="178"/>
      <c r="F212" s="178"/>
      <c r="G212" s="178"/>
      <c r="H212" s="178"/>
      <c r="I212" s="178"/>
      <c r="J212" s="178"/>
      <c r="K212" s="178"/>
      <c r="L212" s="178"/>
      <c r="M212" s="178"/>
      <c r="N212" s="178"/>
      <c r="O212" s="178"/>
      <c r="P212" s="178"/>
      <c r="Q212" s="178"/>
    </row>
    <row r="213" spans="2:20" x14ac:dyDescent="0.2">
      <c r="C213" s="170" t="s">
        <v>338</v>
      </c>
      <c r="D213" s="170"/>
      <c r="E213" s="170"/>
      <c r="F213" s="170"/>
      <c r="G213" s="170"/>
      <c r="H213" s="170"/>
      <c r="I213" s="170"/>
      <c r="J213" s="170"/>
      <c r="K213" s="170"/>
      <c r="L213" s="170"/>
      <c r="M213" s="170"/>
      <c r="N213" s="170"/>
      <c r="O213" s="170"/>
      <c r="P213" s="170"/>
      <c r="Q213" s="170"/>
    </row>
    <row r="214" spans="2:20" x14ac:dyDescent="0.2">
      <c r="C214" s="170" t="s">
        <v>324</v>
      </c>
      <c r="D214" s="170"/>
      <c r="E214" s="170"/>
      <c r="F214" s="170"/>
      <c r="G214" s="170"/>
      <c r="H214" s="170"/>
      <c r="I214" s="170"/>
      <c r="J214" s="170"/>
      <c r="K214" s="170"/>
      <c r="L214" s="170"/>
      <c r="M214" s="170"/>
      <c r="N214" s="170"/>
      <c r="O214" s="170"/>
      <c r="P214" s="170"/>
      <c r="Q214" s="170"/>
    </row>
    <row r="218" spans="2:20" ht="15.75" x14ac:dyDescent="0.25">
      <c r="C218" s="1" t="s">
        <v>264</v>
      </c>
    </row>
    <row r="219" spans="2:20" ht="15.75" thickBot="1" x14ac:dyDescent="0.25"/>
    <row r="220" spans="2:20" ht="16.5" thickBot="1" x14ac:dyDescent="0.25">
      <c r="C220" s="174" t="s">
        <v>144</v>
      </c>
      <c r="D220" s="175"/>
      <c r="E220" s="175"/>
      <c r="F220" s="175"/>
      <c r="G220" s="175"/>
      <c r="H220" s="175"/>
      <c r="I220" s="175"/>
      <c r="J220" s="175"/>
      <c r="K220" s="175"/>
      <c r="L220" s="175"/>
      <c r="M220" s="175"/>
      <c r="N220" s="175"/>
      <c r="O220" s="175"/>
      <c r="P220" s="175"/>
      <c r="Q220" s="175"/>
      <c r="R220" s="176"/>
    </row>
    <row r="221" spans="2:20" ht="48" thickBot="1" x14ac:dyDescent="0.25">
      <c r="B221" s="24" t="s">
        <v>140</v>
      </c>
      <c r="C221" s="76" t="s">
        <v>90</v>
      </c>
      <c r="D221" s="60" t="s">
        <v>1</v>
      </c>
      <c r="E221" s="60" t="s">
        <v>2</v>
      </c>
      <c r="F221" s="60" t="s">
        <v>3</v>
      </c>
      <c r="G221" s="60" t="s">
        <v>4</v>
      </c>
      <c r="H221" s="60" t="s">
        <v>5</v>
      </c>
      <c r="I221" s="60" t="s">
        <v>6</v>
      </c>
      <c r="J221" s="60" t="s">
        <v>124</v>
      </c>
      <c r="K221" s="60" t="s">
        <v>125</v>
      </c>
      <c r="L221" s="60" t="s">
        <v>126</v>
      </c>
      <c r="M221" s="60" t="s">
        <v>127</v>
      </c>
      <c r="N221" s="60" t="s">
        <v>128</v>
      </c>
      <c r="O221" s="60" t="s">
        <v>129</v>
      </c>
      <c r="P221" s="77" t="s">
        <v>243</v>
      </c>
      <c r="Q221" s="51" t="s">
        <v>325</v>
      </c>
      <c r="R221" s="50" t="s">
        <v>145</v>
      </c>
    </row>
    <row r="222" spans="2:20" ht="15.75" thickBot="1" x14ac:dyDescent="0.25">
      <c r="C222" s="33" t="s">
        <v>91</v>
      </c>
      <c r="D222" s="31">
        <v>2797</v>
      </c>
      <c r="E222" s="31">
        <v>3052</v>
      </c>
      <c r="F222" s="31">
        <v>3387</v>
      </c>
      <c r="G222" s="31">
        <v>2855</v>
      </c>
      <c r="H222" s="31">
        <v>2882</v>
      </c>
      <c r="I222" s="31">
        <v>3014</v>
      </c>
      <c r="J222" s="31">
        <v>2756</v>
      </c>
      <c r="K222" s="31">
        <v>2942</v>
      </c>
      <c r="L222" s="32"/>
      <c r="M222" s="32"/>
      <c r="N222" s="32"/>
      <c r="O222" s="32"/>
      <c r="P222" s="42">
        <v>23685</v>
      </c>
      <c r="Q222" s="31">
        <v>750231</v>
      </c>
      <c r="R222" s="78">
        <f t="shared" ref="R222:R233" si="20">+P222/Q222*10000</f>
        <v>315.70276354882697</v>
      </c>
      <c r="S222" s="59"/>
      <c r="T222" s="58"/>
    </row>
    <row r="223" spans="2:20" ht="15.75" thickBot="1" x14ac:dyDescent="0.25">
      <c r="C223" s="33" t="s">
        <v>97</v>
      </c>
      <c r="D223" s="31">
        <v>386</v>
      </c>
      <c r="E223" s="31">
        <v>325</v>
      </c>
      <c r="F223" s="31">
        <v>396</v>
      </c>
      <c r="G223" s="31">
        <v>364</v>
      </c>
      <c r="H223" s="31">
        <v>404</v>
      </c>
      <c r="I223" s="31">
        <v>374</v>
      </c>
      <c r="J223" s="31">
        <v>357</v>
      </c>
      <c r="K223" s="79">
        <v>373</v>
      </c>
      <c r="L223" s="164"/>
      <c r="M223" s="164"/>
      <c r="N223" s="164"/>
      <c r="O223" s="164"/>
      <c r="P223" s="42">
        <v>2979</v>
      </c>
      <c r="Q223" s="31">
        <v>107131</v>
      </c>
      <c r="R223" s="78">
        <f t="shared" si="20"/>
        <v>278.07077316556365</v>
      </c>
      <c r="S223" s="59"/>
      <c r="T223" s="58"/>
    </row>
    <row r="224" spans="2:20" ht="15.75" thickBot="1" x14ac:dyDescent="0.25">
      <c r="C224" s="33" t="s">
        <v>92</v>
      </c>
      <c r="D224" s="31">
        <v>762</v>
      </c>
      <c r="E224" s="31">
        <v>808</v>
      </c>
      <c r="F224" s="31">
        <v>860</v>
      </c>
      <c r="G224" s="31">
        <v>769</v>
      </c>
      <c r="H224" s="31">
        <v>989</v>
      </c>
      <c r="I224" s="31">
        <v>1154</v>
      </c>
      <c r="J224" s="31">
        <v>937</v>
      </c>
      <c r="K224" s="31">
        <v>939</v>
      </c>
      <c r="L224" s="32"/>
      <c r="M224" s="32"/>
      <c r="N224" s="32"/>
      <c r="O224" s="32"/>
      <c r="P224" s="42">
        <v>7218</v>
      </c>
      <c r="Q224" s="31">
        <v>294898</v>
      </c>
      <c r="R224" s="78">
        <f t="shared" si="20"/>
        <v>244.76259588060958</v>
      </c>
      <c r="S224" s="59"/>
      <c r="T224" s="58"/>
    </row>
    <row r="225" spans="3:20" ht="15.75" thickBot="1" x14ac:dyDescent="0.25">
      <c r="C225" s="33" t="s">
        <v>94</v>
      </c>
      <c r="D225" s="31">
        <v>5350</v>
      </c>
      <c r="E225" s="31">
        <v>6231</v>
      </c>
      <c r="F225" s="31">
        <v>6743</v>
      </c>
      <c r="G225" s="31">
        <v>5986</v>
      </c>
      <c r="H225" s="31">
        <v>7262</v>
      </c>
      <c r="I225" s="31">
        <v>6737</v>
      </c>
      <c r="J225" s="31">
        <v>6503</v>
      </c>
      <c r="K225" s="79">
        <v>7225</v>
      </c>
      <c r="L225" s="164"/>
      <c r="M225" s="164"/>
      <c r="N225" s="164"/>
      <c r="O225" s="164"/>
      <c r="P225" s="42">
        <v>52037</v>
      </c>
      <c r="Q225" s="31">
        <v>2169795</v>
      </c>
      <c r="R225" s="78">
        <f t="shared" si="20"/>
        <v>239.82449954949661</v>
      </c>
      <c r="S225" s="59"/>
      <c r="T225" s="58"/>
    </row>
    <row r="226" spans="3:20" ht="15.75" thickBot="1" x14ac:dyDescent="0.25">
      <c r="C226" s="33" t="s">
        <v>93</v>
      </c>
      <c r="D226" s="31">
        <v>15515</v>
      </c>
      <c r="E226" s="31">
        <v>15928</v>
      </c>
      <c r="F226" s="31">
        <v>18534</v>
      </c>
      <c r="G226" s="31">
        <v>15591</v>
      </c>
      <c r="H226" s="31">
        <v>17977</v>
      </c>
      <c r="I226" s="31">
        <v>16928</v>
      </c>
      <c r="J226" s="31">
        <v>16910</v>
      </c>
      <c r="K226" s="31">
        <v>18194</v>
      </c>
      <c r="L226" s="32"/>
      <c r="M226" s="32"/>
      <c r="N226" s="32"/>
      <c r="O226" s="32"/>
      <c r="P226" s="42">
        <v>135577</v>
      </c>
      <c r="Q226" s="31">
        <v>5944074</v>
      </c>
      <c r="R226" s="78">
        <f t="shared" si="20"/>
        <v>228.08767185603679</v>
      </c>
      <c r="S226" s="59"/>
      <c r="T226" s="58"/>
    </row>
    <row r="227" spans="3:20" ht="15.75" thickBot="1" x14ac:dyDescent="0.25">
      <c r="C227" s="33" t="s">
        <v>95</v>
      </c>
      <c r="D227" s="31">
        <v>7275</v>
      </c>
      <c r="E227" s="31">
        <v>8091</v>
      </c>
      <c r="F227" s="31">
        <v>9159</v>
      </c>
      <c r="G227" s="31">
        <v>7579</v>
      </c>
      <c r="H227" s="31">
        <v>9357</v>
      </c>
      <c r="I227" s="31">
        <v>8761</v>
      </c>
      <c r="J227" s="31">
        <v>9108</v>
      </c>
      <c r="K227" s="31">
        <v>9888</v>
      </c>
      <c r="L227" s="32"/>
      <c r="M227" s="32"/>
      <c r="N227" s="32"/>
      <c r="O227" s="32"/>
      <c r="P227" s="42">
        <v>69218</v>
      </c>
      <c r="Q227" s="31">
        <v>3043159</v>
      </c>
      <c r="R227" s="78">
        <f t="shared" si="20"/>
        <v>227.45443139842513</v>
      </c>
      <c r="S227" s="59"/>
      <c r="T227" s="58"/>
    </row>
    <row r="228" spans="3:20" ht="15.75" thickBot="1" x14ac:dyDescent="0.25">
      <c r="C228" s="33" t="s">
        <v>236</v>
      </c>
      <c r="D228" s="31">
        <v>14474</v>
      </c>
      <c r="E228" s="31">
        <v>15187</v>
      </c>
      <c r="F228" s="31">
        <v>16571</v>
      </c>
      <c r="G228" s="31">
        <v>14227</v>
      </c>
      <c r="H228" s="31">
        <v>16230</v>
      </c>
      <c r="I228" s="31">
        <v>14000</v>
      </c>
      <c r="J228" s="31">
        <v>13740</v>
      </c>
      <c r="K228" s="31">
        <v>15626</v>
      </c>
      <c r="L228" s="32"/>
      <c r="M228" s="32"/>
      <c r="N228" s="32"/>
      <c r="O228" s="32"/>
      <c r="P228" s="42">
        <v>120055</v>
      </c>
      <c r="Q228" s="31">
        <v>5760149</v>
      </c>
      <c r="R228" s="78">
        <f t="shared" si="20"/>
        <v>208.42342793563154</v>
      </c>
      <c r="S228" s="59"/>
      <c r="T228" s="58"/>
    </row>
    <row r="229" spans="3:20" ht="15.75" thickBot="1" x14ac:dyDescent="0.25">
      <c r="C229" s="33" t="s">
        <v>101</v>
      </c>
      <c r="D229" s="31">
        <v>102</v>
      </c>
      <c r="E229" s="31">
        <v>106</v>
      </c>
      <c r="F229" s="31">
        <v>104</v>
      </c>
      <c r="G229" s="31">
        <v>91</v>
      </c>
      <c r="H229" s="31">
        <v>209</v>
      </c>
      <c r="I229" s="31">
        <v>213</v>
      </c>
      <c r="J229" s="31">
        <v>140</v>
      </c>
      <c r="K229" s="31">
        <v>157</v>
      </c>
      <c r="L229" s="32"/>
      <c r="M229" s="32"/>
      <c r="N229" s="32"/>
      <c r="O229" s="32"/>
      <c r="P229" s="42">
        <v>1122</v>
      </c>
      <c r="Q229" s="31">
        <v>57554</v>
      </c>
      <c r="R229" s="78">
        <f t="shared" si="20"/>
        <v>194.94735378948465</v>
      </c>
      <c r="S229" s="160"/>
      <c r="T229" s="58"/>
    </row>
    <row r="230" spans="3:20" ht="15.75" thickBot="1" x14ac:dyDescent="0.25">
      <c r="C230" s="33" t="s">
        <v>99</v>
      </c>
      <c r="D230" s="31">
        <v>11666</v>
      </c>
      <c r="E230" s="31">
        <v>12257</v>
      </c>
      <c r="F230" s="31">
        <v>14031</v>
      </c>
      <c r="G230" s="31">
        <v>11751</v>
      </c>
      <c r="H230" s="31">
        <v>13447</v>
      </c>
      <c r="I230" s="31">
        <v>12430</v>
      </c>
      <c r="J230" s="31">
        <v>12676</v>
      </c>
      <c r="K230" s="79">
        <v>14399</v>
      </c>
      <c r="L230" s="164"/>
      <c r="M230" s="164"/>
      <c r="N230" s="164"/>
      <c r="O230" s="164"/>
      <c r="P230" s="42">
        <v>102657</v>
      </c>
      <c r="Q230" s="31">
        <v>5276814</v>
      </c>
      <c r="R230" s="78">
        <f t="shared" si="20"/>
        <v>194.5435256956186</v>
      </c>
      <c r="S230" s="160"/>
      <c r="T230" s="58"/>
    </row>
    <row r="231" spans="3:20" ht="15.75" thickBot="1" x14ac:dyDescent="0.25">
      <c r="C231" s="33" t="s">
        <v>96</v>
      </c>
      <c r="D231" s="31">
        <v>9309</v>
      </c>
      <c r="E231" s="31">
        <v>10234</v>
      </c>
      <c r="F231" s="31">
        <v>11456</v>
      </c>
      <c r="G231" s="31">
        <v>9922</v>
      </c>
      <c r="H231" s="31">
        <v>11877</v>
      </c>
      <c r="I231" s="31">
        <v>10805</v>
      </c>
      <c r="J231" s="31">
        <v>10655</v>
      </c>
      <c r="K231" s="31">
        <v>11556</v>
      </c>
      <c r="L231" s="32"/>
      <c r="M231" s="32"/>
      <c r="N231" s="32"/>
      <c r="O231" s="32"/>
      <c r="P231" s="42">
        <v>85814</v>
      </c>
      <c r="Q231" s="31">
        <v>4643802</v>
      </c>
      <c r="R231" s="78">
        <f t="shared" si="20"/>
        <v>184.79254714132944</v>
      </c>
      <c r="S231" s="160"/>
      <c r="T231" s="58"/>
    </row>
    <row r="232" spans="3:20" ht="15.75" thickBot="1" x14ac:dyDescent="0.25">
      <c r="C232" s="33" t="s">
        <v>98</v>
      </c>
      <c r="D232" s="31">
        <v>450</v>
      </c>
      <c r="E232" s="31">
        <v>482</v>
      </c>
      <c r="F232" s="31">
        <v>546</v>
      </c>
      <c r="G232" s="31">
        <v>414</v>
      </c>
      <c r="H232" s="31">
        <v>488</v>
      </c>
      <c r="I232" s="31">
        <v>507</v>
      </c>
      <c r="J232" s="31">
        <v>510</v>
      </c>
      <c r="K232" s="31">
        <v>562</v>
      </c>
      <c r="L232" s="32"/>
      <c r="M232" s="32"/>
      <c r="N232" s="32"/>
      <c r="O232" s="32"/>
      <c r="P232" s="42">
        <v>3959</v>
      </c>
      <c r="Q232" s="31">
        <v>246488</v>
      </c>
      <c r="R232" s="78">
        <f t="shared" si="20"/>
        <v>160.61633832072962</v>
      </c>
      <c r="S232" s="160"/>
      <c r="T232" s="58"/>
    </row>
    <row r="233" spans="3:20" ht="15.75" thickBot="1" x14ac:dyDescent="0.25">
      <c r="C233" s="33" t="s">
        <v>100</v>
      </c>
      <c r="D233" s="31">
        <v>169</v>
      </c>
      <c r="E233" s="31">
        <v>176</v>
      </c>
      <c r="F233" s="31">
        <v>217</v>
      </c>
      <c r="G233" s="31">
        <v>176</v>
      </c>
      <c r="H233" s="31">
        <v>204</v>
      </c>
      <c r="I233" s="31">
        <v>205</v>
      </c>
      <c r="J233" s="31">
        <v>194</v>
      </c>
      <c r="K233" s="79">
        <v>282</v>
      </c>
      <c r="L233" s="164"/>
      <c r="M233" s="164"/>
      <c r="N233" s="164"/>
      <c r="O233" s="164"/>
      <c r="P233" s="42">
        <v>1623</v>
      </c>
      <c r="Q233" s="31">
        <v>116412</v>
      </c>
      <c r="R233" s="78">
        <f t="shared" si="20"/>
        <v>139.41861663746005</v>
      </c>
      <c r="S233" s="160"/>
      <c r="T233" s="58"/>
    </row>
    <row r="234" spans="3:20" ht="15.75" thickBot="1" x14ac:dyDescent="0.25">
      <c r="C234" s="33" t="s">
        <v>274</v>
      </c>
      <c r="D234" s="31">
        <v>0</v>
      </c>
      <c r="E234" s="31">
        <v>1</v>
      </c>
      <c r="F234" s="31">
        <v>1</v>
      </c>
      <c r="G234" s="31">
        <v>0</v>
      </c>
      <c r="H234" s="31">
        <v>2</v>
      </c>
      <c r="I234" s="31">
        <v>2</v>
      </c>
      <c r="J234" s="31">
        <v>0</v>
      </c>
      <c r="K234" s="31">
        <v>1</v>
      </c>
      <c r="L234" s="32"/>
      <c r="M234" s="32"/>
      <c r="N234" s="32"/>
      <c r="O234" s="32"/>
      <c r="P234" s="42">
        <v>7</v>
      </c>
      <c r="Q234" s="31">
        <v>969</v>
      </c>
      <c r="R234" s="78">
        <v>0</v>
      </c>
      <c r="S234" s="58"/>
      <c r="T234" s="58"/>
    </row>
    <row r="235" spans="3:20" ht="23.45" customHeight="1" thickBot="1" x14ac:dyDescent="0.25">
      <c r="C235" s="60" t="s">
        <v>8</v>
      </c>
      <c r="D235" s="61">
        <f>+SUM(D222:D234)</f>
        <v>68255</v>
      </c>
      <c r="E235" s="61">
        <f t="shared" ref="E235:P235" si="21">+SUM(E222:E234)</f>
        <v>72878</v>
      </c>
      <c r="F235" s="61">
        <f t="shared" si="21"/>
        <v>82005</v>
      </c>
      <c r="G235" s="61">
        <f t="shared" si="21"/>
        <v>69725</v>
      </c>
      <c r="H235" s="61">
        <f t="shared" si="21"/>
        <v>81328</v>
      </c>
      <c r="I235" s="61">
        <f t="shared" si="21"/>
        <v>75130</v>
      </c>
      <c r="J235" s="61">
        <f t="shared" si="21"/>
        <v>74486</v>
      </c>
      <c r="K235" s="61">
        <f t="shared" si="21"/>
        <v>82144</v>
      </c>
      <c r="L235" s="61">
        <f t="shared" si="21"/>
        <v>0</v>
      </c>
      <c r="M235" s="61">
        <f t="shared" si="21"/>
        <v>0</v>
      </c>
      <c r="N235" s="61">
        <f t="shared" si="21"/>
        <v>0</v>
      </c>
      <c r="O235" s="61">
        <f t="shared" si="21"/>
        <v>0</v>
      </c>
      <c r="P235" s="61">
        <f t="shared" si="21"/>
        <v>605951</v>
      </c>
      <c r="Q235" s="61">
        <v>28411474</v>
      </c>
      <c r="R235" s="62" t="s">
        <v>327</v>
      </c>
      <c r="S235" s="58"/>
      <c r="T235" s="58"/>
    </row>
    <row r="236" spans="3:20" ht="15.75" x14ac:dyDescent="0.2">
      <c r="C236" s="64" t="s">
        <v>312</v>
      </c>
      <c r="D236" s="65"/>
      <c r="E236" s="65"/>
      <c r="F236" s="65"/>
      <c r="G236" s="65"/>
      <c r="H236" s="65"/>
      <c r="I236" s="65"/>
      <c r="J236" s="65"/>
      <c r="K236" s="65"/>
      <c r="L236" s="65"/>
      <c r="M236" s="65"/>
      <c r="N236" s="65"/>
      <c r="O236" s="65"/>
      <c r="P236" s="65"/>
      <c r="Q236" s="65"/>
      <c r="R236" s="66"/>
      <c r="S236" s="161"/>
    </row>
    <row r="237" spans="3:20" x14ac:dyDescent="0.2">
      <c r="C237" s="179" t="s">
        <v>313</v>
      </c>
      <c r="D237" s="179"/>
      <c r="E237" s="179"/>
      <c r="F237" s="179"/>
      <c r="G237" s="179"/>
      <c r="H237" s="179"/>
      <c r="I237" s="179"/>
      <c r="J237" s="179"/>
      <c r="K237" s="179"/>
      <c r="L237" s="179"/>
      <c r="M237" s="179"/>
      <c r="N237" s="179"/>
      <c r="O237" s="179"/>
      <c r="P237" s="179"/>
      <c r="Q237" s="179"/>
      <c r="R237" s="179"/>
      <c r="S237" s="161"/>
    </row>
    <row r="238" spans="3:20" ht="15.75" x14ac:dyDescent="0.2">
      <c r="C238" s="67" t="s">
        <v>314</v>
      </c>
      <c r="D238" s="65"/>
      <c r="E238" s="65"/>
      <c r="F238" s="65"/>
      <c r="G238" s="65"/>
      <c r="H238" s="65"/>
      <c r="I238" s="65"/>
      <c r="J238" s="65"/>
      <c r="K238" s="65"/>
      <c r="L238" s="65"/>
      <c r="M238" s="65"/>
      <c r="N238" s="65"/>
      <c r="O238" s="65"/>
      <c r="P238" s="65"/>
      <c r="Q238" s="65"/>
      <c r="R238" s="68"/>
    </row>
    <row r="239" spans="3:20" x14ac:dyDescent="0.2">
      <c r="C239" s="170" t="s">
        <v>306</v>
      </c>
      <c r="D239" s="170"/>
      <c r="E239" s="170"/>
      <c r="F239" s="170"/>
      <c r="G239" s="170"/>
      <c r="H239" s="170"/>
      <c r="I239" s="170"/>
      <c r="J239" s="170"/>
      <c r="K239" s="170"/>
      <c r="L239" s="170"/>
      <c r="M239" s="170"/>
      <c r="N239" s="170"/>
      <c r="O239" s="170"/>
      <c r="P239" s="170"/>
      <c r="Q239" s="170"/>
      <c r="R239" s="170"/>
    </row>
    <row r="240" spans="3:20" x14ac:dyDescent="0.2">
      <c r="C240" s="170" t="s">
        <v>324</v>
      </c>
      <c r="D240" s="170"/>
      <c r="E240" s="170"/>
      <c r="F240" s="170"/>
      <c r="G240" s="170"/>
      <c r="H240" s="170"/>
      <c r="I240" s="170"/>
      <c r="J240" s="170"/>
      <c r="K240" s="170"/>
      <c r="L240" s="170"/>
      <c r="M240" s="170"/>
      <c r="N240" s="170"/>
      <c r="O240" s="170"/>
      <c r="P240" s="170"/>
      <c r="Q240" s="170"/>
      <c r="R240" s="170"/>
    </row>
    <row r="242" spans="2:20" ht="15.75" x14ac:dyDescent="0.25">
      <c r="C242" s="1" t="s">
        <v>265</v>
      </c>
    </row>
    <row r="243" spans="2:20" ht="15.75" thickBot="1" x14ac:dyDescent="0.25"/>
    <row r="244" spans="2:20" ht="16.5" thickBot="1" x14ac:dyDescent="0.25">
      <c r="C244" s="174" t="s">
        <v>50</v>
      </c>
      <c r="D244" s="175"/>
      <c r="E244" s="175"/>
      <c r="F244" s="175"/>
      <c r="G244" s="175"/>
      <c r="H244" s="175"/>
      <c r="I244" s="175"/>
      <c r="J244" s="175"/>
      <c r="K244" s="175"/>
      <c r="L244" s="175"/>
      <c r="M244" s="175"/>
      <c r="N244" s="175"/>
      <c r="O244" s="175"/>
      <c r="P244" s="175"/>
      <c r="Q244" s="175"/>
      <c r="R244" s="176"/>
    </row>
    <row r="245" spans="2:20" ht="48" thickBot="1" x14ac:dyDescent="0.25">
      <c r="B245" s="24" t="s">
        <v>141</v>
      </c>
      <c r="C245" s="48" t="s">
        <v>90</v>
      </c>
      <c r="D245" s="49" t="s">
        <v>1</v>
      </c>
      <c r="E245" s="49" t="s">
        <v>2</v>
      </c>
      <c r="F245" s="49" t="s">
        <v>3</v>
      </c>
      <c r="G245" s="49" t="s">
        <v>4</v>
      </c>
      <c r="H245" s="49" t="s">
        <v>5</v>
      </c>
      <c r="I245" s="49" t="s">
        <v>6</v>
      </c>
      <c r="J245" s="49" t="s">
        <v>124</v>
      </c>
      <c r="K245" s="49" t="s">
        <v>125</v>
      </c>
      <c r="L245" s="49" t="s">
        <v>126</v>
      </c>
      <c r="M245" s="49" t="s">
        <v>127</v>
      </c>
      <c r="N245" s="49" t="s">
        <v>128</v>
      </c>
      <c r="O245" s="49" t="s">
        <v>129</v>
      </c>
      <c r="P245" s="50" t="s">
        <v>243</v>
      </c>
      <c r="Q245" s="51" t="s">
        <v>325</v>
      </c>
      <c r="R245" s="51" t="s">
        <v>145</v>
      </c>
    </row>
    <row r="246" spans="2:20" ht="15.75" thickBot="1" x14ac:dyDescent="0.25">
      <c r="C246" s="30" t="s">
        <v>102</v>
      </c>
      <c r="D246" s="31">
        <v>3387</v>
      </c>
      <c r="E246" s="31">
        <v>3825</v>
      </c>
      <c r="F246" s="31">
        <v>4482</v>
      </c>
      <c r="G246" s="31">
        <v>3621</v>
      </c>
      <c r="H246" s="31">
        <v>4413</v>
      </c>
      <c r="I246" s="31">
        <v>4083</v>
      </c>
      <c r="J246" s="31">
        <v>3863</v>
      </c>
      <c r="K246" s="31">
        <v>4126</v>
      </c>
      <c r="L246" s="32"/>
      <c r="M246" s="32"/>
      <c r="N246" s="32"/>
      <c r="O246" s="32"/>
      <c r="P246" s="42">
        <v>31800</v>
      </c>
      <c r="Q246" s="31">
        <v>1176886</v>
      </c>
      <c r="R246" s="78">
        <f t="shared" ref="R246:R257" si="22">+P246/Q246*10000</f>
        <v>270.204590759003</v>
      </c>
      <c r="S246" s="59"/>
      <c r="T246" s="58"/>
    </row>
    <row r="247" spans="2:20" ht="15.75" thickBot="1" x14ac:dyDescent="0.25">
      <c r="C247" s="30" t="s">
        <v>104</v>
      </c>
      <c r="D247" s="31">
        <v>4010</v>
      </c>
      <c r="E247" s="31">
        <v>4338</v>
      </c>
      <c r="F247" s="31">
        <v>4674</v>
      </c>
      <c r="G247" s="31">
        <v>3908</v>
      </c>
      <c r="H247" s="31">
        <v>4457</v>
      </c>
      <c r="I247" s="31">
        <v>4476</v>
      </c>
      <c r="J247" s="31">
        <v>4625</v>
      </c>
      <c r="K247" s="31">
        <v>5683</v>
      </c>
      <c r="L247" s="32"/>
      <c r="M247" s="32"/>
      <c r="N247" s="164"/>
      <c r="O247" s="164"/>
      <c r="P247" s="42">
        <v>36171</v>
      </c>
      <c r="Q247" s="31">
        <v>1680478</v>
      </c>
      <c r="R247" s="78">
        <f t="shared" si="22"/>
        <v>215.24232986090863</v>
      </c>
      <c r="S247" s="59"/>
      <c r="T247" s="58"/>
    </row>
    <row r="248" spans="2:20" ht="15.75" thickBot="1" x14ac:dyDescent="0.25">
      <c r="C248" s="30" t="s">
        <v>105</v>
      </c>
      <c r="D248" s="31">
        <v>3256</v>
      </c>
      <c r="E248" s="31">
        <v>3779</v>
      </c>
      <c r="F248" s="31">
        <v>4681</v>
      </c>
      <c r="G248" s="31">
        <v>4164</v>
      </c>
      <c r="H248" s="31">
        <v>4694</v>
      </c>
      <c r="I248" s="31">
        <v>4774</v>
      </c>
      <c r="J248" s="31">
        <v>3941</v>
      </c>
      <c r="K248" s="31">
        <v>4055</v>
      </c>
      <c r="L248" s="32"/>
      <c r="M248" s="32"/>
      <c r="N248" s="164"/>
      <c r="O248" s="164"/>
      <c r="P248" s="42">
        <v>33344</v>
      </c>
      <c r="Q248" s="31">
        <v>1937592</v>
      </c>
      <c r="R248" s="78">
        <f t="shared" si="22"/>
        <v>172.08989302185392</v>
      </c>
      <c r="S248" s="59"/>
      <c r="T248" s="58"/>
    </row>
    <row r="249" spans="2:20" ht="15.75" thickBot="1" x14ac:dyDescent="0.25">
      <c r="C249" s="30" t="s">
        <v>103</v>
      </c>
      <c r="D249" s="31">
        <v>3512</v>
      </c>
      <c r="E249" s="31">
        <v>3889</v>
      </c>
      <c r="F249" s="31">
        <v>4253</v>
      </c>
      <c r="G249" s="31">
        <v>3955</v>
      </c>
      <c r="H249" s="31">
        <v>3698</v>
      </c>
      <c r="I249" s="31">
        <v>3417</v>
      </c>
      <c r="J249" s="31">
        <v>3361</v>
      </c>
      <c r="K249" s="31">
        <v>3996</v>
      </c>
      <c r="L249" s="32"/>
      <c r="M249" s="32"/>
      <c r="N249" s="32"/>
      <c r="O249" s="32"/>
      <c r="P249" s="42">
        <v>30081</v>
      </c>
      <c r="Q249" s="31">
        <v>1873690</v>
      </c>
      <c r="R249" s="78">
        <f t="shared" si="22"/>
        <v>160.54416685791142</v>
      </c>
      <c r="S249" s="59"/>
      <c r="T249" s="58"/>
    </row>
    <row r="250" spans="2:20" ht="15.75" thickBot="1" x14ac:dyDescent="0.25">
      <c r="C250" s="30" t="s">
        <v>241</v>
      </c>
      <c r="D250" s="31">
        <v>2115</v>
      </c>
      <c r="E250" s="31">
        <v>2204</v>
      </c>
      <c r="F250" s="31">
        <v>2777</v>
      </c>
      <c r="G250" s="31">
        <v>2341</v>
      </c>
      <c r="H250" s="31">
        <v>2775</v>
      </c>
      <c r="I250" s="31">
        <v>2771</v>
      </c>
      <c r="J250" s="31">
        <v>2347</v>
      </c>
      <c r="K250" s="31">
        <v>2736</v>
      </c>
      <c r="L250" s="32"/>
      <c r="M250" s="32"/>
      <c r="N250" s="164"/>
      <c r="O250" s="164"/>
      <c r="P250" s="42">
        <v>20066</v>
      </c>
      <c r="Q250" s="31">
        <v>1522764</v>
      </c>
      <c r="R250" s="78">
        <f t="shared" si="22"/>
        <v>131.7735381188418</v>
      </c>
      <c r="S250" s="59"/>
      <c r="T250" s="58"/>
    </row>
    <row r="251" spans="2:20" ht="15.75" thickBot="1" x14ac:dyDescent="0.25">
      <c r="C251" s="30" t="s">
        <v>93</v>
      </c>
      <c r="D251" s="31">
        <v>5366</v>
      </c>
      <c r="E251" s="31">
        <v>5831</v>
      </c>
      <c r="F251" s="31">
        <v>7061</v>
      </c>
      <c r="G251" s="31">
        <v>6034</v>
      </c>
      <c r="H251" s="31">
        <v>7225</v>
      </c>
      <c r="I251" s="31">
        <v>6746</v>
      </c>
      <c r="J251" s="31">
        <v>6580</v>
      </c>
      <c r="K251" s="31">
        <v>7579</v>
      </c>
      <c r="L251" s="32"/>
      <c r="M251" s="32"/>
      <c r="N251" s="32"/>
      <c r="O251" s="32"/>
      <c r="P251" s="42">
        <v>52422</v>
      </c>
      <c r="Q251" s="31">
        <v>4397663</v>
      </c>
      <c r="R251" s="78">
        <f t="shared" si="22"/>
        <v>119.20422278833099</v>
      </c>
      <c r="S251" s="59"/>
      <c r="T251" s="58"/>
    </row>
    <row r="252" spans="2:20" ht="15.75" thickBot="1" x14ac:dyDescent="0.25">
      <c r="C252" s="30" t="s">
        <v>106</v>
      </c>
      <c r="D252" s="31">
        <v>232</v>
      </c>
      <c r="E252" s="31">
        <v>232</v>
      </c>
      <c r="F252" s="31">
        <v>197</v>
      </c>
      <c r="G252" s="31">
        <v>151</v>
      </c>
      <c r="H252" s="31">
        <v>289</v>
      </c>
      <c r="I252" s="31">
        <v>238</v>
      </c>
      <c r="J252" s="31">
        <v>244</v>
      </c>
      <c r="K252" s="31">
        <v>279</v>
      </c>
      <c r="L252" s="32"/>
      <c r="M252" s="32"/>
      <c r="N252" s="32"/>
      <c r="O252" s="32"/>
      <c r="P252" s="42">
        <v>1862</v>
      </c>
      <c r="Q252" s="31">
        <v>177288</v>
      </c>
      <c r="R252" s="78">
        <f t="shared" si="22"/>
        <v>105.02684896890935</v>
      </c>
      <c r="S252" s="59"/>
      <c r="T252" s="58"/>
    </row>
    <row r="253" spans="2:20" ht="15.75" thickBot="1" x14ac:dyDescent="0.25">
      <c r="C253" s="30" t="s">
        <v>97</v>
      </c>
      <c r="D253" s="31">
        <v>3480</v>
      </c>
      <c r="E253" s="31">
        <v>3549</v>
      </c>
      <c r="F253" s="31">
        <v>4374</v>
      </c>
      <c r="G253" s="31">
        <v>4031</v>
      </c>
      <c r="H253" s="31">
        <v>4804</v>
      </c>
      <c r="I253" s="31">
        <v>4600</v>
      </c>
      <c r="J253" s="31">
        <v>4315</v>
      </c>
      <c r="K253" s="31">
        <v>5072</v>
      </c>
      <c r="L253" s="32"/>
      <c r="M253" s="32"/>
      <c r="N253" s="32"/>
      <c r="O253" s="32"/>
      <c r="P253" s="42">
        <v>34225</v>
      </c>
      <c r="Q253" s="31">
        <v>3275925</v>
      </c>
      <c r="R253" s="78">
        <f t="shared" si="22"/>
        <v>104.47430878301549</v>
      </c>
      <c r="S253" s="59"/>
      <c r="T253" s="58"/>
    </row>
    <row r="254" spans="2:20" ht="15.75" thickBot="1" x14ac:dyDescent="0.25">
      <c r="C254" s="30" t="s">
        <v>217</v>
      </c>
      <c r="D254" s="31">
        <v>334</v>
      </c>
      <c r="E254" s="31">
        <v>193</v>
      </c>
      <c r="F254" s="31">
        <v>172</v>
      </c>
      <c r="G254" s="31">
        <v>231</v>
      </c>
      <c r="H254" s="31">
        <v>253</v>
      </c>
      <c r="I254" s="31">
        <v>157</v>
      </c>
      <c r="J254" s="31">
        <v>175</v>
      </c>
      <c r="K254" s="31">
        <v>218</v>
      </c>
      <c r="L254" s="32"/>
      <c r="M254" s="32"/>
      <c r="N254" s="32"/>
      <c r="O254" s="32"/>
      <c r="P254" s="42">
        <v>1733</v>
      </c>
      <c r="Q254" s="31">
        <v>233413</v>
      </c>
      <c r="R254" s="78">
        <f t="shared" si="22"/>
        <v>74.246078838796478</v>
      </c>
      <c r="S254" s="59"/>
      <c r="T254" s="58"/>
    </row>
    <row r="255" spans="2:20" ht="15.75" thickBot="1" x14ac:dyDescent="0.25">
      <c r="C255" s="30" t="s">
        <v>108</v>
      </c>
      <c r="D255" s="31">
        <v>201</v>
      </c>
      <c r="E255" s="31">
        <v>185</v>
      </c>
      <c r="F255" s="31">
        <v>208</v>
      </c>
      <c r="G255" s="31">
        <v>182</v>
      </c>
      <c r="H255" s="31">
        <v>254</v>
      </c>
      <c r="I255" s="31">
        <v>211</v>
      </c>
      <c r="J255" s="31">
        <v>215</v>
      </c>
      <c r="K255" s="31">
        <v>229</v>
      </c>
      <c r="L255" s="32"/>
      <c r="M255" s="32"/>
      <c r="N255" s="32"/>
      <c r="O255" s="32"/>
      <c r="P255" s="42">
        <v>1685</v>
      </c>
      <c r="Q255" s="31">
        <v>234396</v>
      </c>
      <c r="R255" s="78">
        <f t="shared" si="22"/>
        <v>71.886892267786138</v>
      </c>
      <c r="S255" s="59"/>
      <c r="T255" s="58"/>
    </row>
    <row r="256" spans="2:20" ht="15.75" thickBot="1" x14ac:dyDescent="0.25">
      <c r="C256" s="30" t="s">
        <v>107</v>
      </c>
      <c r="D256" s="31">
        <v>79</v>
      </c>
      <c r="E256" s="31">
        <v>77</v>
      </c>
      <c r="F256" s="31">
        <v>128</v>
      </c>
      <c r="G256" s="31">
        <v>101</v>
      </c>
      <c r="H256" s="31">
        <v>159</v>
      </c>
      <c r="I256" s="31">
        <v>188</v>
      </c>
      <c r="J256" s="31">
        <v>124</v>
      </c>
      <c r="K256" s="31">
        <v>180</v>
      </c>
      <c r="L256" s="32"/>
      <c r="M256" s="32"/>
      <c r="N256" s="164"/>
      <c r="O256" s="164"/>
      <c r="P256" s="42">
        <v>1036</v>
      </c>
      <c r="Q256" s="31">
        <v>171835</v>
      </c>
      <c r="R256" s="78">
        <f t="shared" si="22"/>
        <v>60.29039485553001</v>
      </c>
      <c r="S256" s="59"/>
      <c r="T256" s="58"/>
    </row>
    <row r="257" spans="2:20" ht="21" customHeight="1" thickBot="1" x14ac:dyDescent="0.25">
      <c r="C257" s="30" t="s">
        <v>100</v>
      </c>
      <c r="D257" s="31">
        <v>1272</v>
      </c>
      <c r="E257" s="31">
        <v>1453</v>
      </c>
      <c r="F257" s="31">
        <v>1842</v>
      </c>
      <c r="G257" s="31">
        <v>1557</v>
      </c>
      <c r="H257" s="31">
        <v>1835</v>
      </c>
      <c r="I257" s="31">
        <v>1769</v>
      </c>
      <c r="J257" s="31">
        <v>1631</v>
      </c>
      <c r="K257" s="31">
        <v>2195</v>
      </c>
      <c r="L257" s="32"/>
      <c r="M257" s="32"/>
      <c r="N257" s="164"/>
      <c r="O257" s="164"/>
      <c r="P257" s="42">
        <v>13554</v>
      </c>
      <c r="Q257" s="31">
        <v>2477252</v>
      </c>
      <c r="R257" s="78">
        <f t="shared" si="22"/>
        <v>54.713852284709027</v>
      </c>
      <c r="S257" s="59">
        <v>48.820490449132869</v>
      </c>
      <c r="T257" s="58"/>
    </row>
    <row r="258" spans="2:20" ht="15.75" thickBot="1" x14ac:dyDescent="0.25">
      <c r="C258" s="80" t="s">
        <v>276</v>
      </c>
      <c r="D258" s="81">
        <v>972</v>
      </c>
      <c r="E258" s="81">
        <v>938</v>
      </c>
      <c r="F258" s="81">
        <v>955</v>
      </c>
      <c r="G258" s="81">
        <v>968</v>
      </c>
      <c r="H258" s="81">
        <v>0</v>
      </c>
      <c r="I258" s="81">
        <v>0</v>
      </c>
      <c r="J258" s="81">
        <v>0</v>
      </c>
      <c r="K258" s="81">
        <v>0</v>
      </c>
      <c r="L258" s="165"/>
      <c r="M258" s="165"/>
      <c r="N258" s="165"/>
      <c r="O258" s="165"/>
      <c r="P258" s="82">
        <v>3833</v>
      </c>
      <c r="Q258" s="81">
        <v>356965</v>
      </c>
      <c r="R258" s="83">
        <v>0</v>
      </c>
      <c r="S258" s="59"/>
      <c r="T258" s="58"/>
    </row>
    <row r="259" spans="2:20" ht="18.75" customHeight="1" thickBot="1" x14ac:dyDescent="0.25">
      <c r="C259" s="60" t="s">
        <v>8</v>
      </c>
      <c r="D259" s="61">
        <f>+SUM(D246:D258)</f>
        <v>28216</v>
      </c>
      <c r="E259" s="61">
        <f t="shared" ref="E259:P259" si="23">+SUM(E246:E258)</f>
        <v>30493</v>
      </c>
      <c r="F259" s="61">
        <f t="shared" si="23"/>
        <v>35804</v>
      </c>
      <c r="G259" s="61">
        <f t="shared" si="23"/>
        <v>31244</v>
      </c>
      <c r="H259" s="61">
        <f t="shared" si="23"/>
        <v>34856</v>
      </c>
      <c r="I259" s="61">
        <f t="shared" si="23"/>
        <v>33430</v>
      </c>
      <c r="J259" s="61">
        <f t="shared" si="23"/>
        <v>31421</v>
      </c>
      <c r="K259" s="61">
        <f t="shared" si="23"/>
        <v>36348</v>
      </c>
      <c r="L259" s="61">
        <f t="shared" si="23"/>
        <v>0</v>
      </c>
      <c r="M259" s="61">
        <f t="shared" si="23"/>
        <v>0</v>
      </c>
      <c r="N259" s="61">
        <f t="shared" si="23"/>
        <v>0</v>
      </c>
      <c r="O259" s="61">
        <f t="shared" si="23"/>
        <v>0</v>
      </c>
      <c r="P259" s="61">
        <f t="shared" si="23"/>
        <v>261812</v>
      </c>
      <c r="Q259" s="61">
        <v>19293043</v>
      </c>
      <c r="R259" s="62" t="s">
        <v>328</v>
      </c>
      <c r="S259" s="84"/>
      <c r="T259" s="58"/>
    </row>
    <row r="260" spans="2:20" x14ac:dyDescent="0.2">
      <c r="C260" s="64" t="s">
        <v>277</v>
      </c>
      <c r="D260" s="64"/>
      <c r="E260" s="64"/>
      <c r="F260" s="64"/>
      <c r="G260" s="64"/>
      <c r="H260" s="64"/>
      <c r="I260" s="64"/>
      <c r="J260" s="64"/>
      <c r="K260" s="64"/>
      <c r="L260" s="64"/>
      <c r="M260" s="64"/>
      <c r="N260" s="64"/>
      <c r="O260" s="64"/>
      <c r="P260" s="64"/>
      <c r="Q260" s="64"/>
      <c r="R260" s="64"/>
      <c r="S260" s="64"/>
      <c r="T260" s="58"/>
    </row>
    <row r="261" spans="2:20" x14ac:dyDescent="0.2">
      <c r="C261" s="64" t="s">
        <v>255</v>
      </c>
      <c r="D261" s="65"/>
      <c r="E261" s="65"/>
      <c r="F261" s="65"/>
      <c r="G261" s="65"/>
      <c r="H261" s="65"/>
      <c r="I261" s="65"/>
      <c r="J261" s="65"/>
      <c r="K261" s="65"/>
      <c r="L261" s="65"/>
      <c r="M261" s="65"/>
      <c r="N261" s="65"/>
      <c r="O261" s="65"/>
      <c r="P261" s="65"/>
      <c r="Q261" s="65"/>
      <c r="R261" s="66"/>
    </row>
    <row r="262" spans="2:20" x14ac:dyDescent="0.2">
      <c r="C262" s="179" t="s">
        <v>313</v>
      </c>
      <c r="D262" s="179"/>
      <c r="E262" s="179"/>
      <c r="F262" s="179"/>
      <c r="G262" s="179"/>
      <c r="H262" s="179"/>
      <c r="I262" s="179"/>
      <c r="J262" s="179"/>
      <c r="K262" s="179"/>
      <c r="L262" s="179"/>
      <c r="M262" s="179"/>
      <c r="N262" s="179"/>
      <c r="O262" s="179"/>
      <c r="P262" s="179"/>
      <c r="Q262" s="179"/>
      <c r="R262" s="179"/>
    </row>
    <row r="263" spans="2:20" ht="15.75" x14ac:dyDescent="0.2">
      <c r="C263" s="67" t="s">
        <v>314</v>
      </c>
      <c r="D263" s="65"/>
      <c r="E263" s="65"/>
      <c r="F263" s="65"/>
      <c r="G263" s="65"/>
      <c r="H263" s="65"/>
      <c r="I263" s="65"/>
      <c r="J263" s="65"/>
      <c r="K263" s="65"/>
      <c r="L263" s="65"/>
      <c r="M263" s="65"/>
      <c r="N263" s="65"/>
      <c r="O263" s="65"/>
      <c r="P263" s="65"/>
      <c r="Q263" s="65"/>
      <c r="R263" s="68"/>
    </row>
    <row r="264" spans="2:20" ht="18.75" customHeight="1" x14ac:dyDescent="0.2">
      <c r="C264" s="181" t="s">
        <v>307</v>
      </c>
      <c r="D264" s="181"/>
      <c r="E264" s="181"/>
      <c r="F264" s="181"/>
      <c r="G264" s="181"/>
      <c r="H264" s="181"/>
      <c r="I264" s="181"/>
      <c r="J264" s="181"/>
      <c r="K264" s="181"/>
      <c r="L264" s="181"/>
      <c r="M264" s="181"/>
      <c r="N264" s="181"/>
      <c r="O264" s="181"/>
      <c r="P264" s="181"/>
      <c r="Q264" s="181"/>
    </row>
    <row r="265" spans="2:20" x14ac:dyDescent="0.2">
      <c r="C265" s="181" t="s">
        <v>324</v>
      </c>
      <c r="D265" s="181"/>
      <c r="E265" s="181"/>
      <c r="F265" s="181"/>
      <c r="G265" s="181"/>
      <c r="H265" s="181"/>
      <c r="I265" s="181"/>
      <c r="J265" s="181"/>
      <c r="K265" s="181"/>
      <c r="L265" s="181"/>
      <c r="M265" s="181"/>
      <c r="N265" s="181"/>
      <c r="O265" s="181"/>
      <c r="P265" s="181"/>
      <c r="Q265" s="181"/>
    </row>
    <row r="266" spans="2:20" ht="18.75" customHeight="1" x14ac:dyDescent="0.2">
      <c r="C266" s="66"/>
      <c r="D266" s="66"/>
      <c r="E266" s="66"/>
      <c r="F266" s="66"/>
      <c r="G266" s="66"/>
      <c r="H266" s="66"/>
      <c r="I266" s="66"/>
      <c r="J266" s="66"/>
      <c r="K266" s="66"/>
      <c r="L266" s="66"/>
      <c r="M266" s="66"/>
      <c r="N266" s="66"/>
      <c r="O266" s="66"/>
      <c r="P266" s="66"/>
      <c r="Q266" s="66"/>
    </row>
    <row r="267" spans="2:20" ht="18.75" customHeight="1" x14ac:dyDescent="0.2">
      <c r="B267" s="85"/>
      <c r="C267" s="7" t="s">
        <v>259</v>
      </c>
      <c r="D267" s="66"/>
      <c r="E267" s="66"/>
      <c r="F267" s="66"/>
      <c r="G267" s="66"/>
      <c r="H267" s="66"/>
      <c r="I267" s="66"/>
      <c r="J267" s="66"/>
      <c r="K267" s="66"/>
      <c r="L267" s="66"/>
      <c r="M267" s="66"/>
      <c r="N267" s="66"/>
      <c r="O267" s="66"/>
      <c r="P267" s="66"/>
      <c r="Q267" s="66"/>
    </row>
    <row r="268" spans="2:20" ht="18.75" customHeight="1" thickBot="1" x14ac:dyDescent="0.25">
      <c r="B268" s="85"/>
      <c r="C268" s="86"/>
      <c r="D268" s="66"/>
      <c r="E268" s="66"/>
      <c r="F268" s="66"/>
      <c r="G268" s="66"/>
      <c r="H268" s="66"/>
      <c r="I268" s="66"/>
      <c r="J268" s="66"/>
      <c r="K268" s="66"/>
      <c r="L268" s="66"/>
      <c r="M268" s="66"/>
      <c r="N268" s="66"/>
      <c r="O268" s="66"/>
      <c r="P268" s="66"/>
      <c r="Q268" s="66"/>
    </row>
    <row r="269" spans="2:20" ht="18.75" customHeight="1" thickBot="1" x14ac:dyDescent="0.25">
      <c r="B269" s="87" t="s">
        <v>150</v>
      </c>
      <c r="C269" s="88" t="s">
        <v>151</v>
      </c>
      <c r="D269" s="89" t="s">
        <v>1</v>
      </c>
      <c r="E269" s="89" t="s">
        <v>2</v>
      </c>
      <c r="F269" s="89" t="s">
        <v>3</v>
      </c>
      <c r="G269" s="89" t="s">
        <v>4</v>
      </c>
      <c r="H269" s="89" t="s">
        <v>5</v>
      </c>
      <c r="I269" s="89" t="s">
        <v>6</v>
      </c>
      <c r="J269" s="89" t="s">
        <v>124</v>
      </c>
      <c r="K269" s="89" t="s">
        <v>125</v>
      </c>
      <c r="L269" s="89" t="s">
        <v>126</v>
      </c>
      <c r="M269" s="89" t="s">
        <v>127</v>
      </c>
      <c r="N269" s="90" t="s">
        <v>128</v>
      </c>
      <c r="O269" s="90" t="s">
        <v>129</v>
      </c>
      <c r="P269" s="91" t="s">
        <v>243</v>
      </c>
      <c r="Q269" s="66"/>
    </row>
    <row r="270" spans="2:20" ht="28.5" customHeight="1" thickBot="1" x14ac:dyDescent="0.25">
      <c r="B270" s="87"/>
      <c r="C270" s="92" t="s">
        <v>111</v>
      </c>
      <c r="D270" s="93">
        <v>198</v>
      </c>
      <c r="E270" s="93">
        <v>213</v>
      </c>
      <c r="F270" s="93">
        <v>226</v>
      </c>
      <c r="G270" s="93">
        <v>210</v>
      </c>
      <c r="H270" s="93">
        <v>249</v>
      </c>
      <c r="I270" s="93">
        <v>242</v>
      </c>
      <c r="J270" s="93">
        <v>202</v>
      </c>
      <c r="K270" s="93">
        <v>269</v>
      </c>
      <c r="L270" s="38"/>
      <c r="M270" s="38"/>
      <c r="N270" s="38"/>
      <c r="O270" s="38"/>
      <c r="P270" s="93">
        <f>+SUM(D270:O270)</f>
        <v>1809</v>
      </c>
      <c r="Q270" s="66"/>
    </row>
    <row r="271" spans="2:20" ht="18.75" customHeight="1" thickBot="1" x14ac:dyDescent="0.25">
      <c r="B271" s="87"/>
      <c r="C271" s="92" t="s">
        <v>237</v>
      </c>
      <c r="D271" s="93">
        <v>144</v>
      </c>
      <c r="E271" s="93">
        <v>129</v>
      </c>
      <c r="F271" s="93">
        <v>146</v>
      </c>
      <c r="G271" s="93">
        <v>122</v>
      </c>
      <c r="H271" s="93">
        <v>170</v>
      </c>
      <c r="I271" s="93">
        <v>146</v>
      </c>
      <c r="J271" s="93">
        <v>132</v>
      </c>
      <c r="K271" s="93">
        <v>154</v>
      </c>
      <c r="L271" s="38"/>
      <c r="M271" s="38"/>
      <c r="N271" s="166"/>
      <c r="O271" s="38"/>
      <c r="P271" s="93">
        <f t="shared" ref="P271:P274" si="24">+SUM(D271:O271)</f>
        <v>1143</v>
      </c>
      <c r="Q271" s="66"/>
    </row>
    <row r="272" spans="2:20" ht="18.75" customHeight="1" thickBot="1" x14ac:dyDescent="0.25">
      <c r="B272" s="87"/>
      <c r="C272" s="92" t="s">
        <v>110</v>
      </c>
      <c r="D272" s="93">
        <v>99</v>
      </c>
      <c r="E272" s="93">
        <v>98</v>
      </c>
      <c r="F272" s="93">
        <v>132</v>
      </c>
      <c r="G272" s="93">
        <v>208</v>
      </c>
      <c r="H272" s="93">
        <v>138</v>
      </c>
      <c r="I272" s="93">
        <v>90</v>
      </c>
      <c r="J272" s="93">
        <v>123</v>
      </c>
      <c r="K272" s="93">
        <v>112</v>
      </c>
      <c r="L272" s="38"/>
      <c r="M272" s="38"/>
      <c r="N272" s="166"/>
      <c r="O272" s="38"/>
      <c r="P272" s="93">
        <f t="shared" si="24"/>
        <v>1000</v>
      </c>
      <c r="Q272" s="66"/>
    </row>
    <row r="273" spans="2:19" ht="18.75" customHeight="1" thickBot="1" x14ac:dyDescent="0.25">
      <c r="B273" s="87"/>
      <c r="C273" s="92" t="s">
        <v>109</v>
      </c>
      <c r="D273" s="93">
        <v>97</v>
      </c>
      <c r="E273" s="93">
        <v>77</v>
      </c>
      <c r="F273" s="93">
        <v>84</v>
      </c>
      <c r="G273" s="93">
        <v>82</v>
      </c>
      <c r="H273" s="93">
        <v>116</v>
      </c>
      <c r="I273" s="93">
        <v>92</v>
      </c>
      <c r="J273" s="93">
        <v>103</v>
      </c>
      <c r="K273" s="93">
        <v>95</v>
      </c>
      <c r="L273" s="38"/>
      <c r="M273" s="38"/>
      <c r="N273" s="166"/>
      <c r="O273" s="38"/>
      <c r="P273" s="93">
        <f t="shared" si="24"/>
        <v>746</v>
      </c>
      <c r="Q273" s="66"/>
    </row>
    <row r="274" spans="2:19" ht="18.75" customHeight="1" thickBot="1" x14ac:dyDescent="0.25">
      <c r="B274" s="87"/>
      <c r="C274" s="92" t="s">
        <v>112</v>
      </c>
      <c r="D274" s="93">
        <v>32</v>
      </c>
      <c r="E274" s="93">
        <v>39</v>
      </c>
      <c r="F274" s="93">
        <v>58</v>
      </c>
      <c r="G274" s="93">
        <v>126</v>
      </c>
      <c r="H274" s="93">
        <v>137</v>
      </c>
      <c r="I274" s="93">
        <v>58</v>
      </c>
      <c r="J274" s="93">
        <v>113</v>
      </c>
      <c r="K274" s="93">
        <v>58</v>
      </c>
      <c r="L274" s="38"/>
      <c r="M274" s="38"/>
      <c r="N274" s="166"/>
      <c r="O274" s="38"/>
      <c r="P274" s="93">
        <f t="shared" si="24"/>
        <v>621</v>
      </c>
      <c r="Q274" s="66"/>
      <c r="S274" s="94"/>
    </row>
    <row r="275" spans="2:19" ht="18.75" customHeight="1" thickBot="1" x14ac:dyDescent="0.25">
      <c r="B275" s="85"/>
      <c r="C275" s="95" t="s">
        <v>8</v>
      </c>
      <c r="D275" s="96">
        <f>+SUM(D270:D274)</f>
        <v>570</v>
      </c>
      <c r="E275" s="96">
        <f t="shared" ref="E275:P275" si="25">+SUM(E270:E274)</f>
        <v>556</v>
      </c>
      <c r="F275" s="96">
        <f t="shared" si="25"/>
        <v>646</v>
      </c>
      <c r="G275" s="96">
        <f t="shared" si="25"/>
        <v>748</v>
      </c>
      <c r="H275" s="96">
        <f t="shared" si="25"/>
        <v>810</v>
      </c>
      <c r="I275" s="96">
        <f t="shared" si="25"/>
        <v>628</v>
      </c>
      <c r="J275" s="96">
        <f t="shared" si="25"/>
        <v>673</v>
      </c>
      <c r="K275" s="96">
        <f t="shared" si="25"/>
        <v>688</v>
      </c>
      <c r="L275" s="96">
        <f t="shared" si="25"/>
        <v>0</v>
      </c>
      <c r="M275" s="96">
        <f t="shared" si="25"/>
        <v>0</v>
      </c>
      <c r="N275" s="96">
        <f t="shared" si="25"/>
        <v>0</v>
      </c>
      <c r="O275" s="96">
        <f t="shared" si="25"/>
        <v>0</v>
      </c>
      <c r="P275" s="96">
        <f t="shared" si="25"/>
        <v>5319</v>
      </c>
      <c r="Q275" s="66"/>
      <c r="S275" s="97"/>
    </row>
    <row r="276" spans="2:19" ht="14.25" customHeight="1" x14ac:dyDescent="0.2">
      <c r="B276" s="85"/>
      <c r="C276" s="183" t="s">
        <v>308</v>
      </c>
      <c r="D276" s="183"/>
      <c r="E276" s="183"/>
      <c r="F276" s="183"/>
      <c r="G276" s="183"/>
      <c r="H276" s="183"/>
      <c r="I276" s="183"/>
      <c r="J276" s="183"/>
      <c r="K276" s="183"/>
      <c r="L276" s="183"/>
      <c r="M276" s="183"/>
      <c r="N276" s="183"/>
      <c r="O276" s="183"/>
      <c r="P276" s="183"/>
      <c r="Q276" s="66"/>
      <c r="S276" s="98"/>
    </row>
    <row r="277" spans="2:19" ht="3.75" customHeight="1" x14ac:dyDescent="0.2">
      <c r="B277" s="85"/>
      <c r="C277" s="183" t="s">
        <v>324</v>
      </c>
      <c r="D277" s="183"/>
      <c r="E277" s="183"/>
      <c r="F277" s="183"/>
      <c r="G277" s="183"/>
      <c r="H277" s="183"/>
      <c r="I277" s="183"/>
      <c r="J277" s="183"/>
      <c r="K277" s="183"/>
      <c r="L277" s="183"/>
      <c r="M277" s="183"/>
      <c r="N277" s="183"/>
      <c r="O277" s="183"/>
      <c r="P277" s="183"/>
      <c r="Q277" s="66"/>
    </row>
    <row r="278" spans="2:19" ht="12.75" customHeight="1" x14ac:dyDescent="0.2">
      <c r="B278" s="85"/>
      <c r="C278" s="183"/>
      <c r="D278" s="183"/>
      <c r="E278" s="183"/>
      <c r="F278" s="183"/>
      <c r="G278" s="183"/>
      <c r="H278" s="183"/>
      <c r="I278" s="183"/>
      <c r="J278" s="183"/>
      <c r="K278" s="183"/>
      <c r="L278" s="183"/>
      <c r="M278" s="183"/>
      <c r="N278" s="183"/>
      <c r="O278" s="183"/>
      <c r="P278" s="183"/>
      <c r="Q278" s="66"/>
    </row>
    <row r="280" spans="2:19" ht="15.75" x14ac:dyDescent="0.25">
      <c r="C280" s="1" t="s">
        <v>266</v>
      </c>
    </row>
    <row r="281" spans="2:19" ht="15.75" thickBot="1" x14ac:dyDescent="0.25"/>
    <row r="282" spans="2:19" ht="16.5" thickBot="1" x14ac:dyDescent="0.25">
      <c r="C282" s="48" t="s">
        <v>113</v>
      </c>
      <c r="D282" s="49" t="s">
        <v>1</v>
      </c>
      <c r="E282" s="49" t="s">
        <v>2</v>
      </c>
      <c r="F282" s="49" t="s">
        <v>3</v>
      </c>
      <c r="G282" s="49" t="s">
        <v>4</v>
      </c>
      <c r="H282" s="49" t="s">
        <v>5</v>
      </c>
      <c r="I282" s="49" t="s">
        <v>6</v>
      </c>
      <c r="J282" s="49" t="s">
        <v>124</v>
      </c>
      <c r="K282" s="49" t="s">
        <v>125</v>
      </c>
      <c r="L282" s="49" t="s">
        <v>126</v>
      </c>
      <c r="M282" s="49" t="s">
        <v>127</v>
      </c>
      <c r="N282" s="49" t="s">
        <v>128</v>
      </c>
      <c r="O282" s="49" t="s">
        <v>129</v>
      </c>
      <c r="P282" s="50" t="s">
        <v>243</v>
      </c>
      <c r="Q282" s="51" t="s">
        <v>12</v>
      </c>
    </row>
    <row r="283" spans="2:19" ht="15.75" thickBot="1" x14ac:dyDescent="0.25">
      <c r="C283" s="30" t="s">
        <v>114</v>
      </c>
      <c r="D283" s="99">
        <v>3343</v>
      </c>
      <c r="E283" s="99">
        <v>3652</v>
      </c>
      <c r="F283" s="99">
        <v>4087</v>
      </c>
      <c r="G283" s="99">
        <v>3563</v>
      </c>
      <c r="H283" s="99">
        <v>4063</v>
      </c>
      <c r="I283" s="99">
        <v>4048</v>
      </c>
      <c r="J283" s="99">
        <v>3899</v>
      </c>
      <c r="K283" s="99">
        <v>4608</v>
      </c>
      <c r="L283" s="167"/>
      <c r="M283" s="167"/>
      <c r="N283" s="167"/>
      <c r="O283" s="167"/>
      <c r="P283" s="99">
        <f>+SUM(D283:O283)</f>
        <v>31263</v>
      </c>
      <c r="Q283" s="100">
        <f>+P283/$P$294</f>
        <v>0.42559592686878039</v>
      </c>
    </row>
    <row r="284" spans="2:19" ht="15.75" thickBot="1" x14ac:dyDescent="0.25">
      <c r="C284" s="30" t="s">
        <v>238</v>
      </c>
      <c r="D284" s="99">
        <v>1378</v>
      </c>
      <c r="E284" s="99">
        <v>1523</v>
      </c>
      <c r="F284" s="99">
        <v>1988</v>
      </c>
      <c r="G284" s="99">
        <v>1729</v>
      </c>
      <c r="H284" s="99">
        <v>1998</v>
      </c>
      <c r="I284" s="99">
        <v>1943</v>
      </c>
      <c r="J284" s="99">
        <v>2037</v>
      </c>
      <c r="K284" s="99">
        <v>2352</v>
      </c>
      <c r="L284" s="167"/>
      <c r="M284" s="167"/>
      <c r="N284" s="167"/>
      <c r="O284" s="167"/>
      <c r="P284" s="99">
        <f t="shared" ref="P284:P292" si="26">+SUM(D284:O284)</f>
        <v>14948</v>
      </c>
      <c r="Q284" s="100">
        <f t="shared" ref="Q284:Q292" si="27">+P284/$P$294</f>
        <v>0.20349320010346189</v>
      </c>
    </row>
    <row r="285" spans="2:19" ht="15.75" thickBot="1" x14ac:dyDescent="0.25">
      <c r="C285" s="30" t="s">
        <v>115</v>
      </c>
      <c r="D285" s="99">
        <v>1052</v>
      </c>
      <c r="E285" s="99">
        <v>1072</v>
      </c>
      <c r="F285" s="99">
        <v>1215</v>
      </c>
      <c r="G285" s="99">
        <v>1133</v>
      </c>
      <c r="H285" s="99">
        <v>1150</v>
      </c>
      <c r="I285" s="99">
        <v>1047</v>
      </c>
      <c r="J285" s="99">
        <v>1053</v>
      </c>
      <c r="K285" s="101">
        <v>1280</v>
      </c>
      <c r="L285" s="168"/>
      <c r="M285" s="168"/>
      <c r="N285" s="168"/>
      <c r="O285" s="168"/>
      <c r="P285" s="99">
        <f t="shared" si="26"/>
        <v>9002</v>
      </c>
      <c r="Q285" s="100">
        <f t="shared" si="27"/>
        <v>0.12254788515730292</v>
      </c>
    </row>
    <row r="286" spans="2:19" ht="15.75" thickBot="1" x14ac:dyDescent="0.25">
      <c r="C286" s="30" t="s">
        <v>117</v>
      </c>
      <c r="D286" s="99">
        <v>198</v>
      </c>
      <c r="E286" s="99">
        <v>247</v>
      </c>
      <c r="F286" s="99">
        <v>280</v>
      </c>
      <c r="G286" s="99">
        <v>216</v>
      </c>
      <c r="H286" s="99">
        <v>270</v>
      </c>
      <c r="I286" s="99">
        <v>231</v>
      </c>
      <c r="J286" s="99">
        <v>221</v>
      </c>
      <c r="K286" s="101">
        <v>255</v>
      </c>
      <c r="L286" s="168"/>
      <c r="M286" s="168"/>
      <c r="N286" s="168"/>
      <c r="O286" s="168"/>
      <c r="P286" s="99">
        <f t="shared" si="26"/>
        <v>1918</v>
      </c>
      <c r="Q286" s="100">
        <f t="shared" si="27"/>
        <v>2.6110513633826594E-2</v>
      </c>
    </row>
    <row r="287" spans="2:19" ht="15.75" thickBot="1" x14ac:dyDescent="0.25">
      <c r="C287" s="30" t="s">
        <v>116</v>
      </c>
      <c r="D287" s="99">
        <v>189</v>
      </c>
      <c r="E287" s="99">
        <v>230</v>
      </c>
      <c r="F287" s="99">
        <v>267</v>
      </c>
      <c r="G287" s="99">
        <v>182</v>
      </c>
      <c r="H287" s="99">
        <v>238</v>
      </c>
      <c r="I287" s="99">
        <v>213</v>
      </c>
      <c r="J287" s="99">
        <v>275</v>
      </c>
      <c r="K287" s="101">
        <v>298</v>
      </c>
      <c r="L287" s="168"/>
      <c r="M287" s="168"/>
      <c r="N287" s="168"/>
      <c r="O287" s="168"/>
      <c r="P287" s="99">
        <f t="shared" si="26"/>
        <v>1892</v>
      </c>
      <c r="Q287" s="100">
        <f t="shared" si="27"/>
        <v>2.5756565065276283E-2</v>
      </c>
    </row>
    <row r="288" spans="2:19" ht="45.75" thickBot="1" x14ac:dyDescent="0.25">
      <c r="C288" s="30" t="s">
        <v>242</v>
      </c>
      <c r="D288" s="99">
        <v>156</v>
      </c>
      <c r="E288" s="99">
        <v>166</v>
      </c>
      <c r="F288" s="99">
        <v>213</v>
      </c>
      <c r="G288" s="99">
        <v>198</v>
      </c>
      <c r="H288" s="99">
        <v>263</v>
      </c>
      <c r="I288" s="99">
        <v>246</v>
      </c>
      <c r="J288" s="99">
        <v>222</v>
      </c>
      <c r="K288" s="101">
        <v>270</v>
      </c>
      <c r="L288" s="168"/>
      <c r="M288" s="168"/>
      <c r="N288" s="168"/>
      <c r="O288" s="168"/>
      <c r="P288" s="99">
        <f t="shared" si="26"/>
        <v>1734</v>
      </c>
      <c r="Q288" s="100">
        <f t="shared" si="27"/>
        <v>2.3605646841009027E-2</v>
      </c>
    </row>
    <row r="289" spans="3:18" ht="30.75" thickBot="1" x14ac:dyDescent="0.25">
      <c r="C289" s="30" t="s">
        <v>142</v>
      </c>
      <c r="D289" s="99">
        <v>129</v>
      </c>
      <c r="E289" s="99">
        <v>133</v>
      </c>
      <c r="F289" s="99">
        <v>136</v>
      </c>
      <c r="G289" s="99">
        <v>128</v>
      </c>
      <c r="H289" s="99">
        <v>142</v>
      </c>
      <c r="I289" s="99">
        <v>477</v>
      </c>
      <c r="J289" s="99">
        <v>261</v>
      </c>
      <c r="K289" s="101">
        <v>215</v>
      </c>
      <c r="L289" s="168"/>
      <c r="M289" s="168"/>
      <c r="N289" s="168"/>
      <c r="O289" s="168"/>
      <c r="P289" s="99">
        <f t="shared" si="26"/>
        <v>1621</v>
      </c>
      <c r="Q289" s="100">
        <f t="shared" si="27"/>
        <v>2.2067331908463456E-2</v>
      </c>
    </row>
    <row r="290" spans="3:18" ht="30.75" thickBot="1" x14ac:dyDescent="0.25">
      <c r="C290" s="30" t="s">
        <v>239</v>
      </c>
      <c r="D290" s="99">
        <v>121</v>
      </c>
      <c r="E290" s="99">
        <v>106</v>
      </c>
      <c r="F290" s="99">
        <v>138</v>
      </c>
      <c r="G290" s="99">
        <v>109</v>
      </c>
      <c r="H290" s="99">
        <v>157</v>
      </c>
      <c r="I290" s="99">
        <v>359</v>
      </c>
      <c r="J290" s="99">
        <v>270</v>
      </c>
      <c r="K290" s="101">
        <v>200</v>
      </c>
      <c r="L290" s="168"/>
      <c r="M290" s="168"/>
      <c r="N290" s="168"/>
      <c r="O290" s="168"/>
      <c r="P290" s="99">
        <f t="shared" si="26"/>
        <v>1460</v>
      </c>
      <c r="Q290" s="100">
        <f t="shared" si="27"/>
        <v>1.9875573464748084E-2</v>
      </c>
    </row>
    <row r="291" spans="3:18" ht="33" customHeight="1" thickBot="1" x14ac:dyDescent="0.25">
      <c r="C291" s="30" t="s">
        <v>143</v>
      </c>
      <c r="D291" s="99">
        <v>146</v>
      </c>
      <c r="E291" s="99">
        <v>116</v>
      </c>
      <c r="F291" s="99">
        <v>129</v>
      </c>
      <c r="G291" s="99">
        <v>88</v>
      </c>
      <c r="H291" s="99">
        <v>126</v>
      </c>
      <c r="I291" s="99">
        <v>75</v>
      </c>
      <c r="J291" s="99">
        <v>81</v>
      </c>
      <c r="K291" s="101">
        <v>94</v>
      </c>
      <c r="L291" s="168"/>
      <c r="M291" s="168"/>
      <c r="N291" s="168"/>
      <c r="O291" s="168"/>
      <c r="P291" s="99">
        <f t="shared" si="26"/>
        <v>855</v>
      </c>
      <c r="Q291" s="100">
        <f t="shared" si="27"/>
        <v>1.1639462542712063E-2</v>
      </c>
    </row>
    <row r="292" spans="3:18" ht="31.5" customHeight="1" thickBot="1" x14ac:dyDescent="0.25">
      <c r="C292" s="30" t="s">
        <v>302</v>
      </c>
      <c r="D292" s="99">
        <v>53</v>
      </c>
      <c r="E292" s="99">
        <v>50</v>
      </c>
      <c r="F292" s="99">
        <v>47</v>
      </c>
      <c r="G292" s="99">
        <v>48</v>
      </c>
      <c r="H292" s="99">
        <v>54</v>
      </c>
      <c r="I292" s="99">
        <v>159</v>
      </c>
      <c r="J292" s="99">
        <v>97</v>
      </c>
      <c r="K292" s="101">
        <v>68</v>
      </c>
      <c r="L292" s="168"/>
      <c r="M292" s="168"/>
      <c r="N292" s="168"/>
      <c r="O292" s="168"/>
      <c r="P292" s="99">
        <f t="shared" si="26"/>
        <v>576</v>
      </c>
      <c r="Q292" s="100">
        <f t="shared" si="27"/>
        <v>7.8413221340376E-3</v>
      </c>
    </row>
    <row r="293" spans="3:18" ht="16.5" thickBot="1" x14ac:dyDescent="0.3">
      <c r="C293" s="60" t="s">
        <v>118</v>
      </c>
      <c r="D293" s="102">
        <f>+SUM(D283:D292)</f>
        <v>6765</v>
      </c>
      <c r="E293" s="102">
        <f t="shared" ref="E293:P293" si="28">+SUM(E283:E292)</f>
        <v>7295</v>
      </c>
      <c r="F293" s="102">
        <f t="shared" si="28"/>
        <v>8500</v>
      </c>
      <c r="G293" s="102">
        <f t="shared" si="28"/>
        <v>7394</v>
      </c>
      <c r="H293" s="102">
        <f t="shared" si="28"/>
        <v>8461</v>
      </c>
      <c r="I293" s="102">
        <f t="shared" si="28"/>
        <v>8798</v>
      </c>
      <c r="J293" s="102">
        <f t="shared" si="28"/>
        <v>8416</v>
      </c>
      <c r="K293" s="102">
        <f t="shared" si="28"/>
        <v>9640</v>
      </c>
      <c r="L293" s="102">
        <f t="shared" si="28"/>
        <v>0</v>
      </c>
      <c r="M293" s="102">
        <f t="shared" si="28"/>
        <v>0</v>
      </c>
      <c r="N293" s="102">
        <f t="shared" si="28"/>
        <v>0</v>
      </c>
      <c r="O293" s="102">
        <f t="shared" si="28"/>
        <v>0</v>
      </c>
      <c r="P293" s="102">
        <f t="shared" si="28"/>
        <v>65269</v>
      </c>
      <c r="Q293" s="103">
        <f>+P293/$P$294</f>
        <v>0.8885334277196183</v>
      </c>
    </row>
    <row r="294" spans="3:18" ht="16.5" thickBot="1" x14ac:dyDescent="0.3">
      <c r="C294" s="60" t="s">
        <v>8</v>
      </c>
      <c r="D294" s="102">
        <v>7603</v>
      </c>
      <c r="E294" s="102">
        <v>8193</v>
      </c>
      <c r="F294" s="102">
        <v>9418</v>
      </c>
      <c r="G294" s="102">
        <v>8196</v>
      </c>
      <c r="H294" s="102">
        <v>9407</v>
      </c>
      <c r="I294" s="102">
        <v>10385</v>
      </c>
      <c r="J294" s="102">
        <v>9451</v>
      </c>
      <c r="K294" s="102">
        <v>10804</v>
      </c>
      <c r="L294" s="102"/>
      <c r="M294" s="102"/>
      <c r="N294" s="102"/>
      <c r="O294" s="102"/>
      <c r="P294" s="102">
        <v>73457</v>
      </c>
      <c r="Q294" s="103">
        <v>1</v>
      </c>
    </row>
    <row r="295" spans="3:18" x14ac:dyDescent="0.2">
      <c r="C295" s="182" t="s">
        <v>123</v>
      </c>
      <c r="D295" s="182"/>
      <c r="E295" s="182"/>
      <c r="F295" s="182"/>
      <c r="G295" s="182"/>
      <c r="H295" s="182"/>
      <c r="I295" s="182"/>
      <c r="J295" s="182"/>
      <c r="K295" s="182"/>
      <c r="L295" s="182"/>
      <c r="M295" s="182"/>
      <c r="N295" s="182"/>
      <c r="O295" s="182"/>
      <c r="P295" s="182"/>
      <c r="Q295" s="182"/>
    </row>
    <row r="296" spans="3:18" x14ac:dyDescent="0.2">
      <c r="C296" s="181" t="s">
        <v>309</v>
      </c>
      <c r="D296" s="181"/>
      <c r="E296" s="181"/>
      <c r="F296" s="181"/>
      <c r="G296" s="181"/>
      <c r="H296" s="181"/>
      <c r="I296" s="181"/>
      <c r="J296" s="181"/>
      <c r="K296" s="181"/>
      <c r="L296" s="181"/>
      <c r="M296" s="181"/>
      <c r="N296" s="181"/>
      <c r="O296" s="181"/>
      <c r="P296" s="181"/>
      <c r="Q296" s="181"/>
    </row>
    <row r="297" spans="3:18" x14ac:dyDescent="0.2">
      <c r="C297" s="181" t="s">
        <v>324</v>
      </c>
      <c r="D297" s="181"/>
      <c r="E297" s="181"/>
      <c r="F297" s="181"/>
      <c r="G297" s="181"/>
      <c r="H297" s="181"/>
      <c r="I297" s="181"/>
      <c r="J297" s="181"/>
      <c r="K297" s="181"/>
      <c r="L297" s="181"/>
      <c r="M297" s="181"/>
      <c r="N297" s="181"/>
      <c r="O297" s="181"/>
      <c r="P297" s="181"/>
      <c r="Q297" s="181"/>
    </row>
    <row r="301" spans="3:18" x14ac:dyDescent="0.2">
      <c r="C301" s="180" t="s">
        <v>270</v>
      </c>
      <c r="D301" s="180"/>
      <c r="E301" s="180"/>
      <c r="F301" s="180"/>
      <c r="G301" s="180"/>
      <c r="H301" s="180"/>
      <c r="I301" s="180"/>
      <c r="J301" s="180"/>
      <c r="K301" s="180"/>
      <c r="L301" s="180"/>
      <c r="M301" s="180"/>
      <c r="N301" s="180"/>
      <c r="O301" s="180"/>
      <c r="P301" s="180"/>
      <c r="Q301" s="180"/>
      <c r="R301" s="180"/>
    </row>
    <row r="302" spans="3:18" x14ac:dyDescent="0.2">
      <c r="C302" s="180"/>
      <c r="D302" s="180"/>
      <c r="E302" s="180"/>
      <c r="F302" s="180"/>
      <c r="G302" s="180"/>
      <c r="H302" s="180"/>
      <c r="I302" s="180"/>
      <c r="J302" s="180"/>
      <c r="K302" s="180"/>
      <c r="L302" s="180"/>
      <c r="M302" s="180"/>
      <c r="N302" s="180"/>
      <c r="O302" s="180"/>
      <c r="P302" s="180"/>
      <c r="Q302" s="180"/>
      <c r="R302" s="180"/>
    </row>
    <row r="303" spans="3:18" x14ac:dyDescent="0.2">
      <c r="C303" s="180"/>
      <c r="D303" s="180"/>
      <c r="E303" s="180"/>
      <c r="F303" s="180"/>
      <c r="G303" s="180"/>
      <c r="H303" s="180"/>
      <c r="I303" s="180"/>
      <c r="J303" s="180"/>
      <c r="K303" s="180"/>
      <c r="L303" s="180"/>
      <c r="M303" s="180"/>
      <c r="N303" s="180"/>
      <c r="O303" s="180"/>
      <c r="P303" s="180"/>
      <c r="Q303" s="180"/>
      <c r="R303" s="180"/>
    </row>
  </sheetData>
  <sortState xmlns:xlrd2="http://schemas.microsoft.com/office/spreadsheetml/2017/richdata2" ref="C65:R97">
    <sortCondition descending="1" ref="R65:R97"/>
  </sortState>
  <mergeCells count="47">
    <mergeCell ref="C26:P26"/>
    <mergeCell ref="C44:Q44"/>
    <mergeCell ref="C53:Q53"/>
    <mergeCell ref="C54:Q54"/>
    <mergeCell ref="C55:Q55"/>
    <mergeCell ref="C36:P36"/>
    <mergeCell ref="C37:P37"/>
    <mergeCell ref="C1:P1"/>
    <mergeCell ref="C2:P2"/>
    <mergeCell ref="C13:P13"/>
    <mergeCell ref="C14:P14"/>
    <mergeCell ref="C25:P25"/>
    <mergeCell ref="C4:R4"/>
    <mergeCell ref="C103:R103"/>
    <mergeCell ref="C107:Q107"/>
    <mergeCell ref="C145:R145"/>
    <mergeCell ref="C146:R146"/>
    <mergeCell ref="C212:Q212"/>
    <mergeCell ref="C143:R143"/>
    <mergeCell ref="C301:R303"/>
    <mergeCell ref="C296:Q296"/>
    <mergeCell ref="C297:Q297"/>
    <mergeCell ref="C262:R262"/>
    <mergeCell ref="C264:Q264"/>
    <mergeCell ref="C265:Q265"/>
    <mergeCell ref="C295:Q295"/>
    <mergeCell ref="C276:P276"/>
    <mergeCell ref="C277:P278"/>
    <mergeCell ref="C244:R244"/>
    <mergeCell ref="C159:Q159"/>
    <mergeCell ref="C160:Q160"/>
    <mergeCell ref="C194:Q194"/>
    <mergeCell ref="C195:Q195"/>
    <mergeCell ref="C220:R220"/>
    <mergeCell ref="C171:Q171"/>
    <mergeCell ref="C172:Q172"/>
    <mergeCell ref="C170:Q170"/>
    <mergeCell ref="C239:R239"/>
    <mergeCell ref="C240:R240"/>
    <mergeCell ref="C237:R237"/>
    <mergeCell ref="C213:Q213"/>
    <mergeCell ref="C214:Q214"/>
    <mergeCell ref="C100:R100"/>
    <mergeCell ref="C56:Q56"/>
    <mergeCell ref="C57:Q57"/>
    <mergeCell ref="C63:R63"/>
    <mergeCell ref="C102:R10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3A893-34A9-4FDC-A89E-20F38EA1C42B}">
  <dimension ref="A1:XFD308"/>
  <sheetViews>
    <sheetView showGridLines="0" tabSelected="1" topLeftCell="C1" zoomScale="70" zoomScaleNormal="70" workbookViewId="0">
      <selection activeCell="S7" sqref="S7"/>
    </sheetView>
  </sheetViews>
  <sheetFormatPr baseColWidth="10" defaultRowHeight="15" x14ac:dyDescent="0.2"/>
  <cols>
    <col min="1" max="1" width="38.85546875" style="104" hidden="1" customWidth="1"/>
    <col min="2" max="2" width="27.85546875" style="25" hidden="1" customWidth="1"/>
    <col min="3" max="3" width="51" style="25" customWidth="1"/>
    <col min="4" max="7" width="15.140625" style="25" hidden="1" customWidth="1"/>
    <col min="8" max="13" width="15.140625" style="25" customWidth="1"/>
    <col min="14" max="14" width="15.140625" style="47" customWidth="1"/>
    <col min="15" max="15" width="12.85546875" style="47" customWidth="1"/>
    <col min="16" max="16" width="32" style="25" customWidth="1"/>
    <col min="17" max="17" width="34.5703125" style="25" customWidth="1"/>
    <col min="18" max="18" width="29.42578125" style="58" customWidth="1"/>
    <col min="19" max="19" width="33.5703125" style="24" customWidth="1"/>
    <col min="20" max="20" width="12.7109375" style="25" bestFit="1" customWidth="1"/>
    <col min="21" max="21" width="24.28515625" style="25" customWidth="1"/>
    <col min="22" max="22" width="12.7109375" style="25" bestFit="1" customWidth="1"/>
    <col min="23" max="16384" width="11.42578125" style="25"/>
  </cols>
  <sheetData>
    <row r="1" spans="3:18" ht="15.75" x14ac:dyDescent="0.25">
      <c r="C1" s="185" t="s">
        <v>247</v>
      </c>
      <c r="D1" s="185"/>
      <c r="E1" s="185"/>
      <c r="F1" s="185"/>
      <c r="G1" s="185"/>
      <c r="H1" s="185"/>
      <c r="I1" s="185"/>
      <c r="J1" s="185"/>
      <c r="K1" s="185"/>
      <c r="L1" s="185"/>
      <c r="M1" s="185"/>
      <c r="N1" s="185"/>
      <c r="O1" s="185"/>
      <c r="P1" s="185"/>
      <c r="Q1" s="185"/>
      <c r="R1" s="185"/>
    </row>
    <row r="2" spans="3:18" ht="15.75" x14ac:dyDescent="0.25">
      <c r="C2" s="185" t="s">
        <v>323</v>
      </c>
      <c r="D2" s="185"/>
      <c r="E2" s="185"/>
      <c r="F2" s="185"/>
      <c r="G2" s="185"/>
      <c r="H2" s="185"/>
      <c r="I2" s="185"/>
      <c r="J2" s="185"/>
      <c r="K2" s="185"/>
      <c r="L2" s="185"/>
      <c r="M2" s="185"/>
      <c r="N2" s="185"/>
      <c r="O2" s="185"/>
      <c r="P2" s="185"/>
      <c r="Q2" s="185"/>
      <c r="R2" s="185"/>
    </row>
    <row r="4" spans="3:18" x14ac:dyDescent="0.2">
      <c r="C4" s="186" t="s">
        <v>269</v>
      </c>
      <c r="D4" s="186"/>
      <c r="E4" s="186"/>
      <c r="F4" s="186"/>
      <c r="G4" s="186"/>
      <c r="H4" s="186"/>
      <c r="I4" s="186"/>
      <c r="J4" s="186"/>
      <c r="K4" s="186"/>
      <c r="L4" s="186"/>
      <c r="M4" s="186"/>
      <c r="N4" s="186"/>
      <c r="O4" s="186"/>
      <c r="P4" s="186"/>
      <c r="Q4" s="186"/>
      <c r="R4" s="186"/>
    </row>
    <row r="6" spans="3:18" ht="15.75" x14ac:dyDescent="0.25">
      <c r="C6" s="1" t="s">
        <v>119</v>
      </c>
    </row>
    <row r="8" spans="3:18" ht="15.75" thickBot="1" x14ac:dyDescent="0.25"/>
    <row r="9" spans="3:18" ht="16.5" thickBot="1" x14ac:dyDescent="0.3">
      <c r="C9" s="105" t="s">
        <v>0</v>
      </c>
      <c r="D9" s="28"/>
      <c r="E9" s="28"/>
      <c r="F9" s="28"/>
      <c r="G9" s="28"/>
      <c r="H9" s="45" t="s">
        <v>1</v>
      </c>
      <c r="I9" s="45" t="s">
        <v>2</v>
      </c>
      <c r="J9" s="45" t="s">
        <v>3</v>
      </c>
      <c r="K9" s="45" t="s">
        <v>4</v>
      </c>
      <c r="L9" s="45" t="s">
        <v>5</v>
      </c>
      <c r="M9" s="45" t="s">
        <v>6</v>
      </c>
      <c r="N9" s="45" t="s">
        <v>124</v>
      </c>
      <c r="O9" s="45" t="s">
        <v>125</v>
      </c>
      <c r="P9" s="29" t="s">
        <v>243</v>
      </c>
    </row>
    <row r="10" spans="3:18" ht="31.5" customHeight="1" thickBot="1" x14ac:dyDescent="0.25">
      <c r="C10" s="106" t="s">
        <v>248</v>
      </c>
      <c r="D10" s="32"/>
      <c r="E10" s="32"/>
      <c r="F10" s="32"/>
      <c r="G10" s="32"/>
      <c r="H10" s="31">
        <v>104644</v>
      </c>
      <c r="I10" s="31">
        <v>112120</v>
      </c>
      <c r="J10" s="31">
        <v>127873</v>
      </c>
      <c r="K10" s="31">
        <v>109913</v>
      </c>
      <c r="L10" s="31">
        <v>126401</v>
      </c>
      <c r="M10" s="31">
        <v>119573</v>
      </c>
      <c r="N10" s="31">
        <v>116031</v>
      </c>
      <c r="O10" s="31">
        <v>129984</v>
      </c>
      <c r="P10" s="31">
        <f>+SUM(H10:O10)</f>
        <v>946539</v>
      </c>
    </row>
    <row r="11" spans="3:18" ht="15.75" thickBot="1" x14ac:dyDescent="0.25">
      <c r="C11" s="107" t="s">
        <v>7</v>
      </c>
      <c r="D11" s="32"/>
      <c r="E11" s="32"/>
      <c r="F11" s="32"/>
      <c r="G11" s="32"/>
      <c r="H11" s="31">
        <v>92499</v>
      </c>
      <c r="I11" s="31">
        <v>94545</v>
      </c>
      <c r="J11" s="31">
        <v>111242</v>
      </c>
      <c r="K11" s="31">
        <v>96365</v>
      </c>
      <c r="L11" s="31">
        <v>105405</v>
      </c>
      <c r="M11" s="31">
        <v>98100</v>
      </c>
      <c r="N11" s="31">
        <v>94140</v>
      </c>
      <c r="O11" s="31">
        <v>100602</v>
      </c>
      <c r="P11" s="31">
        <f>+SUM(H11:O11)</f>
        <v>792898</v>
      </c>
    </row>
    <row r="12" spans="3:18" ht="16.5" thickBot="1" x14ac:dyDescent="0.3">
      <c r="C12" s="105" t="s">
        <v>8</v>
      </c>
      <c r="D12" s="35"/>
      <c r="E12" s="35"/>
      <c r="F12" s="35"/>
      <c r="G12" s="35"/>
      <c r="H12" s="35">
        <f>+H11+H10</f>
        <v>197143</v>
      </c>
      <c r="I12" s="35">
        <f t="shared" ref="I12:O12" si="0">+I11+I10</f>
        <v>206665</v>
      </c>
      <c r="J12" s="35">
        <f t="shared" si="0"/>
        <v>239115</v>
      </c>
      <c r="K12" s="35">
        <f t="shared" si="0"/>
        <v>206278</v>
      </c>
      <c r="L12" s="35">
        <f t="shared" si="0"/>
        <v>231806</v>
      </c>
      <c r="M12" s="35">
        <f t="shared" si="0"/>
        <v>217673</v>
      </c>
      <c r="N12" s="35">
        <f t="shared" si="0"/>
        <v>210171</v>
      </c>
      <c r="O12" s="35">
        <f t="shared" si="0"/>
        <v>230586</v>
      </c>
      <c r="P12" s="35">
        <f>+P11+P10</f>
        <v>1739437</v>
      </c>
    </row>
    <row r="13" spans="3:18" x14ac:dyDescent="0.2">
      <c r="C13" s="170" t="s">
        <v>120</v>
      </c>
      <c r="D13" s="170"/>
      <c r="E13" s="170"/>
      <c r="F13" s="170"/>
      <c r="G13" s="170"/>
      <c r="H13" s="170"/>
      <c r="I13" s="170"/>
      <c r="J13" s="170"/>
      <c r="K13" s="170"/>
      <c r="L13" s="170"/>
      <c r="M13" s="170"/>
      <c r="N13" s="170"/>
      <c r="O13" s="170"/>
      <c r="P13" s="170"/>
    </row>
    <row r="14" spans="3:18" x14ac:dyDescent="0.2">
      <c r="C14" s="170" t="s">
        <v>334</v>
      </c>
      <c r="D14" s="170"/>
      <c r="E14" s="170"/>
      <c r="F14" s="170"/>
      <c r="G14" s="170"/>
      <c r="H14" s="170"/>
      <c r="I14" s="170"/>
      <c r="J14" s="170"/>
      <c r="K14" s="170"/>
      <c r="L14" s="170"/>
      <c r="M14" s="170"/>
      <c r="N14" s="170"/>
      <c r="O14" s="170"/>
      <c r="P14" s="170"/>
    </row>
    <row r="17" spans="3:16" ht="15.75" x14ac:dyDescent="0.25">
      <c r="C17" s="1" t="s">
        <v>249</v>
      </c>
    </row>
    <row r="19" spans="3:16" ht="16.5" thickBot="1" x14ac:dyDescent="0.3">
      <c r="C19" s="23" t="s">
        <v>278</v>
      </c>
    </row>
    <row r="20" spans="3:16" ht="16.5" thickBot="1" x14ac:dyDescent="0.3">
      <c r="C20" s="105" t="s">
        <v>248</v>
      </c>
      <c r="D20" s="28"/>
      <c r="E20" s="28"/>
      <c r="F20" s="28"/>
      <c r="G20" s="28"/>
      <c r="H20" s="45" t="s">
        <v>1</v>
      </c>
      <c r="I20" s="45" t="s">
        <v>2</v>
      </c>
      <c r="J20" s="45" t="s">
        <v>3</v>
      </c>
      <c r="K20" s="45" t="s">
        <v>4</v>
      </c>
      <c r="L20" s="45" t="s">
        <v>5</v>
      </c>
      <c r="M20" s="45" t="s">
        <v>6</v>
      </c>
      <c r="N20" s="45" t="s">
        <v>124</v>
      </c>
      <c r="O20" s="45" t="s">
        <v>125</v>
      </c>
      <c r="P20" s="29" t="s">
        <v>243</v>
      </c>
    </row>
    <row r="21" spans="3:16" ht="15.75" thickBot="1" x14ac:dyDescent="0.25">
      <c r="C21" s="108" t="s">
        <v>9</v>
      </c>
      <c r="D21" s="38"/>
      <c r="E21" s="38"/>
      <c r="F21" s="38"/>
      <c r="G21" s="38"/>
      <c r="H21" s="36">
        <v>71258</v>
      </c>
      <c r="I21" s="36">
        <v>77679</v>
      </c>
      <c r="J21" s="36">
        <v>88383</v>
      </c>
      <c r="K21" s="36">
        <v>75560</v>
      </c>
      <c r="L21" s="36">
        <v>86742</v>
      </c>
      <c r="M21" s="36">
        <v>82677</v>
      </c>
      <c r="N21" s="40"/>
      <c r="O21" s="40"/>
      <c r="P21" s="31">
        <f>+SUM(H21:O21)</f>
        <v>482299</v>
      </c>
    </row>
    <row r="22" spans="3:16" ht="15.75" thickBot="1" x14ac:dyDescent="0.25">
      <c r="C22" s="107" t="s">
        <v>10</v>
      </c>
      <c r="D22" s="38"/>
      <c r="E22" s="38"/>
      <c r="F22" s="38"/>
      <c r="G22" s="38"/>
      <c r="H22" s="36">
        <v>33386</v>
      </c>
      <c r="I22" s="36">
        <v>34441</v>
      </c>
      <c r="J22" s="36">
        <v>39490</v>
      </c>
      <c r="K22" s="36">
        <v>34353</v>
      </c>
      <c r="L22" s="36">
        <v>39659</v>
      </c>
      <c r="M22" s="36">
        <v>36896</v>
      </c>
      <c r="N22" s="40"/>
      <c r="O22" s="40"/>
      <c r="P22" s="31">
        <f>+SUM(H22:O22)</f>
        <v>218225</v>
      </c>
    </row>
    <row r="23" spans="3:16" ht="16.5" thickBot="1" x14ac:dyDescent="0.3">
      <c r="C23" s="105" t="s">
        <v>8</v>
      </c>
      <c r="D23" s="35"/>
      <c r="E23" s="35"/>
      <c r="F23" s="35"/>
      <c r="G23" s="35"/>
      <c r="H23" s="35">
        <f>+H22+H21</f>
        <v>104644</v>
      </c>
      <c r="I23" s="35">
        <f t="shared" ref="I23:M23" si="1">+I22+I21</f>
        <v>112120</v>
      </c>
      <c r="J23" s="35">
        <f t="shared" si="1"/>
        <v>127873</v>
      </c>
      <c r="K23" s="35">
        <f t="shared" si="1"/>
        <v>109913</v>
      </c>
      <c r="L23" s="35">
        <f t="shared" si="1"/>
        <v>126401</v>
      </c>
      <c r="M23" s="35">
        <f t="shared" si="1"/>
        <v>119573</v>
      </c>
      <c r="N23" s="35"/>
      <c r="O23" s="35"/>
      <c r="P23" s="35">
        <f>+P22+P21</f>
        <v>700524</v>
      </c>
    </row>
    <row r="24" spans="3:16" x14ac:dyDescent="0.2">
      <c r="C24" s="177" t="s">
        <v>284</v>
      </c>
      <c r="D24" s="177"/>
      <c r="E24" s="177"/>
      <c r="F24" s="177"/>
      <c r="G24" s="177"/>
      <c r="H24" s="177"/>
      <c r="I24" s="177"/>
      <c r="J24" s="177"/>
      <c r="K24" s="177"/>
      <c r="L24" s="177"/>
      <c r="M24" s="177"/>
      <c r="N24" s="177"/>
      <c r="O24" s="177"/>
      <c r="P24" s="177"/>
    </row>
    <row r="25" spans="3:16" x14ac:dyDescent="0.2">
      <c r="C25" s="170" t="s">
        <v>335</v>
      </c>
      <c r="D25" s="170"/>
      <c r="E25" s="170"/>
      <c r="F25" s="170"/>
      <c r="G25" s="170"/>
      <c r="H25" s="170"/>
      <c r="I25" s="170"/>
      <c r="J25" s="170"/>
      <c r="K25" s="170"/>
      <c r="L25" s="170"/>
      <c r="M25" s="170"/>
      <c r="N25" s="170"/>
      <c r="O25" s="170"/>
      <c r="P25" s="170"/>
    </row>
    <row r="26" spans="3:16" x14ac:dyDescent="0.2">
      <c r="C26" s="39"/>
      <c r="D26" s="39"/>
      <c r="E26" s="39"/>
      <c r="F26" s="39"/>
      <c r="G26" s="39"/>
      <c r="H26" s="39"/>
      <c r="I26" s="39"/>
      <c r="J26" s="39"/>
      <c r="K26" s="39"/>
      <c r="L26" s="39"/>
      <c r="M26" s="39"/>
      <c r="N26" s="39"/>
      <c r="O26" s="39"/>
      <c r="P26" s="39"/>
    </row>
    <row r="27" spans="3:16" ht="16.5" thickBot="1" x14ac:dyDescent="0.3">
      <c r="C27" s="23" t="s">
        <v>282</v>
      </c>
      <c r="D27" s="39"/>
      <c r="E27" s="39"/>
      <c r="F27" s="39"/>
      <c r="G27" s="39"/>
      <c r="H27" s="39"/>
      <c r="I27" s="39"/>
      <c r="J27" s="39"/>
      <c r="K27" s="39"/>
      <c r="L27" s="39"/>
      <c r="M27" s="39"/>
      <c r="N27" s="39"/>
      <c r="O27" s="39"/>
      <c r="P27" s="39"/>
    </row>
    <row r="28" spans="3:16" ht="16.5" thickBot="1" x14ac:dyDescent="0.3">
      <c r="C28" s="27" t="s">
        <v>248</v>
      </c>
      <c r="D28" s="28"/>
      <c r="E28" s="28"/>
      <c r="F28" s="28"/>
      <c r="G28" s="28"/>
      <c r="H28" s="28" t="s">
        <v>1</v>
      </c>
      <c r="I28" s="28" t="s">
        <v>2</v>
      </c>
      <c r="J28" s="28" t="s">
        <v>3</v>
      </c>
      <c r="K28" s="28" t="s">
        <v>4</v>
      </c>
      <c r="L28" s="28" t="s">
        <v>5</v>
      </c>
      <c r="M28" s="28" t="s">
        <v>6</v>
      </c>
      <c r="N28" s="28" t="s">
        <v>124</v>
      </c>
      <c r="O28" s="28" t="s">
        <v>125</v>
      </c>
      <c r="P28" s="29" t="s">
        <v>243</v>
      </c>
    </row>
    <row r="29" spans="3:16" ht="15.75" thickBot="1" x14ac:dyDescent="0.25">
      <c r="C29" s="30" t="s">
        <v>279</v>
      </c>
      <c r="D29" s="40"/>
      <c r="E29" s="40"/>
      <c r="F29" s="40"/>
      <c r="G29" s="40"/>
      <c r="H29" s="40"/>
      <c r="I29" s="40"/>
      <c r="J29" s="40"/>
      <c r="K29" s="40"/>
      <c r="L29" s="40"/>
      <c r="M29" s="40"/>
      <c r="N29" s="36">
        <v>83873</v>
      </c>
      <c r="O29" s="36">
        <v>95106</v>
      </c>
      <c r="P29" s="36">
        <f>+SUM(N29:O29)</f>
        <v>178979</v>
      </c>
    </row>
    <row r="30" spans="3:16" ht="15.75" thickBot="1" x14ac:dyDescent="0.25">
      <c r="C30" s="33" t="s">
        <v>280</v>
      </c>
      <c r="D30" s="40"/>
      <c r="E30" s="40"/>
      <c r="F30" s="40"/>
      <c r="G30" s="40"/>
      <c r="H30" s="40"/>
      <c r="I30" s="40"/>
      <c r="J30" s="40"/>
      <c r="K30" s="40"/>
      <c r="L30" s="40"/>
      <c r="M30" s="40"/>
      <c r="N30" s="36">
        <v>30249</v>
      </c>
      <c r="O30" s="36">
        <v>34194</v>
      </c>
      <c r="P30" s="36">
        <f t="shared" ref="P30:P31" si="2">+SUM(N30:O30)</f>
        <v>64443</v>
      </c>
    </row>
    <row r="31" spans="3:16" ht="15.75" thickBot="1" x14ac:dyDescent="0.25">
      <c r="C31" s="41" t="s">
        <v>281</v>
      </c>
      <c r="D31" s="109"/>
      <c r="E31" s="109"/>
      <c r="F31" s="109"/>
      <c r="G31" s="109"/>
      <c r="H31" s="40"/>
      <c r="I31" s="40"/>
      <c r="J31" s="40"/>
      <c r="K31" s="40"/>
      <c r="L31" s="40"/>
      <c r="M31" s="40"/>
      <c r="N31" s="36">
        <v>1909</v>
      </c>
      <c r="O31" s="36">
        <v>684</v>
      </c>
      <c r="P31" s="36">
        <f t="shared" si="2"/>
        <v>2593</v>
      </c>
    </row>
    <row r="32" spans="3:16" ht="16.5" thickBot="1" x14ac:dyDescent="0.3">
      <c r="C32" s="34" t="s">
        <v>8</v>
      </c>
      <c r="D32" s="28"/>
      <c r="E32" s="28"/>
      <c r="F32" s="28"/>
      <c r="G32" s="28"/>
      <c r="H32" s="35"/>
      <c r="I32" s="35"/>
      <c r="J32" s="35"/>
      <c r="K32" s="35"/>
      <c r="L32" s="35"/>
      <c r="M32" s="35"/>
      <c r="N32" s="35">
        <f>+SUM(N29:N31)</f>
        <v>116031</v>
      </c>
      <c r="O32" s="35">
        <f>+SUM(O29:O31)</f>
        <v>129984</v>
      </c>
      <c r="P32" s="35">
        <f>+SUM(P29:P31)</f>
        <v>246015</v>
      </c>
    </row>
    <row r="33" spans="3:18" x14ac:dyDescent="0.2">
      <c r="C33" s="196" t="s">
        <v>285</v>
      </c>
      <c r="D33" s="196"/>
      <c r="E33" s="196"/>
      <c r="F33" s="196"/>
      <c r="G33" s="196"/>
      <c r="H33" s="196"/>
      <c r="I33" s="196"/>
      <c r="J33" s="196"/>
      <c r="K33" s="196"/>
      <c r="L33" s="196"/>
      <c r="M33" s="196"/>
      <c r="N33" s="196"/>
      <c r="O33" s="196"/>
      <c r="P33" s="196"/>
    </row>
    <row r="34" spans="3:18" x14ac:dyDescent="0.2">
      <c r="C34" s="170" t="s">
        <v>283</v>
      </c>
      <c r="D34" s="170"/>
      <c r="E34" s="170"/>
      <c r="F34" s="170"/>
      <c r="G34" s="170"/>
      <c r="H34" s="170"/>
      <c r="I34" s="170"/>
      <c r="J34" s="170"/>
      <c r="K34" s="170"/>
      <c r="L34" s="170"/>
      <c r="M34" s="170"/>
      <c r="N34" s="170"/>
      <c r="O34" s="170"/>
      <c r="P34" s="170"/>
    </row>
    <row r="35" spans="3:18" x14ac:dyDescent="0.2">
      <c r="C35" s="170" t="s">
        <v>324</v>
      </c>
      <c r="D35" s="170"/>
      <c r="E35" s="170"/>
      <c r="F35" s="170"/>
      <c r="G35" s="170"/>
      <c r="H35" s="170"/>
      <c r="I35" s="170"/>
      <c r="J35" s="170"/>
      <c r="K35" s="170"/>
      <c r="L35" s="170"/>
      <c r="M35" s="170"/>
      <c r="N35" s="170"/>
      <c r="O35" s="170"/>
      <c r="P35" s="170"/>
    </row>
    <row r="38" spans="3:18" ht="15.75" x14ac:dyDescent="0.25">
      <c r="C38" s="1" t="s">
        <v>250</v>
      </c>
    </row>
    <row r="40" spans="3:18" ht="15.75" thickBot="1" x14ac:dyDescent="0.25"/>
    <row r="41" spans="3:18" ht="16.5" thickBot="1" x14ac:dyDescent="0.3">
      <c r="C41" s="187" t="s">
        <v>251</v>
      </c>
      <c r="D41" s="188"/>
      <c r="E41" s="188"/>
      <c r="F41" s="188"/>
      <c r="G41" s="188"/>
      <c r="H41" s="188"/>
      <c r="I41" s="188"/>
      <c r="J41" s="188"/>
      <c r="K41" s="188"/>
      <c r="L41" s="188"/>
      <c r="M41" s="188"/>
      <c r="N41" s="188"/>
      <c r="O41" s="188"/>
      <c r="P41" s="188"/>
      <c r="Q41" s="189"/>
      <c r="R41" s="110"/>
    </row>
    <row r="42" spans="3:18" ht="16.5" thickBot="1" x14ac:dyDescent="0.3">
      <c r="C42" s="111" t="s">
        <v>11</v>
      </c>
      <c r="D42" s="34"/>
      <c r="E42" s="34"/>
      <c r="F42" s="34"/>
      <c r="G42" s="34"/>
      <c r="H42" s="45" t="s">
        <v>1</v>
      </c>
      <c r="I42" s="45" t="s">
        <v>2</v>
      </c>
      <c r="J42" s="45" t="s">
        <v>3</v>
      </c>
      <c r="K42" s="45" t="s">
        <v>4</v>
      </c>
      <c r="L42" s="45" t="s">
        <v>5</v>
      </c>
      <c r="M42" s="45" t="s">
        <v>6</v>
      </c>
      <c r="N42" s="45" t="s">
        <v>124</v>
      </c>
      <c r="O42" s="45" t="s">
        <v>125</v>
      </c>
      <c r="P42" s="112" t="s">
        <v>252</v>
      </c>
      <c r="Q42" s="113" t="s">
        <v>12</v>
      </c>
    </row>
    <row r="43" spans="3:18" ht="15.75" thickBot="1" x14ac:dyDescent="0.25">
      <c r="C43" s="107" t="s">
        <v>13</v>
      </c>
      <c r="D43" s="43"/>
      <c r="E43" s="43"/>
      <c r="F43" s="43"/>
      <c r="G43" s="43"/>
      <c r="H43" s="42">
        <v>85949</v>
      </c>
      <c r="I43" s="42">
        <v>79825</v>
      </c>
      <c r="J43" s="42">
        <v>95094</v>
      </c>
      <c r="K43" s="42">
        <v>78541</v>
      </c>
      <c r="L43" s="42">
        <v>76317</v>
      </c>
      <c r="M43" s="42">
        <v>68737</v>
      </c>
      <c r="N43" s="42">
        <v>60747</v>
      </c>
      <c r="O43" s="42">
        <v>63411</v>
      </c>
      <c r="P43" s="31">
        <f>+SUM(D43:O43)</f>
        <v>608621</v>
      </c>
      <c r="Q43" s="44">
        <f>+P43/$P$49</f>
        <v>0.34989539718886054</v>
      </c>
    </row>
    <row r="44" spans="3:18" ht="15.75" thickBot="1" x14ac:dyDescent="0.25">
      <c r="C44" s="107" t="s">
        <v>134</v>
      </c>
      <c r="D44" s="43"/>
      <c r="E44" s="43"/>
      <c r="F44" s="43"/>
      <c r="G44" s="43"/>
      <c r="H44" s="42">
        <v>59815</v>
      </c>
      <c r="I44" s="42">
        <v>64579</v>
      </c>
      <c r="J44" s="42">
        <v>75832</v>
      </c>
      <c r="K44" s="42">
        <v>69769</v>
      </c>
      <c r="L44" s="42">
        <v>84285</v>
      </c>
      <c r="M44" s="42">
        <v>81212</v>
      </c>
      <c r="N44" s="42">
        <v>81249</v>
      </c>
      <c r="O44" s="42">
        <v>88931</v>
      </c>
      <c r="P44" s="31">
        <f t="shared" ref="P44:P48" si="3">+SUM(D44:O44)</f>
        <v>605672</v>
      </c>
      <c r="Q44" s="44">
        <f t="shared" ref="Q44:Q48" si="4">+P44/$P$49</f>
        <v>0.34820002104129094</v>
      </c>
    </row>
    <row r="45" spans="3:18" ht="15.75" thickBot="1" x14ac:dyDescent="0.25">
      <c r="C45" s="107" t="s">
        <v>135</v>
      </c>
      <c r="D45" s="43"/>
      <c r="E45" s="43"/>
      <c r="F45" s="43"/>
      <c r="G45" s="43"/>
      <c r="H45" s="42">
        <v>23120</v>
      </c>
      <c r="I45" s="42">
        <v>27612</v>
      </c>
      <c r="J45" s="42">
        <v>30338</v>
      </c>
      <c r="K45" s="42">
        <v>25946</v>
      </c>
      <c r="L45" s="42">
        <v>31990</v>
      </c>
      <c r="M45" s="42">
        <v>31496</v>
      </c>
      <c r="N45" s="42">
        <v>31356</v>
      </c>
      <c r="O45" s="42">
        <v>35841</v>
      </c>
      <c r="P45" s="31">
        <f t="shared" si="3"/>
        <v>237699</v>
      </c>
      <c r="Q45" s="44">
        <f t="shared" si="4"/>
        <v>0.13665283652124222</v>
      </c>
    </row>
    <row r="46" spans="3:18" ht="15.75" thickBot="1" x14ac:dyDescent="0.25">
      <c r="C46" s="107" t="s">
        <v>15</v>
      </c>
      <c r="D46" s="43"/>
      <c r="E46" s="43"/>
      <c r="F46" s="43"/>
      <c r="G46" s="43"/>
      <c r="H46" s="42">
        <v>15285</v>
      </c>
      <c r="I46" s="42">
        <v>21637</v>
      </c>
      <c r="J46" s="42">
        <v>22764</v>
      </c>
      <c r="K46" s="42">
        <v>18805</v>
      </c>
      <c r="L46" s="42">
        <v>24462</v>
      </c>
      <c r="M46" s="42">
        <v>22842</v>
      </c>
      <c r="N46" s="42">
        <v>24342</v>
      </c>
      <c r="O46" s="42">
        <v>29114</v>
      </c>
      <c r="P46" s="31">
        <f t="shared" si="3"/>
        <v>179251</v>
      </c>
      <c r="Q46" s="44">
        <f t="shared" si="4"/>
        <v>0.1030511596568315</v>
      </c>
    </row>
    <row r="47" spans="3:18" ht="15.75" thickBot="1" x14ac:dyDescent="0.25">
      <c r="C47" s="107" t="s">
        <v>14</v>
      </c>
      <c r="D47" s="43"/>
      <c r="E47" s="43"/>
      <c r="F47" s="43"/>
      <c r="G47" s="43"/>
      <c r="H47" s="42">
        <v>9089</v>
      </c>
      <c r="I47" s="42">
        <v>8880</v>
      </c>
      <c r="J47" s="42">
        <v>10368</v>
      </c>
      <c r="K47" s="42">
        <v>9077</v>
      </c>
      <c r="L47" s="42">
        <v>10238</v>
      </c>
      <c r="M47" s="42">
        <v>9461</v>
      </c>
      <c r="N47" s="42">
        <v>9563</v>
      </c>
      <c r="O47" s="42">
        <v>9987</v>
      </c>
      <c r="P47" s="31">
        <f t="shared" si="3"/>
        <v>76663</v>
      </c>
      <c r="Q47" s="44">
        <f t="shared" si="4"/>
        <v>4.407345595155214E-2</v>
      </c>
    </row>
    <row r="48" spans="3:18" ht="15.75" thickBot="1" x14ac:dyDescent="0.25">
      <c r="C48" s="107" t="s">
        <v>136</v>
      </c>
      <c r="D48" s="43"/>
      <c r="E48" s="43"/>
      <c r="F48" s="43"/>
      <c r="G48" s="43"/>
      <c r="H48" s="42">
        <v>3885</v>
      </c>
      <c r="I48" s="42">
        <v>4132</v>
      </c>
      <c r="J48" s="42">
        <v>4719</v>
      </c>
      <c r="K48" s="42">
        <v>4140</v>
      </c>
      <c r="L48" s="42">
        <v>4514</v>
      </c>
      <c r="M48" s="42">
        <v>3925</v>
      </c>
      <c r="N48" s="42">
        <v>2914</v>
      </c>
      <c r="O48" s="42">
        <v>3302</v>
      </c>
      <c r="P48" s="31">
        <f t="shared" si="3"/>
        <v>31531</v>
      </c>
      <c r="Q48" s="44">
        <f t="shared" si="4"/>
        <v>1.8127129640222669E-2</v>
      </c>
    </row>
    <row r="49" spans="2:21" ht="16.5" thickBot="1" x14ac:dyDescent="0.3">
      <c r="C49" s="105" t="s">
        <v>8</v>
      </c>
      <c r="D49" s="45"/>
      <c r="E49" s="45"/>
      <c r="F49" s="45"/>
      <c r="G49" s="45"/>
      <c r="H49" s="45">
        <f>+SUM(H43:H48)</f>
        <v>197143</v>
      </c>
      <c r="I49" s="45">
        <f t="shared" ref="I49:P49" si="5">+SUM(I43:I48)</f>
        <v>206665</v>
      </c>
      <c r="J49" s="45">
        <f t="shared" si="5"/>
        <v>239115</v>
      </c>
      <c r="K49" s="45">
        <f t="shared" si="5"/>
        <v>206278</v>
      </c>
      <c r="L49" s="45">
        <f t="shared" si="5"/>
        <v>231806</v>
      </c>
      <c r="M49" s="45">
        <f t="shared" si="5"/>
        <v>217673</v>
      </c>
      <c r="N49" s="45">
        <f t="shared" si="5"/>
        <v>210171</v>
      </c>
      <c r="O49" s="45">
        <f t="shared" si="5"/>
        <v>230586</v>
      </c>
      <c r="P49" s="45">
        <f t="shared" si="5"/>
        <v>1739437</v>
      </c>
      <c r="Q49" s="46">
        <v>1</v>
      </c>
    </row>
    <row r="50" spans="2:21" x14ac:dyDescent="0.2">
      <c r="C50" s="9" t="s">
        <v>340</v>
      </c>
      <c r="D50" s="21"/>
      <c r="E50" s="21"/>
      <c r="F50" s="21"/>
      <c r="G50" s="21"/>
      <c r="H50" s="21"/>
      <c r="I50" s="21"/>
      <c r="J50" s="21"/>
      <c r="K50" s="21"/>
      <c r="L50" s="21"/>
      <c r="M50" s="21"/>
      <c r="N50" s="11"/>
      <c r="O50" s="11"/>
      <c r="P50" s="21"/>
      <c r="Q50" s="21"/>
    </row>
    <row r="51" spans="2:21" x14ac:dyDescent="0.2">
      <c r="C51" s="8" t="s">
        <v>121</v>
      </c>
      <c r="D51" s="20"/>
      <c r="E51" s="20"/>
      <c r="F51" s="20"/>
      <c r="G51" s="20"/>
      <c r="H51" s="20"/>
      <c r="I51" s="20"/>
      <c r="J51" s="20"/>
      <c r="K51" s="20"/>
      <c r="L51" s="20"/>
      <c r="M51" s="20"/>
      <c r="N51" s="12"/>
      <c r="O51" s="12"/>
      <c r="P51" s="20"/>
      <c r="Q51" s="20"/>
    </row>
    <row r="52" spans="2:21" x14ac:dyDescent="0.2">
      <c r="C52" s="8" t="s">
        <v>122</v>
      </c>
      <c r="D52" s="20"/>
      <c r="E52" s="20"/>
      <c r="F52" s="20"/>
      <c r="G52" s="20"/>
      <c r="H52" s="20"/>
      <c r="I52" s="20"/>
      <c r="J52" s="20"/>
      <c r="K52" s="20"/>
      <c r="L52" s="20"/>
      <c r="M52" s="20"/>
      <c r="N52" s="12"/>
      <c r="O52" s="12"/>
      <c r="P52" s="20"/>
      <c r="Q52" s="20"/>
    </row>
    <row r="53" spans="2:21" x14ac:dyDescent="0.2">
      <c r="C53" s="181" t="s">
        <v>303</v>
      </c>
      <c r="D53" s="181"/>
      <c r="E53" s="181"/>
      <c r="F53" s="181"/>
      <c r="G53" s="181"/>
      <c r="H53" s="181"/>
      <c r="I53" s="181"/>
      <c r="J53" s="181"/>
      <c r="K53" s="181"/>
      <c r="L53" s="181"/>
      <c r="M53" s="181"/>
      <c r="N53" s="181"/>
      <c r="O53" s="181"/>
      <c r="P53" s="181"/>
      <c r="Q53" s="181"/>
    </row>
    <row r="54" spans="2:21" x14ac:dyDescent="0.2">
      <c r="C54" s="181" t="s">
        <v>324</v>
      </c>
      <c r="D54" s="181"/>
      <c r="E54" s="181"/>
      <c r="F54" s="181"/>
      <c r="G54" s="181"/>
      <c r="H54" s="181"/>
      <c r="I54" s="181"/>
      <c r="J54" s="181"/>
      <c r="K54" s="181"/>
      <c r="L54" s="181"/>
      <c r="M54" s="181"/>
      <c r="N54" s="181"/>
      <c r="O54" s="181"/>
      <c r="P54" s="181"/>
      <c r="Q54" s="181"/>
    </row>
    <row r="56" spans="2:21" x14ac:dyDescent="0.2">
      <c r="D56" s="47"/>
      <c r="E56" s="47"/>
      <c r="F56" s="47"/>
      <c r="G56" s="47"/>
      <c r="H56" s="47"/>
      <c r="I56" s="47"/>
      <c r="J56" s="47"/>
      <c r="K56" s="47"/>
    </row>
    <row r="57" spans="2:21" x14ac:dyDescent="0.2">
      <c r="D57" s="47"/>
      <c r="E57" s="47"/>
      <c r="F57" s="47"/>
      <c r="G57" s="47"/>
      <c r="H57" s="47"/>
      <c r="I57" s="47"/>
    </row>
    <row r="58" spans="2:21" ht="15.75" x14ac:dyDescent="0.25">
      <c r="C58" s="1"/>
      <c r="D58" s="47"/>
      <c r="E58" s="47"/>
      <c r="F58" s="47"/>
      <c r="G58" s="47"/>
      <c r="H58" s="47"/>
      <c r="I58" s="47"/>
      <c r="J58" s="47"/>
      <c r="K58" s="47"/>
      <c r="L58" s="47"/>
      <c r="M58" s="47"/>
    </row>
    <row r="59" spans="2:21" ht="15.75" thickBot="1" x14ac:dyDescent="0.25">
      <c r="D59" s="47"/>
    </row>
    <row r="60" spans="2:21" ht="16.5" thickBot="1" x14ac:dyDescent="0.3">
      <c r="C60" s="171" t="s">
        <v>146</v>
      </c>
      <c r="D60" s="172"/>
      <c r="E60" s="172"/>
      <c r="F60" s="172"/>
      <c r="G60" s="172"/>
      <c r="H60" s="172"/>
      <c r="I60" s="172"/>
      <c r="J60" s="172"/>
      <c r="K60" s="172"/>
      <c r="L60" s="172"/>
      <c r="M60" s="172"/>
      <c r="N60" s="172"/>
      <c r="O60" s="172"/>
      <c r="P60" s="172"/>
      <c r="Q60" s="173"/>
    </row>
    <row r="61" spans="2:21" ht="16.5" thickBot="1" x14ac:dyDescent="0.3">
      <c r="C61" s="116"/>
      <c r="D61" s="171">
        <v>2022</v>
      </c>
      <c r="E61" s="172"/>
      <c r="F61" s="172"/>
      <c r="G61" s="172"/>
      <c r="H61" s="193">
        <v>2023</v>
      </c>
      <c r="I61" s="194"/>
      <c r="J61" s="194"/>
      <c r="K61" s="194"/>
      <c r="L61" s="194"/>
      <c r="M61" s="194"/>
      <c r="N61" s="194"/>
      <c r="O61" s="195"/>
      <c r="P61" s="117"/>
      <c r="Q61" s="118"/>
    </row>
    <row r="62" spans="2:21" ht="50.25" customHeight="1" thickBot="1" x14ac:dyDescent="0.25">
      <c r="B62" s="25" t="s">
        <v>221</v>
      </c>
      <c r="C62" s="48" t="s">
        <v>16</v>
      </c>
      <c r="D62" s="60" t="s">
        <v>126</v>
      </c>
      <c r="E62" s="60" t="s">
        <v>127</v>
      </c>
      <c r="F62" s="119" t="s">
        <v>128</v>
      </c>
      <c r="G62" s="119" t="s">
        <v>129</v>
      </c>
      <c r="H62" s="120" t="s">
        <v>1</v>
      </c>
      <c r="I62" s="120" t="s">
        <v>2</v>
      </c>
      <c r="J62" s="120" t="s">
        <v>3</v>
      </c>
      <c r="K62" s="120" t="s">
        <v>4</v>
      </c>
      <c r="L62" s="120" t="s">
        <v>5</v>
      </c>
      <c r="M62" s="120" t="s">
        <v>6</v>
      </c>
      <c r="N62" s="120" t="s">
        <v>124</v>
      </c>
      <c r="O62" s="120" t="s">
        <v>125</v>
      </c>
      <c r="P62" s="51" t="s">
        <v>329</v>
      </c>
      <c r="Q62" s="51" t="s">
        <v>330</v>
      </c>
      <c r="R62" s="121" t="s">
        <v>147</v>
      </c>
    </row>
    <row r="63" spans="2:21" ht="15.75" thickBot="1" x14ac:dyDescent="0.25">
      <c r="B63" s="25" t="s">
        <v>17</v>
      </c>
      <c r="C63" s="30" t="s">
        <v>17</v>
      </c>
      <c r="D63" s="42">
        <v>3408</v>
      </c>
      <c r="E63" s="42">
        <v>3170</v>
      </c>
      <c r="F63" s="42">
        <v>3161</v>
      </c>
      <c r="G63" s="42">
        <v>2736</v>
      </c>
      <c r="H63" s="42">
        <v>3228</v>
      </c>
      <c r="I63" s="42">
        <v>3452</v>
      </c>
      <c r="J63" s="42">
        <v>3747</v>
      </c>
      <c r="K63" s="42">
        <v>3186</v>
      </c>
      <c r="L63" s="42">
        <v>3421</v>
      </c>
      <c r="M63" s="42">
        <v>3472</v>
      </c>
      <c r="N63" s="42">
        <v>3268</v>
      </c>
      <c r="O63" s="42">
        <v>3552</v>
      </c>
      <c r="P63" s="42">
        <f t="shared" ref="P63:P95" si="6">+SUM(D63:O63)</f>
        <v>39801</v>
      </c>
      <c r="Q63" s="42">
        <v>1001411.8333333334</v>
      </c>
      <c r="R63" s="78">
        <f t="shared" ref="R63:R95" si="7">+P63/Q63*10000</f>
        <v>397.44886843924189</v>
      </c>
      <c r="S63" s="122"/>
      <c r="U63" s="47"/>
    </row>
    <row r="64" spans="2:21" ht="15.75" thickBot="1" x14ac:dyDescent="0.25">
      <c r="B64" s="25" t="s">
        <v>223</v>
      </c>
      <c r="C64" s="53" t="s">
        <v>218</v>
      </c>
      <c r="D64" s="42">
        <v>23453</v>
      </c>
      <c r="E64" s="42">
        <v>21469</v>
      </c>
      <c r="F64" s="42">
        <v>22504</v>
      </c>
      <c r="G64" s="42">
        <v>18595</v>
      </c>
      <c r="H64" s="42">
        <v>20811</v>
      </c>
      <c r="I64" s="42">
        <v>22722</v>
      </c>
      <c r="J64" s="42">
        <v>25808</v>
      </c>
      <c r="K64" s="42">
        <v>21624</v>
      </c>
      <c r="L64" s="42">
        <v>26362</v>
      </c>
      <c r="M64" s="42">
        <v>24404</v>
      </c>
      <c r="N64" s="42">
        <v>23851</v>
      </c>
      <c r="O64" s="42">
        <v>26473</v>
      </c>
      <c r="P64" s="42">
        <f t="shared" si="6"/>
        <v>278076</v>
      </c>
      <c r="Q64" s="42">
        <v>7851119.416666667</v>
      </c>
      <c r="R64" s="78">
        <f t="shared" si="7"/>
        <v>354.18643538867758</v>
      </c>
      <c r="S64" s="122"/>
      <c r="U64" s="47"/>
    </row>
    <row r="65" spans="2:21" ht="15.75" thickBot="1" x14ac:dyDescent="0.25">
      <c r="B65" s="25" t="s">
        <v>222</v>
      </c>
      <c r="C65" s="30" t="s">
        <v>18</v>
      </c>
      <c r="D65" s="42">
        <v>14479</v>
      </c>
      <c r="E65" s="42">
        <v>13221</v>
      </c>
      <c r="F65" s="42">
        <v>14359</v>
      </c>
      <c r="G65" s="42">
        <v>12521</v>
      </c>
      <c r="H65" s="42">
        <v>12779</v>
      </c>
      <c r="I65" s="42">
        <v>13447</v>
      </c>
      <c r="J65" s="42">
        <v>14858</v>
      </c>
      <c r="K65" s="42">
        <v>12787</v>
      </c>
      <c r="L65" s="42">
        <v>13393</v>
      </c>
      <c r="M65" s="42">
        <v>12888</v>
      </c>
      <c r="N65" s="42">
        <v>12250</v>
      </c>
      <c r="O65" s="42">
        <v>13386</v>
      </c>
      <c r="P65" s="42">
        <f t="shared" si="6"/>
        <v>160368</v>
      </c>
      <c r="Q65" s="42">
        <v>4535187.916666667</v>
      </c>
      <c r="R65" s="78">
        <f t="shared" si="7"/>
        <v>353.60828028901045</v>
      </c>
      <c r="S65" s="122"/>
      <c r="U65" s="47"/>
    </row>
    <row r="66" spans="2:21" ht="15.75" thickBot="1" x14ac:dyDescent="0.25">
      <c r="B66" s="25" t="s">
        <v>20</v>
      </c>
      <c r="C66" s="53" t="s">
        <v>20</v>
      </c>
      <c r="D66" s="42">
        <v>2261</v>
      </c>
      <c r="E66" s="42">
        <v>2039</v>
      </c>
      <c r="F66" s="42">
        <v>2096</v>
      </c>
      <c r="G66" s="42">
        <v>1781</v>
      </c>
      <c r="H66" s="42">
        <v>2111</v>
      </c>
      <c r="I66" s="42">
        <v>2429</v>
      </c>
      <c r="J66" s="42">
        <v>2572</v>
      </c>
      <c r="K66" s="42">
        <v>2172</v>
      </c>
      <c r="L66" s="42">
        <v>2507</v>
      </c>
      <c r="M66" s="42">
        <v>2325</v>
      </c>
      <c r="N66" s="42">
        <v>2128</v>
      </c>
      <c r="O66" s="42">
        <v>2629</v>
      </c>
      <c r="P66" s="42">
        <f t="shared" si="6"/>
        <v>27050</v>
      </c>
      <c r="Q66" s="42">
        <v>862462.58333333337</v>
      </c>
      <c r="R66" s="78">
        <f t="shared" si="7"/>
        <v>313.63679448509407</v>
      </c>
      <c r="S66" s="122"/>
      <c r="U66" s="47"/>
    </row>
    <row r="67" spans="2:21" ht="15.75" thickBot="1" x14ac:dyDescent="0.25">
      <c r="B67" s="25" t="s">
        <v>24</v>
      </c>
      <c r="C67" s="53" t="s">
        <v>24</v>
      </c>
      <c r="D67" s="42">
        <v>5542</v>
      </c>
      <c r="E67" s="42">
        <v>5190</v>
      </c>
      <c r="F67" s="42">
        <v>5392</v>
      </c>
      <c r="G67" s="42">
        <v>4571</v>
      </c>
      <c r="H67" s="42">
        <v>5076</v>
      </c>
      <c r="I67" s="42">
        <v>5307</v>
      </c>
      <c r="J67" s="42">
        <v>6276</v>
      </c>
      <c r="K67" s="42">
        <v>5799</v>
      </c>
      <c r="L67" s="42">
        <v>6990</v>
      </c>
      <c r="M67" s="42">
        <v>6068</v>
      </c>
      <c r="N67" s="42">
        <v>5634</v>
      </c>
      <c r="O67" s="42">
        <v>6330</v>
      </c>
      <c r="P67" s="42">
        <f t="shared" si="6"/>
        <v>68175</v>
      </c>
      <c r="Q67" s="42">
        <v>2203050.5833333335</v>
      </c>
      <c r="R67" s="78">
        <f t="shared" si="7"/>
        <v>309.45726128924184</v>
      </c>
      <c r="S67" s="122"/>
      <c r="U67" s="47"/>
    </row>
    <row r="68" spans="2:21" ht="15.75" thickBot="1" x14ac:dyDescent="0.25">
      <c r="B68" s="25" t="s">
        <v>22</v>
      </c>
      <c r="C68" s="30" t="s">
        <v>22</v>
      </c>
      <c r="D68" s="42">
        <v>16147</v>
      </c>
      <c r="E68" s="42">
        <v>15937</v>
      </c>
      <c r="F68" s="42">
        <v>15920</v>
      </c>
      <c r="G68" s="42">
        <v>14785</v>
      </c>
      <c r="H68" s="42">
        <v>16844</v>
      </c>
      <c r="I68" s="42">
        <v>17464</v>
      </c>
      <c r="J68" s="42">
        <v>19099</v>
      </c>
      <c r="K68" s="42">
        <v>16480</v>
      </c>
      <c r="L68" s="42">
        <v>18786</v>
      </c>
      <c r="M68" s="42">
        <v>17646</v>
      </c>
      <c r="N68" s="42">
        <v>18349</v>
      </c>
      <c r="O68" s="42">
        <v>20566</v>
      </c>
      <c r="P68" s="42">
        <f t="shared" si="6"/>
        <v>208023</v>
      </c>
      <c r="Q68" s="42">
        <v>6756635.333333333</v>
      </c>
      <c r="R68" s="78">
        <f t="shared" si="7"/>
        <v>307.87957280117632</v>
      </c>
      <c r="S68" s="122"/>
      <c r="U68" s="47"/>
    </row>
    <row r="69" spans="2:21" ht="15.75" thickBot="1" x14ac:dyDescent="0.25">
      <c r="B69" s="25" t="s">
        <v>23</v>
      </c>
      <c r="C69" s="53" t="s">
        <v>23</v>
      </c>
      <c r="D69" s="42">
        <v>2780</v>
      </c>
      <c r="E69" s="42">
        <v>2687</v>
      </c>
      <c r="F69" s="42">
        <v>2752</v>
      </c>
      <c r="G69" s="42">
        <v>2519</v>
      </c>
      <c r="H69" s="42">
        <v>2892</v>
      </c>
      <c r="I69" s="42">
        <v>3220</v>
      </c>
      <c r="J69" s="42">
        <v>3818</v>
      </c>
      <c r="K69" s="42">
        <v>3286</v>
      </c>
      <c r="L69" s="42">
        <v>3673</v>
      </c>
      <c r="M69" s="42">
        <v>3301</v>
      </c>
      <c r="N69" s="42">
        <v>3228</v>
      </c>
      <c r="O69" s="42">
        <v>3448</v>
      </c>
      <c r="P69" s="42">
        <f t="shared" si="6"/>
        <v>37604</v>
      </c>
      <c r="Q69" s="42">
        <v>1223050.4166666667</v>
      </c>
      <c r="R69" s="78">
        <f t="shared" si="7"/>
        <v>307.46075131135575</v>
      </c>
      <c r="S69" s="122"/>
      <c r="U69" s="47"/>
    </row>
    <row r="70" spans="2:21" ht="15.75" thickBot="1" x14ac:dyDescent="0.25">
      <c r="B70" s="25" t="s">
        <v>27</v>
      </c>
      <c r="C70" s="30" t="s">
        <v>27</v>
      </c>
      <c r="D70" s="42">
        <v>6240</v>
      </c>
      <c r="E70" s="42">
        <v>5638</v>
      </c>
      <c r="F70" s="42">
        <v>5823</v>
      </c>
      <c r="G70" s="42">
        <v>4969</v>
      </c>
      <c r="H70" s="42">
        <v>5037</v>
      </c>
      <c r="I70" s="42">
        <v>6431</v>
      </c>
      <c r="J70" s="42">
        <v>6701</v>
      </c>
      <c r="K70" s="42">
        <v>5928</v>
      </c>
      <c r="L70" s="42">
        <v>6978</v>
      </c>
      <c r="M70" s="42">
        <v>6311</v>
      </c>
      <c r="N70" s="42">
        <v>6332</v>
      </c>
      <c r="O70" s="42">
        <v>7139</v>
      </c>
      <c r="P70" s="42">
        <f t="shared" si="6"/>
        <v>73527</v>
      </c>
      <c r="Q70" s="42">
        <v>2603927.5</v>
      </c>
      <c r="R70" s="78">
        <f t="shared" si="7"/>
        <v>282.36961282524186</v>
      </c>
      <c r="S70" s="122"/>
      <c r="U70" s="47"/>
    </row>
    <row r="71" spans="2:21" ht="18.75" customHeight="1" thickBot="1" x14ac:dyDescent="0.25">
      <c r="B71" s="25" t="s">
        <v>30</v>
      </c>
      <c r="C71" s="53" t="s">
        <v>30</v>
      </c>
      <c r="D71" s="42">
        <v>2360</v>
      </c>
      <c r="E71" s="42">
        <v>2572</v>
      </c>
      <c r="F71" s="42">
        <v>2544</v>
      </c>
      <c r="G71" s="42">
        <v>2147</v>
      </c>
      <c r="H71" s="42">
        <v>2319</v>
      </c>
      <c r="I71" s="42">
        <v>2608</v>
      </c>
      <c r="J71" s="42">
        <v>3078</v>
      </c>
      <c r="K71" s="42">
        <v>2650</v>
      </c>
      <c r="L71" s="42">
        <v>2870</v>
      </c>
      <c r="M71" s="42">
        <v>2325</v>
      </c>
      <c r="N71" s="42">
        <v>2562</v>
      </c>
      <c r="O71" s="42">
        <v>2777</v>
      </c>
      <c r="P71" s="42">
        <f t="shared" si="6"/>
        <v>30812</v>
      </c>
      <c r="Q71" s="42">
        <v>1091222.75</v>
      </c>
      <c r="R71" s="78">
        <f t="shared" si="7"/>
        <v>282.36214833314278</v>
      </c>
      <c r="S71" s="122"/>
      <c r="U71" s="47"/>
    </row>
    <row r="72" spans="2:21" ht="15.75" thickBot="1" x14ac:dyDescent="0.25">
      <c r="B72" s="25" t="s">
        <v>25</v>
      </c>
      <c r="C72" s="30" t="s">
        <v>25</v>
      </c>
      <c r="D72" s="42">
        <v>2080</v>
      </c>
      <c r="E72" s="42">
        <v>2042</v>
      </c>
      <c r="F72" s="42">
        <v>2201</v>
      </c>
      <c r="G72" s="42">
        <v>1835</v>
      </c>
      <c r="H72" s="42">
        <v>2164</v>
      </c>
      <c r="I72" s="42">
        <v>2401</v>
      </c>
      <c r="J72" s="42">
        <v>2715</v>
      </c>
      <c r="K72" s="42">
        <v>2433</v>
      </c>
      <c r="L72" s="42">
        <v>2724</v>
      </c>
      <c r="M72" s="42">
        <v>2648</v>
      </c>
      <c r="N72" s="42">
        <v>2637</v>
      </c>
      <c r="O72" s="42">
        <v>2915</v>
      </c>
      <c r="P72" s="42">
        <f t="shared" si="6"/>
        <v>28795</v>
      </c>
      <c r="Q72" s="42">
        <v>1023187.25</v>
      </c>
      <c r="R72" s="78">
        <f t="shared" si="7"/>
        <v>281.42453886128857</v>
      </c>
      <c r="S72" s="122"/>
      <c r="U72" s="47"/>
    </row>
    <row r="73" spans="2:21" ht="15.75" thickBot="1" x14ac:dyDescent="0.25">
      <c r="B73" s="25" t="s">
        <v>224</v>
      </c>
      <c r="C73" s="30" t="s">
        <v>19</v>
      </c>
      <c r="D73" s="42">
        <v>1161</v>
      </c>
      <c r="E73" s="42">
        <v>1074</v>
      </c>
      <c r="F73" s="42">
        <v>1069</v>
      </c>
      <c r="G73" s="42">
        <v>932</v>
      </c>
      <c r="H73" s="42">
        <v>1140</v>
      </c>
      <c r="I73" s="42">
        <v>1171</v>
      </c>
      <c r="J73" s="42">
        <v>1401</v>
      </c>
      <c r="K73" s="42">
        <v>1325</v>
      </c>
      <c r="L73" s="42">
        <v>1282</v>
      </c>
      <c r="M73" s="42">
        <v>1464</v>
      </c>
      <c r="N73" s="42">
        <v>1377</v>
      </c>
      <c r="O73" s="42">
        <v>1526</v>
      </c>
      <c r="P73" s="42">
        <f t="shared" si="6"/>
        <v>14922</v>
      </c>
      <c r="Q73" s="42">
        <v>563253.91666666663</v>
      </c>
      <c r="R73" s="78">
        <f t="shared" si="7"/>
        <v>264.92492210810195</v>
      </c>
      <c r="S73" s="122"/>
      <c r="U73" s="47"/>
    </row>
    <row r="74" spans="2:21" ht="15.75" thickBot="1" x14ac:dyDescent="0.25">
      <c r="B74" s="25" t="s">
        <v>31</v>
      </c>
      <c r="C74" s="30" t="s">
        <v>31</v>
      </c>
      <c r="D74" s="42">
        <v>899</v>
      </c>
      <c r="E74" s="42">
        <v>723</v>
      </c>
      <c r="F74" s="42">
        <v>809</v>
      </c>
      <c r="G74" s="42">
        <v>640</v>
      </c>
      <c r="H74" s="42">
        <v>708</v>
      </c>
      <c r="I74" s="42">
        <v>773</v>
      </c>
      <c r="J74" s="42">
        <v>807</v>
      </c>
      <c r="K74" s="42">
        <v>848</v>
      </c>
      <c r="L74" s="42">
        <v>1030</v>
      </c>
      <c r="M74" s="42">
        <v>830</v>
      </c>
      <c r="N74" s="42">
        <v>860</v>
      </c>
      <c r="O74" s="42">
        <v>884</v>
      </c>
      <c r="P74" s="42">
        <f t="shared" si="6"/>
        <v>9811</v>
      </c>
      <c r="Q74" s="42">
        <v>417257.25</v>
      </c>
      <c r="R74" s="78">
        <f t="shared" si="7"/>
        <v>235.13072570937953</v>
      </c>
      <c r="S74" s="122"/>
      <c r="U74" s="47"/>
    </row>
    <row r="75" spans="2:21" ht="15.75" thickBot="1" x14ac:dyDescent="0.25">
      <c r="B75" s="25" t="s">
        <v>225</v>
      </c>
      <c r="C75" s="53" t="s">
        <v>32</v>
      </c>
      <c r="D75" s="42">
        <v>2273</v>
      </c>
      <c r="E75" s="42">
        <v>2160</v>
      </c>
      <c r="F75" s="42">
        <v>2178</v>
      </c>
      <c r="G75" s="42">
        <v>1680</v>
      </c>
      <c r="H75" s="42">
        <v>2042</v>
      </c>
      <c r="I75" s="42">
        <v>2204</v>
      </c>
      <c r="J75" s="42">
        <v>2477</v>
      </c>
      <c r="K75" s="42">
        <v>2252</v>
      </c>
      <c r="L75" s="42">
        <v>2556</v>
      </c>
      <c r="M75" s="42">
        <v>2432</v>
      </c>
      <c r="N75" s="42">
        <v>2258</v>
      </c>
      <c r="O75" s="42">
        <v>2665</v>
      </c>
      <c r="P75" s="42">
        <f t="shared" si="6"/>
        <v>27177</v>
      </c>
      <c r="Q75" s="42">
        <v>1159481.6666666667</v>
      </c>
      <c r="R75" s="78">
        <f t="shared" si="7"/>
        <v>234.38921702082393</v>
      </c>
      <c r="S75" s="122"/>
      <c r="U75" s="47"/>
    </row>
    <row r="76" spans="2:21" ht="15.75" thickBot="1" x14ac:dyDescent="0.25">
      <c r="B76" s="25" t="s">
        <v>28</v>
      </c>
      <c r="C76" s="53" t="s">
        <v>28</v>
      </c>
      <c r="D76" s="42">
        <v>1703</v>
      </c>
      <c r="E76" s="42">
        <v>1667</v>
      </c>
      <c r="F76" s="42">
        <v>1848</v>
      </c>
      <c r="G76" s="42">
        <v>1739</v>
      </c>
      <c r="H76" s="42">
        <v>1727</v>
      </c>
      <c r="I76" s="42">
        <v>1900</v>
      </c>
      <c r="J76" s="42">
        <v>2310</v>
      </c>
      <c r="K76" s="42">
        <v>1835</v>
      </c>
      <c r="L76" s="42">
        <v>1883</v>
      </c>
      <c r="M76" s="42">
        <v>1945</v>
      </c>
      <c r="N76" s="42">
        <v>1924</v>
      </c>
      <c r="O76" s="42">
        <v>1973</v>
      </c>
      <c r="P76" s="42">
        <f t="shared" si="6"/>
        <v>22454</v>
      </c>
      <c r="Q76" s="42">
        <v>967262.75</v>
      </c>
      <c r="R76" s="78">
        <f t="shared" si="7"/>
        <v>232.13961253030783</v>
      </c>
      <c r="S76" s="122"/>
      <c r="U76" s="47"/>
    </row>
    <row r="77" spans="2:21" ht="15.75" thickBot="1" x14ac:dyDescent="0.25">
      <c r="B77" s="25" t="s">
        <v>226</v>
      </c>
      <c r="C77" s="53" t="s">
        <v>21</v>
      </c>
      <c r="D77" s="42">
        <v>4480</v>
      </c>
      <c r="E77" s="42">
        <v>4388</v>
      </c>
      <c r="F77" s="42">
        <v>4115</v>
      </c>
      <c r="G77" s="42">
        <v>4022</v>
      </c>
      <c r="H77" s="42">
        <v>4834</v>
      </c>
      <c r="I77" s="42">
        <v>4301</v>
      </c>
      <c r="J77" s="42">
        <v>5796</v>
      </c>
      <c r="K77" s="42">
        <v>4782</v>
      </c>
      <c r="L77" s="42">
        <v>5437</v>
      </c>
      <c r="M77" s="42">
        <v>4820</v>
      </c>
      <c r="N77" s="42">
        <v>4684</v>
      </c>
      <c r="O77" s="42">
        <v>5189</v>
      </c>
      <c r="P77" s="42">
        <f t="shared" si="6"/>
        <v>56848</v>
      </c>
      <c r="Q77" s="42">
        <v>2750638.75</v>
      </c>
      <c r="R77" s="78">
        <f t="shared" si="7"/>
        <v>206.67199573190044</v>
      </c>
      <c r="S77" s="122"/>
      <c r="U77" s="47"/>
    </row>
    <row r="78" spans="2:21" ht="15.75" thickBot="1" x14ac:dyDescent="0.25">
      <c r="B78" s="25" t="s">
        <v>40</v>
      </c>
      <c r="C78" s="30" t="s">
        <v>40</v>
      </c>
      <c r="D78" s="42">
        <v>398</v>
      </c>
      <c r="E78" s="42">
        <v>326</v>
      </c>
      <c r="F78" s="42">
        <v>443</v>
      </c>
      <c r="G78" s="42">
        <v>387</v>
      </c>
      <c r="H78" s="42">
        <v>308</v>
      </c>
      <c r="I78" s="42">
        <v>424</v>
      </c>
      <c r="J78" s="42">
        <v>685</v>
      </c>
      <c r="K78" s="42">
        <v>323</v>
      </c>
      <c r="L78" s="42">
        <v>500</v>
      </c>
      <c r="M78" s="42">
        <v>495</v>
      </c>
      <c r="N78" s="42">
        <v>460</v>
      </c>
      <c r="O78" s="42">
        <v>539</v>
      </c>
      <c r="P78" s="42">
        <f t="shared" si="6"/>
        <v>5288</v>
      </c>
      <c r="Q78" s="42">
        <v>298942.08333333331</v>
      </c>
      <c r="R78" s="78">
        <f t="shared" si="7"/>
        <v>176.89045118828759</v>
      </c>
      <c r="S78" s="122"/>
      <c r="U78" s="47"/>
    </row>
    <row r="79" spans="2:21" ht="15.75" thickBot="1" x14ac:dyDescent="0.25">
      <c r="B79" s="25" t="s">
        <v>29</v>
      </c>
      <c r="C79" s="30" t="s">
        <v>29</v>
      </c>
      <c r="D79" s="42">
        <v>1591</v>
      </c>
      <c r="E79" s="42">
        <v>1505</v>
      </c>
      <c r="F79" s="42">
        <v>1560</v>
      </c>
      <c r="G79" s="42">
        <v>1424</v>
      </c>
      <c r="H79" s="42">
        <v>1443</v>
      </c>
      <c r="I79" s="42">
        <v>1618</v>
      </c>
      <c r="J79" s="42">
        <v>1891</v>
      </c>
      <c r="K79" s="42">
        <v>1496</v>
      </c>
      <c r="L79" s="42">
        <v>1852</v>
      </c>
      <c r="M79" s="42">
        <v>1866</v>
      </c>
      <c r="N79" s="42">
        <v>1820</v>
      </c>
      <c r="O79" s="42">
        <v>1777</v>
      </c>
      <c r="P79" s="42">
        <f t="shared" si="6"/>
        <v>19843</v>
      </c>
      <c r="Q79" s="42">
        <v>1178968.9166666667</v>
      </c>
      <c r="R79" s="78">
        <f t="shared" si="7"/>
        <v>168.30808445826284</v>
      </c>
      <c r="S79" s="122"/>
      <c r="U79" s="47"/>
    </row>
    <row r="80" spans="2:21" ht="15.75" thickBot="1" x14ac:dyDescent="0.25">
      <c r="B80" s="25" t="s">
        <v>44</v>
      </c>
      <c r="C80" s="30" t="s">
        <v>44</v>
      </c>
      <c r="D80" s="42">
        <v>495</v>
      </c>
      <c r="E80" s="42">
        <v>513</v>
      </c>
      <c r="F80" s="42">
        <v>730</v>
      </c>
      <c r="G80" s="42">
        <v>635</v>
      </c>
      <c r="H80" s="42">
        <v>776</v>
      </c>
      <c r="I80" s="42">
        <v>650</v>
      </c>
      <c r="J80" s="42">
        <v>855</v>
      </c>
      <c r="K80" s="42">
        <v>831</v>
      </c>
      <c r="L80" s="42">
        <v>1030</v>
      </c>
      <c r="M80" s="42">
        <v>945</v>
      </c>
      <c r="N80" s="42">
        <v>858</v>
      </c>
      <c r="O80" s="42">
        <v>945</v>
      </c>
      <c r="P80" s="42">
        <f t="shared" si="6"/>
        <v>9263</v>
      </c>
      <c r="Q80" s="42">
        <v>569214.16666666663</v>
      </c>
      <c r="R80" s="78">
        <f t="shared" si="7"/>
        <v>162.73312476118392</v>
      </c>
      <c r="S80" s="122"/>
      <c r="U80" s="47"/>
    </row>
    <row r="81" spans="1:21" ht="15.75" thickBot="1" x14ac:dyDescent="0.25">
      <c r="B81" s="25" t="s">
        <v>33</v>
      </c>
      <c r="C81" s="53" t="s">
        <v>33</v>
      </c>
      <c r="D81" s="42">
        <v>2335</v>
      </c>
      <c r="E81" s="42">
        <v>1981</v>
      </c>
      <c r="F81" s="42">
        <v>2079</v>
      </c>
      <c r="G81" s="42">
        <v>2002</v>
      </c>
      <c r="H81" s="42">
        <v>1952</v>
      </c>
      <c r="I81" s="42">
        <v>2117</v>
      </c>
      <c r="J81" s="42">
        <v>2359</v>
      </c>
      <c r="K81" s="42">
        <v>2079</v>
      </c>
      <c r="L81" s="42">
        <v>2393</v>
      </c>
      <c r="M81" s="42">
        <v>2140</v>
      </c>
      <c r="N81" s="42">
        <v>2121</v>
      </c>
      <c r="O81" s="42">
        <v>2491</v>
      </c>
      <c r="P81" s="42">
        <f t="shared" si="6"/>
        <v>26049</v>
      </c>
      <c r="Q81" s="42">
        <v>1663646.9166666667</v>
      </c>
      <c r="R81" s="78">
        <f t="shared" si="7"/>
        <v>156.57769529722427</v>
      </c>
      <c r="S81" s="122"/>
      <c r="U81" s="47"/>
    </row>
    <row r="82" spans="1:21" ht="15.75" thickBot="1" x14ac:dyDescent="0.25">
      <c r="B82" s="25" t="s">
        <v>36</v>
      </c>
      <c r="C82" s="53" t="s">
        <v>36</v>
      </c>
      <c r="D82" s="42">
        <v>1250</v>
      </c>
      <c r="E82" s="42">
        <v>1064</v>
      </c>
      <c r="F82" s="42">
        <v>1249</v>
      </c>
      <c r="G82" s="42">
        <v>1022</v>
      </c>
      <c r="H82" s="42">
        <v>922</v>
      </c>
      <c r="I82" s="42">
        <v>974</v>
      </c>
      <c r="J82" s="42">
        <v>1198</v>
      </c>
      <c r="K82" s="42">
        <v>994</v>
      </c>
      <c r="L82" s="42">
        <v>1190</v>
      </c>
      <c r="M82" s="42">
        <v>1116</v>
      </c>
      <c r="N82" s="42">
        <v>1085</v>
      </c>
      <c r="O82" s="42">
        <v>1349</v>
      </c>
      <c r="P82" s="42">
        <f t="shared" si="6"/>
        <v>13413</v>
      </c>
      <c r="Q82" s="42">
        <v>954779.5</v>
      </c>
      <c r="R82" s="78">
        <f t="shared" si="7"/>
        <v>140.48269783756353</v>
      </c>
      <c r="S82" s="122"/>
      <c r="U82" s="47"/>
    </row>
    <row r="83" spans="1:21" ht="15.75" thickBot="1" x14ac:dyDescent="0.25">
      <c r="B83" s="25" t="s">
        <v>37</v>
      </c>
      <c r="C83" s="30" t="s">
        <v>37</v>
      </c>
      <c r="D83" s="42">
        <v>85</v>
      </c>
      <c r="E83" s="42">
        <v>64</v>
      </c>
      <c r="F83" s="42">
        <v>95</v>
      </c>
      <c r="G83" s="42">
        <v>71</v>
      </c>
      <c r="H83" s="42">
        <v>96</v>
      </c>
      <c r="I83" s="42">
        <v>106</v>
      </c>
      <c r="J83" s="42">
        <v>111</v>
      </c>
      <c r="K83" s="42">
        <v>102</v>
      </c>
      <c r="L83" s="42">
        <v>91</v>
      </c>
      <c r="M83" s="42">
        <v>84</v>
      </c>
      <c r="N83" s="42">
        <v>123</v>
      </c>
      <c r="O83" s="42">
        <v>143</v>
      </c>
      <c r="P83" s="42">
        <f t="shared" si="6"/>
        <v>1171</v>
      </c>
      <c r="Q83" s="42">
        <v>84151.166666666672</v>
      </c>
      <c r="R83" s="78">
        <f t="shared" si="7"/>
        <v>139.15433931397266</v>
      </c>
      <c r="S83" s="122"/>
      <c r="U83" s="47"/>
    </row>
    <row r="84" spans="1:21" ht="30.75" thickBot="1" x14ac:dyDescent="0.25">
      <c r="B84" s="86" t="s">
        <v>230</v>
      </c>
      <c r="C84" s="123" t="s">
        <v>26</v>
      </c>
      <c r="D84" s="42">
        <v>47</v>
      </c>
      <c r="E84" s="42">
        <v>55</v>
      </c>
      <c r="F84" s="42">
        <v>66</v>
      </c>
      <c r="G84" s="42">
        <v>46</v>
      </c>
      <c r="H84" s="42">
        <v>64</v>
      </c>
      <c r="I84" s="42">
        <v>74</v>
      </c>
      <c r="J84" s="42">
        <v>98</v>
      </c>
      <c r="K84" s="42">
        <v>91</v>
      </c>
      <c r="L84" s="42">
        <v>69</v>
      </c>
      <c r="M84" s="42">
        <v>57</v>
      </c>
      <c r="N84" s="42">
        <v>72</v>
      </c>
      <c r="O84" s="42">
        <v>96</v>
      </c>
      <c r="P84" s="42">
        <f t="shared" si="6"/>
        <v>835</v>
      </c>
      <c r="Q84" s="42">
        <v>61261</v>
      </c>
      <c r="R84" s="78">
        <f t="shared" si="7"/>
        <v>136.30205187639771</v>
      </c>
      <c r="S84" s="122"/>
      <c r="U84" s="47"/>
    </row>
    <row r="85" spans="1:21" ht="15.75" thickBot="1" x14ac:dyDescent="0.25">
      <c r="B85" s="25" t="s">
        <v>41</v>
      </c>
      <c r="C85" s="53" t="s">
        <v>41</v>
      </c>
      <c r="D85" s="42">
        <v>38</v>
      </c>
      <c r="E85" s="42">
        <v>36</v>
      </c>
      <c r="F85" s="42">
        <v>32</v>
      </c>
      <c r="G85" s="42">
        <v>20</v>
      </c>
      <c r="H85" s="42">
        <v>32</v>
      </c>
      <c r="I85" s="42">
        <v>48</v>
      </c>
      <c r="J85" s="42">
        <v>32</v>
      </c>
      <c r="K85" s="42">
        <v>45</v>
      </c>
      <c r="L85" s="42">
        <v>74</v>
      </c>
      <c r="M85" s="42">
        <v>72</v>
      </c>
      <c r="N85" s="42">
        <v>65</v>
      </c>
      <c r="O85" s="42">
        <v>91</v>
      </c>
      <c r="P85" s="42">
        <f t="shared" si="6"/>
        <v>585</v>
      </c>
      <c r="Q85" s="42">
        <v>43262.333333333336</v>
      </c>
      <c r="R85" s="78">
        <f t="shared" si="7"/>
        <v>135.22155531755877</v>
      </c>
      <c r="S85" s="122"/>
      <c r="U85" s="47"/>
    </row>
    <row r="86" spans="1:21" ht="15.75" thickBot="1" x14ac:dyDescent="0.25">
      <c r="B86" s="25" t="s">
        <v>227</v>
      </c>
      <c r="C86" s="30" t="s">
        <v>46</v>
      </c>
      <c r="D86" s="42">
        <v>205</v>
      </c>
      <c r="E86" s="42">
        <v>40</v>
      </c>
      <c r="F86" s="42">
        <v>48</v>
      </c>
      <c r="G86" s="42">
        <v>32</v>
      </c>
      <c r="H86" s="42">
        <v>37</v>
      </c>
      <c r="I86" s="42">
        <v>34</v>
      </c>
      <c r="J86" s="42">
        <v>56</v>
      </c>
      <c r="K86" s="42">
        <v>22</v>
      </c>
      <c r="L86" s="42">
        <v>24</v>
      </c>
      <c r="M86" s="42">
        <v>57</v>
      </c>
      <c r="N86" s="42">
        <v>48</v>
      </c>
      <c r="O86" s="42">
        <v>66</v>
      </c>
      <c r="P86" s="42">
        <f t="shared" si="6"/>
        <v>669</v>
      </c>
      <c r="Q86" s="42">
        <v>50835.833333333336</v>
      </c>
      <c r="R86" s="78">
        <f t="shared" si="7"/>
        <v>131.60008524170942</v>
      </c>
      <c r="S86" s="122"/>
      <c r="U86" s="47"/>
    </row>
    <row r="87" spans="1:21" ht="15.75" thickBot="1" x14ac:dyDescent="0.25">
      <c r="B87" s="25" t="s">
        <v>233</v>
      </c>
      <c r="C87" s="30" t="s">
        <v>45</v>
      </c>
      <c r="D87" s="42">
        <v>297</v>
      </c>
      <c r="E87" s="42">
        <v>317</v>
      </c>
      <c r="F87" s="42">
        <v>287</v>
      </c>
      <c r="G87" s="42">
        <v>289</v>
      </c>
      <c r="H87" s="42">
        <v>303</v>
      </c>
      <c r="I87" s="42">
        <v>432</v>
      </c>
      <c r="J87" s="42">
        <v>463</v>
      </c>
      <c r="K87" s="42">
        <v>437</v>
      </c>
      <c r="L87" s="42">
        <v>634</v>
      </c>
      <c r="M87" s="42">
        <v>647</v>
      </c>
      <c r="N87" s="42">
        <v>492</v>
      </c>
      <c r="O87" s="42">
        <v>630</v>
      </c>
      <c r="P87" s="42">
        <f t="shared" si="6"/>
        <v>5228</v>
      </c>
      <c r="Q87" s="42">
        <v>407888.91666666669</v>
      </c>
      <c r="R87" s="78">
        <f t="shared" si="7"/>
        <v>128.17215144564483</v>
      </c>
      <c r="S87" s="122"/>
      <c r="U87" s="47"/>
    </row>
    <row r="88" spans="1:21" ht="15.75" thickBot="1" x14ac:dyDescent="0.25">
      <c r="B88" s="25" t="s">
        <v>35</v>
      </c>
      <c r="C88" s="30" t="s">
        <v>35</v>
      </c>
      <c r="D88" s="42">
        <v>1431</v>
      </c>
      <c r="E88" s="42">
        <v>1351</v>
      </c>
      <c r="F88" s="42">
        <v>1253</v>
      </c>
      <c r="G88" s="42">
        <v>1228</v>
      </c>
      <c r="H88" s="42">
        <v>1313</v>
      </c>
      <c r="I88" s="42">
        <v>1317</v>
      </c>
      <c r="J88" s="42">
        <v>1667</v>
      </c>
      <c r="K88" s="42">
        <v>1398</v>
      </c>
      <c r="L88" s="42">
        <v>1599</v>
      </c>
      <c r="M88" s="42">
        <v>1510</v>
      </c>
      <c r="N88" s="42">
        <v>1329</v>
      </c>
      <c r="O88" s="42">
        <v>1562</v>
      </c>
      <c r="P88" s="42">
        <f t="shared" si="6"/>
        <v>16958</v>
      </c>
      <c r="Q88" s="42">
        <v>1363401.9166666667</v>
      </c>
      <c r="R88" s="78">
        <f t="shared" si="7"/>
        <v>124.38005105244399</v>
      </c>
      <c r="S88" s="122"/>
      <c r="U88" s="47"/>
    </row>
    <row r="89" spans="1:21" ht="15.75" thickBot="1" x14ac:dyDescent="0.25">
      <c r="B89" s="25" t="s">
        <v>231</v>
      </c>
      <c r="C89" s="30" t="s">
        <v>39</v>
      </c>
      <c r="D89" s="42">
        <v>1648</v>
      </c>
      <c r="E89" s="42">
        <v>1712</v>
      </c>
      <c r="F89" s="42">
        <v>1738</v>
      </c>
      <c r="G89" s="42">
        <v>1523</v>
      </c>
      <c r="H89" s="42">
        <v>1563</v>
      </c>
      <c r="I89" s="42">
        <v>1682</v>
      </c>
      <c r="J89" s="42">
        <v>1838</v>
      </c>
      <c r="K89" s="42">
        <v>1528</v>
      </c>
      <c r="L89" s="42">
        <v>1870</v>
      </c>
      <c r="M89" s="42">
        <v>1950</v>
      </c>
      <c r="N89" s="42">
        <v>1627</v>
      </c>
      <c r="O89" s="42">
        <v>2086</v>
      </c>
      <c r="P89" s="42">
        <f t="shared" si="6"/>
        <v>20765</v>
      </c>
      <c r="Q89" s="42">
        <v>1673513.3333333333</v>
      </c>
      <c r="R89" s="78">
        <f t="shared" si="7"/>
        <v>124.08027821708423</v>
      </c>
      <c r="S89" s="122"/>
      <c r="U89" s="47"/>
    </row>
    <row r="90" spans="1:21" ht="15.75" thickBot="1" x14ac:dyDescent="0.25">
      <c r="B90" s="25" t="s">
        <v>228</v>
      </c>
      <c r="C90" s="53" t="s">
        <v>34</v>
      </c>
      <c r="D90" s="42">
        <v>2021</v>
      </c>
      <c r="E90" s="42">
        <v>2087</v>
      </c>
      <c r="F90" s="42">
        <v>2003</v>
      </c>
      <c r="G90" s="42">
        <v>2089</v>
      </c>
      <c r="H90" s="42">
        <v>2441</v>
      </c>
      <c r="I90" s="42">
        <v>2332</v>
      </c>
      <c r="J90" s="42">
        <v>2776</v>
      </c>
      <c r="K90" s="42">
        <v>2334</v>
      </c>
      <c r="L90" s="42">
        <v>2596</v>
      </c>
      <c r="M90" s="42">
        <v>2476</v>
      </c>
      <c r="N90" s="42">
        <v>2271</v>
      </c>
      <c r="O90" s="42">
        <v>2642</v>
      </c>
      <c r="P90" s="42">
        <f t="shared" si="6"/>
        <v>28068</v>
      </c>
      <c r="Q90" s="42">
        <v>2287639.9166666665</v>
      </c>
      <c r="R90" s="78">
        <f t="shared" si="7"/>
        <v>122.6941346647686</v>
      </c>
      <c r="S90" s="122"/>
      <c r="U90" s="47"/>
    </row>
    <row r="91" spans="1:21" s="86" customFormat="1" ht="15.75" thickBot="1" x14ac:dyDescent="0.25">
      <c r="A91" s="124"/>
      <c r="B91" s="25" t="s">
        <v>229</v>
      </c>
      <c r="C91" s="30" t="s">
        <v>42</v>
      </c>
      <c r="D91" s="42">
        <v>1098</v>
      </c>
      <c r="E91" s="42">
        <v>1073</v>
      </c>
      <c r="F91" s="42">
        <v>1227</v>
      </c>
      <c r="G91" s="42">
        <v>1020</v>
      </c>
      <c r="H91" s="42">
        <v>978</v>
      </c>
      <c r="I91" s="42">
        <v>1154</v>
      </c>
      <c r="J91" s="42">
        <v>1492</v>
      </c>
      <c r="K91" s="42">
        <v>1185</v>
      </c>
      <c r="L91" s="42">
        <v>1487</v>
      </c>
      <c r="M91" s="42">
        <v>1383</v>
      </c>
      <c r="N91" s="42">
        <v>1376</v>
      </c>
      <c r="O91" s="42">
        <v>1685</v>
      </c>
      <c r="P91" s="42">
        <f t="shared" si="6"/>
        <v>15158</v>
      </c>
      <c r="Q91" s="42">
        <v>1244665.4166666667</v>
      </c>
      <c r="R91" s="78">
        <f t="shared" si="7"/>
        <v>121.78373237519989</v>
      </c>
      <c r="S91" s="122"/>
      <c r="T91" s="25"/>
      <c r="U91" s="47"/>
    </row>
    <row r="92" spans="1:21" s="114" customFormat="1" ht="15.75" thickBot="1" x14ac:dyDescent="0.25">
      <c r="A92" s="125"/>
      <c r="B92" s="25" t="s">
        <v>232</v>
      </c>
      <c r="C92" s="30" t="s">
        <v>38</v>
      </c>
      <c r="D92" s="42">
        <v>423</v>
      </c>
      <c r="E92" s="42">
        <v>408</v>
      </c>
      <c r="F92" s="42">
        <v>348</v>
      </c>
      <c r="G92" s="42">
        <v>319</v>
      </c>
      <c r="H92" s="42">
        <v>388</v>
      </c>
      <c r="I92" s="42">
        <v>386</v>
      </c>
      <c r="J92" s="42">
        <v>511</v>
      </c>
      <c r="K92" s="42">
        <v>406</v>
      </c>
      <c r="L92" s="42">
        <v>508</v>
      </c>
      <c r="M92" s="42">
        <v>537</v>
      </c>
      <c r="N92" s="42">
        <v>444</v>
      </c>
      <c r="O92" s="42">
        <v>552</v>
      </c>
      <c r="P92" s="42">
        <f t="shared" si="6"/>
        <v>5230</v>
      </c>
      <c r="Q92" s="42">
        <v>432162.58333333331</v>
      </c>
      <c r="R92" s="78">
        <f t="shared" si="7"/>
        <v>121.01926917550898</v>
      </c>
      <c r="S92" s="122"/>
      <c r="T92" s="25"/>
      <c r="U92" s="47"/>
    </row>
    <row r="93" spans="1:21" ht="15.75" thickBot="1" x14ac:dyDescent="0.25">
      <c r="B93" s="25" t="s">
        <v>43</v>
      </c>
      <c r="C93" s="30" t="s">
        <v>43</v>
      </c>
      <c r="D93" s="42">
        <v>197</v>
      </c>
      <c r="E93" s="42">
        <v>189</v>
      </c>
      <c r="F93" s="42">
        <v>176</v>
      </c>
      <c r="G93" s="42">
        <v>177</v>
      </c>
      <c r="H93" s="42">
        <v>123</v>
      </c>
      <c r="I93" s="42">
        <v>160</v>
      </c>
      <c r="J93" s="42">
        <v>262</v>
      </c>
      <c r="K93" s="42">
        <v>253</v>
      </c>
      <c r="L93" s="42">
        <v>303</v>
      </c>
      <c r="M93" s="42">
        <v>267</v>
      </c>
      <c r="N93" s="42">
        <v>306</v>
      </c>
      <c r="O93" s="42">
        <v>330</v>
      </c>
      <c r="P93" s="42">
        <f t="shared" si="6"/>
        <v>2743</v>
      </c>
      <c r="Q93" s="42">
        <v>234852.83333333334</v>
      </c>
      <c r="R93" s="78">
        <f t="shared" si="7"/>
        <v>116.79654705748351</v>
      </c>
      <c r="S93" s="122"/>
      <c r="U93" s="47"/>
    </row>
    <row r="94" spans="1:21" ht="15.75" thickBot="1" x14ac:dyDescent="0.25">
      <c r="B94" s="25" t="s">
        <v>47</v>
      </c>
      <c r="C94" s="30" t="s">
        <v>47</v>
      </c>
      <c r="D94" s="42">
        <v>36</v>
      </c>
      <c r="E94" s="42">
        <v>23</v>
      </c>
      <c r="F94" s="42">
        <v>31</v>
      </c>
      <c r="G94" s="42">
        <v>20</v>
      </c>
      <c r="H94" s="42">
        <v>16</v>
      </c>
      <c r="I94" s="42">
        <v>25</v>
      </c>
      <c r="J94" s="42">
        <v>43</v>
      </c>
      <c r="K94" s="42">
        <v>44</v>
      </c>
      <c r="L94" s="42">
        <v>59</v>
      </c>
      <c r="M94" s="42">
        <v>72</v>
      </c>
      <c r="N94" s="42">
        <v>49</v>
      </c>
      <c r="O94" s="42">
        <v>37</v>
      </c>
      <c r="P94" s="42">
        <f t="shared" si="6"/>
        <v>455</v>
      </c>
      <c r="Q94" s="42">
        <v>39878.666666666664</v>
      </c>
      <c r="R94" s="78">
        <f t="shared" si="7"/>
        <v>114.09609147748171</v>
      </c>
      <c r="S94" s="122"/>
      <c r="U94" s="47"/>
    </row>
    <row r="95" spans="1:21" ht="15.75" thickBot="1" x14ac:dyDescent="0.25">
      <c r="B95" s="25" t="s">
        <v>234</v>
      </c>
      <c r="C95" s="53" t="s">
        <v>48</v>
      </c>
      <c r="D95" s="42">
        <v>10</v>
      </c>
      <c r="E95" s="42">
        <v>8</v>
      </c>
      <c r="F95" s="42">
        <v>6</v>
      </c>
      <c r="G95" s="42">
        <v>9</v>
      </c>
      <c r="H95" s="42">
        <v>4</v>
      </c>
      <c r="I95" s="42">
        <v>8</v>
      </c>
      <c r="J95" s="42">
        <v>9</v>
      </c>
      <c r="K95" s="42">
        <v>14</v>
      </c>
      <c r="L95" s="42">
        <v>13</v>
      </c>
      <c r="M95" s="42">
        <v>7</v>
      </c>
      <c r="N95" s="42">
        <v>19</v>
      </c>
      <c r="O95" s="42">
        <v>19</v>
      </c>
      <c r="P95" s="42">
        <f t="shared" si="6"/>
        <v>126</v>
      </c>
      <c r="Q95" s="42">
        <v>25991.333333333332</v>
      </c>
      <c r="R95" s="78">
        <f t="shared" si="7"/>
        <v>48.477697694103171</v>
      </c>
      <c r="S95" s="122"/>
      <c r="U95" s="47"/>
    </row>
    <row r="96" spans="1:21" ht="25.9" customHeight="1" thickBot="1" x14ac:dyDescent="0.25">
      <c r="C96" s="60" t="s">
        <v>8</v>
      </c>
      <c r="D96" s="61">
        <f t="shared" ref="D96:G96" si="8">+SUM(D63:D95)</f>
        <v>102871</v>
      </c>
      <c r="E96" s="61">
        <f t="shared" si="8"/>
        <v>96729</v>
      </c>
      <c r="F96" s="61">
        <f t="shared" si="8"/>
        <v>100142</v>
      </c>
      <c r="G96" s="61">
        <f t="shared" si="8"/>
        <v>87785</v>
      </c>
      <c r="H96" s="61">
        <f>+SUM(H63:H95)</f>
        <v>96471</v>
      </c>
      <c r="I96" s="61">
        <f t="shared" ref="I96:O96" si="9">+SUM(I63:I95)</f>
        <v>103371</v>
      </c>
      <c r="J96" s="61">
        <f t="shared" si="9"/>
        <v>117809</v>
      </c>
      <c r="K96" s="61">
        <f t="shared" si="9"/>
        <v>100969</v>
      </c>
      <c r="L96" s="61">
        <f t="shared" si="9"/>
        <v>116184</v>
      </c>
      <c r="M96" s="61">
        <f t="shared" si="9"/>
        <v>108560</v>
      </c>
      <c r="N96" s="61">
        <f t="shared" si="9"/>
        <v>105907</v>
      </c>
      <c r="O96" s="61">
        <f t="shared" si="9"/>
        <v>118492</v>
      </c>
      <c r="P96" s="61">
        <f>+SUM(P63:P95)</f>
        <v>1255290</v>
      </c>
      <c r="Q96" s="61">
        <v>47624206.75</v>
      </c>
      <c r="R96" s="126" t="s">
        <v>332</v>
      </c>
      <c r="S96" s="122"/>
      <c r="T96" s="58"/>
    </row>
    <row r="97" spans="1:21 16384:16384" x14ac:dyDescent="0.2">
      <c r="C97" s="3" t="s">
        <v>253</v>
      </c>
      <c r="D97" s="4"/>
      <c r="E97" s="4"/>
      <c r="F97" s="4"/>
      <c r="G97" s="4"/>
      <c r="H97" s="4"/>
      <c r="I97" s="4"/>
      <c r="J97" s="4"/>
      <c r="K97" s="4"/>
      <c r="L97" s="4"/>
      <c r="M97" s="4"/>
      <c r="N97" s="13"/>
      <c r="O97" s="13"/>
      <c r="P97" s="4"/>
      <c r="Q97" s="4"/>
      <c r="R97" s="157"/>
    </row>
    <row r="98" spans="1:21 16384:16384" x14ac:dyDescent="0.2">
      <c r="C98" s="169" t="s">
        <v>149</v>
      </c>
      <c r="D98" s="169"/>
      <c r="E98" s="169"/>
      <c r="F98" s="169"/>
      <c r="G98" s="169"/>
      <c r="H98" s="169"/>
      <c r="I98" s="169"/>
      <c r="J98" s="169"/>
      <c r="K98" s="169"/>
      <c r="L98" s="169"/>
      <c r="M98" s="169"/>
      <c r="N98" s="169"/>
      <c r="O98" s="169"/>
      <c r="P98" s="169"/>
      <c r="Q98" s="169"/>
      <c r="R98" s="169"/>
    </row>
    <row r="99" spans="1:21 16384:16384" x14ac:dyDescent="0.2">
      <c r="C99" s="5" t="s">
        <v>267</v>
      </c>
      <c r="D99" s="4"/>
      <c r="E99" s="4"/>
      <c r="F99" s="4"/>
      <c r="G99" s="4"/>
      <c r="H99" s="4"/>
      <c r="I99" s="4"/>
      <c r="J99" s="4"/>
      <c r="K99" s="4"/>
      <c r="L99" s="4"/>
      <c r="M99" s="13"/>
      <c r="N99" s="13"/>
      <c r="O99" s="13"/>
      <c r="P99" s="4"/>
      <c r="Q99" s="4"/>
      <c r="R99" s="17"/>
    </row>
    <row r="100" spans="1:21 16384:16384" x14ac:dyDescent="0.2">
      <c r="C100" s="170" t="s">
        <v>304</v>
      </c>
      <c r="D100" s="170"/>
      <c r="E100" s="170"/>
      <c r="F100" s="170"/>
      <c r="G100" s="170"/>
      <c r="H100" s="170"/>
      <c r="I100" s="170"/>
      <c r="J100" s="170"/>
      <c r="K100" s="170"/>
      <c r="L100" s="170"/>
      <c r="M100" s="170"/>
      <c r="N100" s="170"/>
      <c r="O100" s="170"/>
      <c r="P100" s="170"/>
      <c r="Q100" s="170"/>
      <c r="R100" s="170"/>
    </row>
    <row r="101" spans="1:21 16384:16384" x14ac:dyDescent="0.2">
      <c r="C101" s="170" t="s">
        <v>335</v>
      </c>
      <c r="D101" s="170"/>
      <c r="E101" s="170"/>
      <c r="F101" s="170"/>
      <c r="G101" s="170"/>
      <c r="H101" s="170"/>
      <c r="I101" s="170"/>
      <c r="J101" s="170"/>
      <c r="K101" s="170"/>
      <c r="L101" s="170"/>
      <c r="M101" s="170"/>
      <c r="N101" s="170"/>
      <c r="O101" s="170"/>
      <c r="P101" s="170"/>
      <c r="Q101" s="170"/>
      <c r="R101" s="170"/>
    </row>
    <row r="102" spans="1:21 16384:16384" x14ac:dyDescent="0.2">
      <c r="C102" s="19"/>
      <c r="D102" s="158"/>
      <c r="E102" s="158"/>
      <c r="F102" s="158"/>
      <c r="G102" s="158"/>
      <c r="H102" s="158"/>
      <c r="I102" s="158"/>
      <c r="J102" s="158"/>
      <c r="K102" s="158"/>
      <c r="L102" s="158"/>
      <c r="M102" s="20"/>
      <c r="N102" s="12"/>
      <c r="O102" s="158"/>
      <c r="P102" s="19"/>
      <c r="Q102" s="19"/>
      <c r="R102" s="159"/>
    </row>
    <row r="103" spans="1:21 16384:16384" x14ac:dyDescent="0.2">
      <c r="D103" s="47"/>
      <c r="E103" s="47"/>
      <c r="F103" s="39"/>
      <c r="M103" s="39"/>
      <c r="N103" s="115"/>
    </row>
    <row r="104" spans="1:21 16384:16384" ht="15.75" x14ac:dyDescent="0.25">
      <c r="C104" s="1" t="s">
        <v>254</v>
      </c>
      <c r="F104" s="47"/>
      <c r="M104" s="47"/>
    </row>
    <row r="105" spans="1:21 16384:16384" ht="15.75" thickBot="1" x14ac:dyDescent="0.25"/>
    <row r="106" spans="1:21 16384:16384" ht="16.5" thickBot="1" x14ac:dyDescent="0.3">
      <c r="C106" s="171" t="s">
        <v>146</v>
      </c>
      <c r="D106" s="172"/>
      <c r="E106" s="172"/>
      <c r="F106" s="172"/>
      <c r="G106" s="172"/>
      <c r="H106" s="172"/>
      <c r="I106" s="172"/>
      <c r="J106" s="172"/>
      <c r="K106" s="172"/>
      <c r="L106" s="172"/>
      <c r="M106" s="172"/>
      <c r="N106" s="172"/>
      <c r="O106" s="172"/>
      <c r="P106" s="172"/>
      <c r="Q106" s="173"/>
      <c r="S106" s="127"/>
    </row>
    <row r="107" spans="1:21 16384:16384" ht="16.5" thickBot="1" x14ac:dyDescent="0.3">
      <c r="C107" s="116"/>
      <c r="D107" s="171">
        <v>2022</v>
      </c>
      <c r="E107" s="172"/>
      <c r="F107" s="172"/>
      <c r="G107" s="173"/>
      <c r="H107" s="193">
        <v>2023</v>
      </c>
      <c r="I107" s="194"/>
      <c r="J107" s="194"/>
      <c r="K107" s="194"/>
      <c r="L107" s="194"/>
      <c r="M107" s="194"/>
      <c r="N107" s="194"/>
      <c r="O107" s="195"/>
      <c r="P107" s="117"/>
      <c r="Q107" s="118"/>
      <c r="S107" s="127"/>
    </row>
    <row r="108" spans="1:21 16384:16384" ht="48" thickBot="1" x14ac:dyDescent="0.25">
      <c r="A108" s="104" t="s">
        <v>235</v>
      </c>
      <c r="B108" s="25" t="s">
        <v>246</v>
      </c>
      <c r="C108" s="48" t="s">
        <v>49</v>
      </c>
      <c r="D108" s="60" t="s">
        <v>126</v>
      </c>
      <c r="E108" s="60" t="s">
        <v>127</v>
      </c>
      <c r="F108" s="119" t="s">
        <v>128</v>
      </c>
      <c r="G108" s="119" t="s">
        <v>129</v>
      </c>
      <c r="H108" s="120" t="s">
        <v>1</v>
      </c>
      <c r="I108" s="120" t="s">
        <v>2</v>
      </c>
      <c r="J108" s="120" t="s">
        <v>3</v>
      </c>
      <c r="K108" s="120" t="s">
        <v>4</v>
      </c>
      <c r="L108" s="120" t="s">
        <v>5</v>
      </c>
      <c r="M108" s="120" t="s">
        <v>6</v>
      </c>
      <c r="N108" s="120" t="s">
        <v>124</v>
      </c>
      <c r="O108" s="120" t="s">
        <v>125</v>
      </c>
      <c r="P108" s="51" t="s">
        <v>329</v>
      </c>
      <c r="Q108" s="51" t="s">
        <v>330</v>
      </c>
      <c r="R108" s="121" t="s">
        <v>147</v>
      </c>
      <c r="S108" s="127"/>
    </row>
    <row r="109" spans="1:21 16384:16384" ht="15.75" thickBot="1" x14ac:dyDescent="0.25">
      <c r="A109" s="104" t="s">
        <v>190</v>
      </c>
      <c r="B109" s="25" t="s">
        <v>153</v>
      </c>
      <c r="C109" s="33" t="s">
        <v>60</v>
      </c>
      <c r="D109" s="42">
        <v>1370</v>
      </c>
      <c r="E109" s="42">
        <v>1460</v>
      </c>
      <c r="F109" s="42">
        <v>1457</v>
      </c>
      <c r="G109" s="42">
        <v>1237</v>
      </c>
      <c r="H109" s="42">
        <v>1431</v>
      </c>
      <c r="I109" s="42">
        <v>1556</v>
      </c>
      <c r="J109" s="42">
        <v>1772</v>
      </c>
      <c r="K109" s="42">
        <v>1596</v>
      </c>
      <c r="L109" s="42">
        <v>1743</v>
      </c>
      <c r="M109" s="42">
        <v>1292</v>
      </c>
      <c r="N109" s="42">
        <v>1434</v>
      </c>
      <c r="O109" s="42">
        <v>1520</v>
      </c>
      <c r="P109" s="42">
        <f t="shared" ref="P109:P140" si="10">+SUM(D109:O109)</f>
        <v>17868</v>
      </c>
      <c r="Q109" s="42">
        <v>385016.33333333331</v>
      </c>
      <c r="R109" s="78">
        <f t="shared" ref="R109:R140" si="11">+P109/Q109*10000</f>
        <v>464.08420768296412</v>
      </c>
      <c r="S109" s="127"/>
      <c r="T109" s="47"/>
      <c r="U109" s="47"/>
      <c r="XFD109" s="42"/>
    </row>
    <row r="110" spans="1:21 16384:16384" ht="15.75" thickBot="1" x14ac:dyDescent="0.25">
      <c r="A110" s="104" t="s">
        <v>189</v>
      </c>
      <c r="B110" s="25" t="s">
        <v>157</v>
      </c>
      <c r="C110" s="33" t="s">
        <v>58</v>
      </c>
      <c r="D110" s="42">
        <v>2630</v>
      </c>
      <c r="E110" s="42">
        <v>2536</v>
      </c>
      <c r="F110" s="42">
        <v>2662</v>
      </c>
      <c r="G110" s="42">
        <v>2246</v>
      </c>
      <c r="H110" s="42">
        <v>2512</v>
      </c>
      <c r="I110" s="42">
        <v>2743</v>
      </c>
      <c r="J110" s="42">
        <v>3106</v>
      </c>
      <c r="K110" s="42">
        <v>2942</v>
      </c>
      <c r="L110" s="42">
        <v>3376</v>
      </c>
      <c r="M110" s="42">
        <v>2930</v>
      </c>
      <c r="N110" s="42">
        <v>2708</v>
      </c>
      <c r="O110" s="42">
        <v>3023</v>
      </c>
      <c r="P110" s="42">
        <f t="shared" si="10"/>
        <v>33414</v>
      </c>
      <c r="Q110" s="42">
        <v>745630.08333333337</v>
      </c>
      <c r="R110" s="78">
        <f t="shared" si="11"/>
        <v>448.1310605202915</v>
      </c>
      <c r="S110" s="127"/>
      <c r="T110" s="47"/>
    </row>
    <row r="111" spans="1:21 16384:16384" ht="15.75" thickBot="1" x14ac:dyDescent="0.25">
      <c r="A111" s="104" t="s">
        <v>185</v>
      </c>
      <c r="B111" s="25" t="s">
        <v>152</v>
      </c>
      <c r="C111" s="33" t="s">
        <v>51</v>
      </c>
      <c r="D111" s="42">
        <v>2127</v>
      </c>
      <c r="E111" s="42">
        <v>1913</v>
      </c>
      <c r="F111" s="42">
        <v>2031</v>
      </c>
      <c r="G111" s="42">
        <v>1660</v>
      </c>
      <c r="H111" s="42">
        <v>1978</v>
      </c>
      <c r="I111" s="42">
        <v>2124</v>
      </c>
      <c r="J111" s="42">
        <v>2318</v>
      </c>
      <c r="K111" s="42">
        <v>1984</v>
      </c>
      <c r="L111" s="42">
        <v>2130</v>
      </c>
      <c r="M111" s="42">
        <v>2169</v>
      </c>
      <c r="N111" s="42">
        <v>2074</v>
      </c>
      <c r="O111" s="42">
        <v>2240</v>
      </c>
      <c r="P111" s="42">
        <f t="shared" si="10"/>
        <v>24748</v>
      </c>
      <c r="Q111" s="42">
        <v>573455.5</v>
      </c>
      <c r="R111" s="78">
        <f t="shared" si="11"/>
        <v>431.55920555300281</v>
      </c>
      <c r="S111" s="127"/>
      <c r="T111" s="47"/>
    </row>
    <row r="112" spans="1:21 16384:16384" ht="15.75" thickBot="1" x14ac:dyDescent="0.25">
      <c r="A112" s="104" t="s">
        <v>186</v>
      </c>
      <c r="B112" s="25" t="s">
        <v>154</v>
      </c>
      <c r="C112" s="33" t="s">
        <v>53</v>
      </c>
      <c r="D112" s="42">
        <v>8859</v>
      </c>
      <c r="E112" s="42">
        <v>7802</v>
      </c>
      <c r="F112" s="42">
        <v>9036</v>
      </c>
      <c r="G112" s="42">
        <v>7533</v>
      </c>
      <c r="H112" s="42">
        <v>7285</v>
      </c>
      <c r="I112" s="42">
        <v>7816</v>
      </c>
      <c r="J112" s="42">
        <v>8505</v>
      </c>
      <c r="K112" s="42">
        <v>7550</v>
      </c>
      <c r="L112" s="42">
        <v>7965</v>
      </c>
      <c r="M112" s="42">
        <v>7522</v>
      </c>
      <c r="N112" s="42">
        <v>7131</v>
      </c>
      <c r="O112" s="42">
        <v>7788</v>
      </c>
      <c r="P112" s="42">
        <f t="shared" si="10"/>
        <v>94792</v>
      </c>
      <c r="Q112" s="42">
        <v>2424280</v>
      </c>
      <c r="R112" s="78">
        <f t="shared" si="11"/>
        <v>391.01093933044035</v>
      </c>
      <c r="S112" s="127"/>
      <c r="T112" s="47"/>
    </row>
    <row r="113" spans="1:20" ht="15.75" thickBot="1" x14ac:dyDescent="0.25">
      <c r="A113" s="104" t="s">
        <v>187</v>
      </c>
      <c r="B113" s="25" t="s">
        <v>155</v>
      </c>
      <c r="C113" s="33" t="s">
        <v>55</v>
      </c>
      <c r="D113" s="42">
        <v>1375</v>
      </c>
      <c r="E113" s="42">
        <v>1230</v>
      </c>
      <c r="F113" s="42">
        <v>1273</v>
      </c>
      <c r="G113" s="42">
        <v>1130</v>
      </c>
      <c r="H113" s="42">
        <v>1302</v>
      </c>
      <c r="I113" s="42">
        <v>1472</v>
      </c>
      <c r="J113" s="42">
        <v>1555</v>
      </c>
      <c r="K113" s="42">
        <v>1317</v>
      </c>
      <c r="L113" s="42">
        <v>1505</v>
      </c>
      <c r="M113" s="42">
        <v>1369</v>
      </c>
      <c r="N113" s="42">
        <v>1350</v>
      </c>
      <c r="O113" s="42">
        <v>1676</v>
      </c>
      <c r="P113" s="42">
        <f t="shared" si="10"/>
        <v>16554</v>
      </c>
      <c r="Q113" s="42">
        <v>427979.83333333331</v>
      </c>
      <c r="R113" s="78">
        <f t="shared" si="11"/>
        <v>386.79392603779229</v>
      </c>
      <c r="S113" s="127"/>
      <c r="T113" s="47"/>
    </row>
    <row r="114" spans="1:20" ht="15.75" thickBot="1" x14ac:dyDescent="0.25">
      <c r="A114" s="104" t="s">
        <v>191</v>
      </c>
      <c r="B114" s="25" t="s">
        <v>158</v>
      </c>
      <c r="C114" s="33" t="s">
        <v>56</v>
      </c>
      <c r="D114" s="42">
        <v>1610</v>
      </c>
      <c r="E114" s="42">
        <v>1519</v>
      </c>
      <c r="F114" s="42">
        <v>1570</v>
      </c>
      <c r="G114" s="42">
        <v>1408</v>
      </c>
      <c r="H114" s="42">
        <v>1668</v>
      </c>
      <c r="I114" s="42">
        <v>1824</v>
      </c>
      <c r="J114" s="42">
        <v>2114</v>
      </c>
      <c r="K114" s="42">
        <v>1715</v>
      </c>
      <c r="L114" s="42">
        <v>2140</v>
      </c>
      <c r="M114" s="42">
        <v>1839</v>
      </c>
      <c r="N114" s="42">
        <v>1891</v>
      </c>
      <c r="O114" s="42">
        <v>1959</v>
      </c>
      <c r="P114" s="42">
        <f t="shared" si="10"/>
        <v>21257</v>
      </c>
      <c r="Q114" s="42">
        <v>562863.5</v>
      </c>
      <c r="R114" s="78">
        <f t="shared" si="11"/>
        <v>377.65817111964088</v>
      </c>
      <c r="S114" s="127"/>
      <c r="T114" s="47"/>
    </row>
    <row r="115" spans="1:20" ht="15.75" thickBot="1" x14ac:dyDescent="0.25">
      <c r="A115" s="104" t="s">
        <v>192</v>
      </c>
      <c r="B115" s="25" t="s">
        <v>180</v>
      </c>
      <c r="C115" s="33" t="s">
        <v>57</v>
      </c>
      <c r="D115" s="42">
        <v>8232</v>
      </c>
      <c r="E115" s="42">
        <v>7938</v>
      </c>
      <c r="F115" s="42">
        <v>7927</v>
      </c>
      <c r="G115" s="42">
        <v>7584</v>
      </c>
      <c r="H115" s="42">
        <v>8454</v>
      </c>
      <c r="I115" s="42">
        <v>8726</v>
      </c>
      <c r="J115" s="42">
        <v>9733</v>
      </c>
      <c r="K115" s="42">
        <v>8258</v>
      </c>
      <c r="L115" s="42">
        <v>9577</v>
      </c>
      <c r="M115" s="42">
        <v>8800</v>
      </c>
      <c r="N115" s="42">
        <v>9142</v>
      </c>
      <c r="O115" s="42">
        <v>10184</v>
      </c>
      <c r="P115" s="42">
        <f t="shared" si="10"/>
        <v>104555</v>
      </c>
      <c r="Q115" s="42">
        <v>2867509.9166666665</v>
      </c>
      <c r="R115" s="78">
        <f t="shared" si="11"/>
        <v>364.61948881955334</v>
      </c>
      <c r="S115" s="127"/>
      <c r="T115" s="47"/>
    </row>
    <row r="116" spans="1:20" ht="15.75" thickBot="1" x14ac:dyDescent="0.25">
      <c r="A116" s="104" t="s">
        <v>194</v>
      </c>
      <c r="B116" s="25" t="s">
        <v>159</v>
      </c>
      <c r="C116" s="33" t="s">
        <v>218</v>
      </c>
      <c r="D116" s="42">
        <v>23453</v>
      </c>
      <c r="E116" s="42">
        <v>21469</v>
      </c>
      <c r="F116" s="42">
        <v>22504</v>
      </c>
      <c r="G116" s="42">
        <v>18595</v>
      </c>
      <c r="H116" s="42">
        <v>20811</v>
      </c>
      <c r="I116" s="42">
        <v>22722</v>
      </c>
      <c r="J116" s="42">
        <v>25808</v>
      </c>
      <c r="K116" s="42">
        <v>21624</v>
      </c>
      <c r="L116" s="42">
        <v>26362</v>
      </c>
      <c r="M116" s="42">
        <v>24404</v>
      </c>
      <c r="N116" s="42">
        <v>23851</v>
      </c>
      <c r="O116" s="42">
        <v>26473</v>
      </c>
      <c r="P116" s="42">
        <f t="shared" si="10"/>
        <v>278076</v>
      </c>
      <c r="Q116" s="42">
        <v>7851119.416666667</v>
      </c>
      <c r="R116" s="78">
        <f t="shared" si="11"/>
        <v>354.18643538867758</v>
      </c>
      <c r="S116" s="127"/>
      <c r="T116" s="47"/>
    </row>
    <row r="117" spans="1:20" ht="15.75" thickBot="1" x14ac:dyDescent="0.25">
      <c r="A117" s="104" t="s">
        <v>188</v>
      </c>
      <c r="B117" s="25" t="s">
        <v>156</v>
      </c>
      <c r="C117" s="33" t="s">
        <v>52</v>
      </c>
      <c r="D117" s="42">
        <v>883</v>
      </c>
      <c r="E117" s="42">
        <v>820</v>
      </c>
      <c r="F117" s="42">
        <v>905</v>
      </c>
      <c r="G117" s="42">
        <v>816</v>
      </c>
      <c r="H117" s="42">
        <v>825</v>
      </c>
      <c r="I117" s="42">
        <v>919</v>
      </c>
      <c r="J117" s="42">
        <v>1067</v>
      </c>
      <c r="K117" s="42">
        <v>855</v>
      </c>
      <c r="L117" s="42">
        <v>890</v>
      </c>
      <c r="M117" s="42">
        <v>845</v>
      </c>
      <c r="N117" s="42">
        <v>851</v>
      </c>
      <c r="O117" s="42">
        <v>860</v>
      </c>
      <c r="P117" s="42">
        <f t="shared" si="10"/>
        <v>10536</v>
      </c>
      <c r="Q117" s="42">
        <v>306143.83333333331</v>
      </c>
      <c r="R117" s="78">
        <f t="shared" si="11"/>
        <v>344.15195907370344</v>
      </c>
      <c r="S117" s="127"/>
      <c r="T117" s="47"/>
    </row>
    <row r="118" spans="1:20" ht="15.75" thickBot="1" x14ac:dyDescent="0.25">
      <c r="A118" s="104" t="s">
        <v>198</v>
      </c>
      <c r="B118" s="25" t="s">
        <v>163</v>
      </c>
      <c r="C118" s="33" t="s">
        <v>67</v>
      </c>
      <c r="D118" s="42">
        <v>496</v>
      </c>
      <c r="E118" s="42">
        <v>461</v>
      </c>
      <c r="F118" s="42">
        <v>484</v>
      </c>
      <c r="G118" s="42">
        <v>380</v>
      </c>
      <c r="H118" s="42">
        <v>441</v>
      </c>
      <c r="I118" s="42">
        <v>457</v>
      </c>
      <c r="J118" s="42">
        <v>519</v>
      </c>
      <c r="K118" s="42">
        <v>563</v>
      </c>
      <c r="L118" s="42">
        <v>637</v>
      </c>
      <c r="M118" s="42">
        <v>528</v>
      </c>
      <c r="N118" s="42">
        <v>515</v>
      </c>
      <c r="O118" s="42">
        <v>557</v>
      </c>
      <c r="P118" s="42">
        <f t="shared" si="10"/>
        <v>6038</v>
      </c>
      <c r="Q118" s="42">
        <v>188924.16666666666</v>
      </c>
      <c r="R118" s="78">
        <f t="shared" si="11"/>
        <v>319.59913369120767</v>
      </c>
      <c r="S118" s="127"/>
      <c r="T118" s="47"/>
    </row>
    <row r="119" spans="1:20" ht="15.75" thickBot="1" x14ac:dyDescent="0.25">
      <c r="A119" s="104" t="s">
        <v>196</v>
      </c>
      <c r="B119" s="25" t="s">
        <v>162</v>
      </c>
      <c r="C119" s="33" t="s">
        <v>61</v>
      </c>
      <c r="D119" s="42">
        <v>1368</v>
      </c>
      <c r="E119" s="42">
        <v>1266</v>
      </c>
      <c r="F119" s="42">
        <v>1327</v>
      </c>
      <c r="G119" s="42">
        <v>1070</v>
      </c>
      <c r="H119" s="42">
        <v>1300</v>
      </c>
      <c r="I119" s="42">
        <v>1423</v>
      </c>
      <c r="J119" s="42">
        <v>1721</v>
      </c>
      <c r="K119" s="42">
        <v>1395</v>
      </c>
      <c r="L119" s="42">
        <v>1684</v>
      </c>
      <c r="M119" s="42">
        <v>1633</v>
      </c>
      <c r="N119" s="42">
        <v>1624</v>
      </c>
      <c r="O119" s="42">
        <v>1699</v>
      </c>
      <c r="P119" s="42">
        <f t="shared" si="10"/>
        <v>17510</v>
      </c>
      <c r="Q119" s="42">
        <v>548302.83333333337</v>
      </c>
      <c r="R119" s="78">
        <f t="shared" si="11"/>
        <v>319.3490701762438</v>
      </c>
      <c r="S119" s="127"/>
      <c r="T119" s="47"/>
    </row>
    <row r="120" spans="1:20" ht="15.75" thickBot="1" x14ac:dyDescent="0.25">
      <c r="A120" s="104" t="s">
        <v>193</v>
      </c>
      <c r="B120" s="25" t="s">
        <v>182</v>
      </c>
      <c r="C120" s="33" t="s">
        <v>54</v>
      </c>
      <c r="D120" s="42">
        <v>782</v>
      </c>
      <c r="E120" s="42">
        <v>728</v>
      </c>
      <c r="F120" s="42">
        <v>739</v>
      </c>
      <c r="G120" s="42">
        <v>612</v>
      </c>
      <c r="H120" s="42">
        <v>783</v>
      </c>
      <c r="I120" s="42">
        <v>854</v>
      </c>
      <c r="J120" s="42">
        <v>977</v>
      </c>
      <c r="K120" s="42">
        <v>938</v>
      </c>
      <c r="L120" s="42">
        <v>886</v>
      </c>
      <c r="M120" s="42">
        <v>1008</v>
      </c>
      <c r="N120" s="42">
        <v>976</v>
      </c>
      <c r="O120" s="42">
        <v>1077</v>
      </c>
      <c r="P120" s="42">
        <f t="shared" si="10"/>
        <v>10360</v>
      </c>
      <c r="Q120" s="42">
        <v>355426.66666666669</v>
      </c>
      <c r="R120" s="78">
        <f t="shared" si="11"/>
        <v>291.4806617398807</v>
      </c>
      <c r="S120" s="127"/>
      <c r="T120" s="47"/>
    </row>
    <row r="121" spans="1:20" ht="15.75" thickBot="1" x14ac:dyDescent="0.25">
      <c r="A121" s="104" t="s">
        <v>195</v>
      </c>
      <c r="B121" s="25" t="s">
        <v>160</v>
      </c>
      <c r="C121" s="33" t="s">
        <v>62</v>
      </c>
      <c r="D121" s="42">
        <v>457</v>
      </c>
      <c r="E121" s="42">
        <v>417</v>
      </c>
      <c r="F121" s="42">
        <v>452</v>
      </c>
      <c r="G121" s="42">
        <v>368</v>
      </c>
      <c r="H121" s="42">
        <v>475</v>
      </c>
      <c r="I121" s="42">
        <v>492</v>
      </c>
      <c r="J121" s="42">
        <v>528</v>
      </c>
      <c r="K121" s="42">
        <v>483</v>
      </c>
      <c r="L121" s="42">
        <v>539</v>
      </c>
      <c r="M121" s="42">
        <v>482</v>
      </c>
      <c r="N121" s="42">
        <v>474</v>
      </c>
      <c r="O121" s="42">
        <v>552</v>
      </c>
      <c r="P121" s="42">
        <f t="shared" si="10"/>
        <v>5719</v>
      </c>
      <c r="Q121" s="42">
        <v>201264.5</v>
      </c>
      <c r="R121" s="78">
        <f t="shared" si="11"/>
        <v>284.15343987638158</v>
      </c>
      <c r="S121" s="127"/>
      <c r="T121" s="47"/>
    </row>
    <row r="122" spans="1:20" ht="15.75" thickBot="1" x14ac:dyDescent="0.25">
      <c r="A122" s="104" t="s">
        <v>200</v>
      </c>
      <c r="B122" s="25" t="s">
        <v>167</v>
      </c>
      <c r="C122" s="33" t="s">
        <v>66</v>
      </c>
      <c r="D122" s="42">
        <v>293</v>
      </c>
      <c r="E122" s="42">
        <v>251</v>
      </c>
      <c r="F122" s="42">
        <v>254</v>
      </c>
      <c r="G122" s="42">
        <v>213</v>
      </c>
      <c r="H122" s="42">
        <v>258</v>
      </c>
      <c r="I122" s="42">
        <v>275</v>
      </c>
      <c r="J122" s="42">
        <v>337</v>
      </c>
      <c r="K122" s="42">
        <v>272</v>
      </c>
      <c r="L122" s="42">
        <v>316</v>
      </c>
      <c r="M122" s="42">
        <v>340</v>
      </c>
      <c r="N122" s="42">
        <v>293</v>
      </c>
      <c r="O122" s="42">
        <v>350</v>
      </c>
      <c r="P122" s="42">
        <f t="shared" si="10"/>
        <v>3452</v>
      </c>
      <c r="Q122" s="42">
        <v>141660.58333333334</v>
      </c>
      <c r="R122" s="78">
        <f t="shared" si="11"/>
        <v>243.68105218635856</v>
      </c>
      <c r="S122" s="127"/>
      <c r="T122" s="47"/>
    </row>
    <row r="123" spans="1:20" ht="15.75" thickBot="1" x14ac:dyDescent="0.25">
      <c r="A123" s="104" t="s">
        <v>197</v>
      </c>
      <c r="B123" s="25" t="s">
        <v>181</v>
      </c>
      <c r="C123" s="33" t="s">
        <v>59</v>
      </c>
      <c r="D123" s="42">
        <v>2924</v>
      </c>
      <c r="E123" s="42">
        <v>2852</v>
      </c>
      <c r="F123" s="42">
        <v>2716</v>
      </c>
      <c r="G123" s="42">
        <v>2579</v>
      </c>
      <c r="H123" s="42">
        <v>3145</v>
      </c>
      <c r="I123" s="42">
        <v>2839</v>
      </c>
      <c r="J123" s="42">
        <v>3695</v>
      </c>
      <c r="K123" s="42">
        <v>3032</v>
      </c>
      <c r="L123" s="42">
        <v>3488</v>
      </c>
      <c r="M123" s="42">
        <v>3139</v>
      </c>
      <c r="N123" s="42">
        <v>3057</v>
      </c>
      <c r="O123" s="42">
        <v>3475</v>
      </c>
      <c r="P123" s="42">
        <f t="shared" si="10"/>
        <v>36941</v>
      </c>
      <c r="Q123" s="42">
        <v>1561995.25</v>
      </c>
      <c r="R123" s="78">
        <f t="shared" si="11"/>
        <v>236.49879857189066</v>
      </c>
      <c r="S123" s="127"/>
      <c r="T123" s="47"/>
    </row>
    <row r="124" spans="1:20" ht="15.75" thickBot="1" x14ac:dyDescent="0.25">
      <c r="A124" s="104" t="s">
        <v>203</v>
      </c>
      <c r="B124" s="25" t="s">
        <v>169</v>
      </c>
      <c r="C124" s="33" t="s">
        <v>71</v>
      </c>
      <c r="D124" s="42">
        <v>597</v>
      </c>
      <c r="E124" s="42">
        <v>597</v>
      </c>
      <c r="F124" s="42">
        <v>714</v>
      </c>
      <c r="G124" s="42">
        <v>602</v>
      </c>
      <c r="H124" s="42">
        <v>592</v>
      </c>
      <c r="I124" s="42">
        <v>669</v>
      </c>
      <c r="J124" s="42">
        <v>869</v>
      </c>
      <c r="K124" s="42">
        <v>677</v>
      </c>
      <c r="L124" s="42">
        <v>865</v>
      </c>
      <c r="M124" s="42">
        <v>804</v>
      </c>
      <c r="N124" s="42">
        <v>792</v>
      </c>
      <c r="O124" s="42">
        <v>916</v>
      </c>
      <c r="P124" s="42">
        <f t="shared" si="10"/>
        <v>8694</v>
      </c>
      <c r="Q124" s="42">
        <v>401737.16666666669</v>
      </c>
      <c r="R124" s="78">
        <f t="shared" si="11"/>
        <v>216.41014875812252</v>
      </c>
      <c r="S124" s="127"/>
      <c r="T124" s="47"/>
    </row>
    <row r="125" spans="1:20" ht="15.75" thickBot="1" x14ac:dyDescent="0.25">
      <c r="A125" s="104" t="s">
        <v>212</v>
      </c>
      <c r="B125" s="25" t="s">
        <v>177</v>
      </c>
      <c r="C125" s="33" t="s">
        <v>75</v>
      </c>
      <c r="D125" s="42">
        <v>189</v>
      </c>
      <c r="E125" s="42">
        <v>172</v>
      </c>
      <c r="F125" s="42">
        <v>187</v>
      </c>
      <c r="G125" s="42">
        <v>174</v>
      </c>
      <c r="H125" s="42">
        <v>197</v>
      </c>
      <c r="I125" s="42">
        <v>268</v>
      </c>
      <c r="J125" s="42">
        <v>288</v>
      </c>
      <c r="K125" s="42">
        <v>302</v>
      </c>
      <c r="L125" s="42">
        <v>407</v>
      </c>
      <c r="M125" s="42">
        <v>447</v>
      </c>
      <c r="N125" s="42">
        <v>309</v>
      </c>
      <c r="O125" s="42">
        <v>403</v>
      </c>
      <c r="P125" s="42">
        <f t="shared" si="10"/>
        <v>3343</v>
      </c>
      <c r="Q125" s="42">
        <v>178738.08333333334</v>
      </c>
      <c r="R125" s="78">
        <f t="shared" si="11"/>
        <v>187.03344791750686</v>
      </c>
      <c r="S125" s="127"/>
      <c r="T125" s="47"/>
    </row>
    <row r="126" spans="1:20" ht="15.75" thickBot="1" x14ac:dyDescent="0.25">
      <c r="A126" s="104" t="s">
        <v>202</v>
      </c>
      <c r="B126" s="25" t="s">
        <v>164</v>
      </c>
      <c r="C126" s="33" t="s">
        <v>63</v>
      </c>
      <c r="D126" s="42">
        <v>746</v>
      </c>
      <c r="E126" s="42">
        <v>697</v>
      </c>
      <c r="F126" s="42">
        <v>756</v>
      </c>
      <c r="G126" s="42">
        <v>682</v>
      </c>
      <c r="H126" s="42">
        <v>678</v>
      </c>
      <c r="I126" s="42">
        <v>780</v>
      </c>
      <c r="J126" s="42">
        <v>850</v>
      </c>
      <c r="K126" s="42">
        <v>653</v>
      </c>
      <c r="L126" s="42">
        <v>812</v>
      </c>
      <c r="M126" s="42">
        <v>838</v>
      </c>
      <c r="N126" s="42">
        <v>861</v>
      </c>
      <c r="O126" s="42">
        <v>848</v>
      </c>
      <c r="P126" s="42">
        <f t="shared" si="10"/>
        <v>9201</v>
      </c>
      <c r="Q126" s="42">
        <v>497583.25</v>
      </c>
      <c r="R126" s="78">
        <f t="shared" si="11"/>
        <v>184.91378075930007</v>
      </c>
      <c r="S126" s="127"/>
      <c r="T126" s="47"/>
    </row>
    <row r="127" spans="1:20" ht="15.75" thickBot="1" x14ac:dyDescent="0.25">
      <c r="A127" s="104" t="s">
        <v>205</v>
      </c>
      <c r="B127" s="25" t="s">
        <v>171</v>
      </c>
      <c r="C127" s="33" t="s">
        <v>40</v>
      </c>
      <c r="D127" s="42">
        <v>148</v>
      </c>
      <c r="E127" s="42">
        <v>160</v>
      </c>
      <c r="F127" s="42">
        <v>146</v>
      </c>
      <c r="G127" s="42">
        <v>143</v>
      </c>
      <c r="H127" s="42">
        <v>118</v>
      </c>
      <c r="I127" s="42">
        <v>169</v>
      </c>
      <c r="J127" s="42">
        <v>207</v>
      </c>
      <c r="K127" s="42">
        <v>139</v>
      </c>
      <c r="L127" s="42">
        <v>177</v>
      </c>
      <c r="M127" s="42">
        <v>181</v>
      </c>
      <c r="N127" s="42">
        <v>193</v>
      </c>
      <c r="O127" s="42">
        <v>170</v>
      </c>
      <c r="P127" s="42">
        <f t="shared" si="10"/>
        <v>1951</v>
      </c>
      <c r="Q127" s="42">
        <v>105709.58333333333</v>
      </c>
      <c r="R127" s="78">
        <f t="shared" si="11"/>
        <v>184.56226374934471</v>
      </c>
      <c r="S127" s="127"/>
      <c r="T127" s="47"/>
    </row>
    <row r="128" spans="1:20" ht="15.75" thickBot="1" x14ac:dyDescent="0.25">
      <c r="A128" s="104" t="s">
        <v>201</v>
      </c>
      <c r="B128" s="25" t="s">
        <v>165</v>
      </c>
      <c r="C128" s="33" t="s">
        <v>70</v>
      </c>
      <c r="D128" s="42">
        <v>553</v>
      </c>
      <c r="E128" s="42">
        <v>476</v>
      </c>
      <c r="F128" s="42">
        <v>526</v>
      </c>
      <c r="G128" s="42">
        <v>486</v>
      </c>
      <c r="H128" s="42">
        <v>444</v>
      </c>
      <c r="I128" s="42">
        <v>495</v>
      </c>
      <c r="J128" s="42">
        <v>571</v>
      </c>
      <c r="K128" s="42">
        <v>458</v>
      </c>
      <c r="L128" s="42">
        <v>593</v>
      </c>
      <c r="M128" s="42">
        <v>538</v>
      </c>
      <c r="N128" s="42">
        <v>555</v>
      </c>
      <c r="O128" s="42">
        <v>592</v>
      </c>
      <c r="P128" s="42">
        <f t="shared" si="10"/>
        <v>6287</v>
      </c>
      <c r="Q128" s="42">
        <v>343557</v>
      </c>
      <c r="R128" s="78">
        <f t="shared" si="11"/>
        <v>182.99729011488634</v>
      </c>
      <c r="S128" s="127"/>
      <c r="T128" s="47"/>
    </row>
    <row r="129" spans="1:20" ht="15.75" thickBot="1" x14ac:dyDescent="0.25">
      <c r="A129" s="104" t="s">
        <v>210</v>
      </c>
      <c r="B129" s="25" t="s">
        <v>175</v>
      </c>
      <c r="C129" s="33" t="s">
        <v>74</v>
      </c>
      <c r="D129" s="42">
        <v>45</v>
      </c>
      <c r="E129" s="42">
        <v>48</v>
      </c>
      <c r="F129" s="42">
        <v>46</v>
      </c>
      <c r="G129" s="42">
        <v>44</v>
      </c>
      <c r="H129" s="42">
        <v>26</v>
      </c>
      <c r="I129" s="42">
        <v>36</v>
      </c>
      <c r="J129" s="42">
        <v>60</v>
      </c>
      <c r="K129" s="42">
        <v>88</v>
      </c>
      <c r="L129" s="42">
        <v>78</v>
      </c>
      <c r="M129" s="42">
        <v>82</v>
      </c>
      <c r="N129" s="42">
        <v>91</v>
      </c>
      <c r="O129" s="42">
        <v>125</v>
      </c>
      <c r="P129" s="42">
        <f t="shared" si="10"/>
        <v>769</v>
      </c>
      <c r="Q129" s="42">
        <v>42873.5</v>
      </c>
      <c r="R129" s="78">
        <f t="shared" si="11"/>
        <v>179.36487573909292</v>
      </c>
      <c r="S129" s="127"/>
      <c r="T129" s="47"/>
    </row>
    <row r="130" spans="1:20" ht="15.75" thickBot="1" x14ac:dyDescent="0.25">
      <c r="A130" s="104" t="s">
        <v>199</v>
      </c>
      <c r="B130" s="25" t="s">
        <v>161</v>
      </c>
      <c r="C130" s="33" t="s">
        <v>69</v>
      </c>
      <c r="D130" s="42">
        <v>1353</v>
      </c>
      <c r="E130" s="42">
        <v>1168</v>
      </c>
      <c r="F130" s="42">
        <v>1225</v>
      </c>
      <c r="G130" s="42">
        <v>1234</v>
      </c>
      <c r="H130" s="42">
        <v>1182</v>
      </c>
      <c r="I130" s="42">
        <v>1298</v>
      </c>
      <c r="J130" s="42">
        <v>1412</v>
      </c>
      <c r="K130" s="42">
        <v>1227</v>
      </c>
      <c r="L130" s="42">
        <v>1383</v>
      </c>
      <c r="M130" s="42">
        <v>1205</v>
      </c>
      <c r="N130" s="42">
        <v>1181</v>
      </c>
      <c r="O130" s="42">
        <v>1369</v>
      </c>
      <c r="P130" s="42">
        <f t="shared" si="10"/>
        <v>15237</v>
      </c>
      <c r="Q130" s="42">
        <v>886655</v>
      </c>
      <c r="R130" s="78">
        <f t="shared" si="11"/>
        <v>171.84812582120443</v>
      </c>
      <c r="S130" s="127"/>
      <c r="T130" s="47"/>
    </row>
    <row r="131" spans="1:20" ht="15.75" thickBot="1" x14ac:dyDescent="0.25">
      <c r="A131" s="104" t="s">
        <v>207</v>
      </c>
      <c r="B131" s="25" t="s">
        <v>168</v>
      </c>
      <c r="C131" s="33" t="s">
        <v>73</v>
      </c>
      <c r="D131" s="42">
        <v>74</v>
      </c>
      <c r="E131" s="42">
        <v>55</v>
      </c>
      <c r="F131" s="42">
        <v>83</v>
      </c>
      <c r="G131" s="42">
        <v>60</v>
      </c>
      <c r="H131" s="42">
        <v>84</v>
      </c>
      <c r="I131" s="42">
        <v>86</v>
      </c>
      <c r="J131" s="42">
        <v>85</v>
      </c>
      <c r="K131" s="42">
        <v>94</v>
      </c>
      <c r="L131" s="42">
        <v>79</v>
      </c>
      <c r="M131" s="42">
        <v>72</v>
      </c>
      <c r="N131" s="42">
        <v>111</v>
      </c>
      <c r="O131" s="42">
        <v>126</v>
      </c>
      <c r="P131" s="42">
        <f t="shared" si="10"/>
        <v>1009</v>
      </c>
      <c r="Q131" s="42">
        <v>60108.75</v>
      </c>
      <c r="R131" s="78">
        <f t="shared" si="11"/>
        <v>167.86241603759851</v>
      </c>
      <c r="S131" s="127"/>
      <c r="T131" s="47"/>
    </row>
    <row r="132" spans="1:20" ht="15.75" thickBot="1" x14ac:dyDescent="0.25">
      <c r="A132" s="104" t="s">
        <v>214</v>
      </c>
      <c r="B132" s="25" t="s">
        <v>176</v>
      </c>
      <c r="C132" s="33" t="s">
        <v>79</v>
      </c>
      <c r="D132" s="42">
        <v>193</v>
      </c>
      <c r="E132" s="42">
        <v>37</v>
      </c>
      <c r="F132" s="42">
        <v>45</v>
      </c>
      <c r="G132" s="42">
        <v>29</v>
      </c>
      <c r="H132" s="42">
        <v>33</v>
      </c>
      <c r="I132" s="42">
        <v>32</v>
      </c>
      <c r="J132" s="42">
        <v>43</v>
      </c>
      <c r="K132" s="42">
        <v>21</v>
      </c>
      <c r="L132" s="42">
        <v>23</v>
      </c>
      <c r="M132" s="42">
        <v>49</v>
      </c>
      <c r="N132" s="42">
        <v>41</v>
      </c>
      <c r="O132" s="42">
        <v>54</v>
      </c>
      <c r="P132" s="42">
        <f t="shared" si="10"/>
        <v>600</v>
      </c>
      <c r="Q132" s="42">
        <v>35869.666666666664</v>
      </c>
      <c r="R132" s="78">
        <f t="shared" si="11"/>
        <v>167.27225417948313</v>
      </c>
      <c r="S132" s="127"/>
      <c r="T132" s="47"/>
    </row>
    <row r="133" spans="1:20" ht="15.75" thickBot="1" x14ac:dyDescent="0.25">
      <c r="A133" s="104" t="s">
        <v>204</v>
      </c>
      <c r="B133" s="25" t="s">
        <v>166</v>
      </c>
      <c r="C133" s="33" t="s">
        <v>68</v>
      </c>
      <c r="D133" s="42">
        <v>1496</v>
      </c>
      <c r="E133" s="42">
        <v>1508</v>
      </c>
      <c r="F133" s="42">
        <v>1360</v>
      </c>
      <c r="G133" s="42">
        <v>1581</v>
      </c>
      <c r="H133" s="42">
        <v>1815</v>
      </c>
      <c r="I133" s="42">
        <v>1782</v>
      </c>
      <c r="J133" s="42">
        <v>1994</v>
      </c>
      <c r="K133" s="42">
        <v>1650</v>
      </c>
      <c r="L133" s="42">
        <v>1811</v>
      </c>
      <c r="M133" s="42">
        <v>1663</v>
      </c>
      <c r="N133" s="42">
        <v>1609</v>
      </c>
      <c r="O133" s="42">
        <v>1930</v>
      </c>
      <c r="P133" s="42">
        <f t="shared" si="10"/>
        <v>20199</v>
      </c>
      <c r="Q133" s="42">
        <v>1224971.5833333333</v>
      </c>
      <c r="R133" s="78">
        <f t="shared" si="11"/>
        <v>164.89362100168447</v>
      </c>
      <c r="S133" s="127"/>
      <c r="T133" s="47"/>
    </row>
    <row r="134" spans="1:20" ht="15.75" thickBot="1" x14ac:dyDescent="0.25">
      <c r="A134" s="104" t="s">
        <v>206</v>
      </c>
      <c r="B134" s="25" t="s">
        <v>170</v>
      </c>
      <c r="C134" s="33" t="s">
        <v>65</v>
      </c>
      <c r="D134" s="42">
        <v>775</v>
      </c>
      <c r="E134" s="42">
        <v>716</v>
      </c>
      <c r="F134" s="42">
        <v>666</v>
      </c>
      <c r="G134" s="42">
        <v>653</v>
      </c>
      <c r="H134" s="42">
        <v>733</v>
      </c>
      <c r="I134" s="42">
        <v>710</v>
      </c>
      <c r="J134" s="42">
        <v>924</v>
      </c>
      <c r="K134" s="42">
        <v>751</v>
      </c>
      <c r="L134" s="42">
        <v>810</v>
      </c>
      <c r="M134" s="42">
        <v>798</v>
      </c>
      <c r="N134" s="42">
        <v>666</v>
      </c>
      <c r="O134" s="42">
        <v>770</v>
      </c>
      <c r="P134" s="42">
        <f t="shared" si="10"/>
        <v>8972</v>
      </c>
      <c r="Q134" s="42">
        <v>559436.33333333337</v>
      </c>
      <c r="R134" s="78">
        <f t="shared" si="11"/>
        <v>160.375711504854</v>
      </c>
      <c r="S134" s="127"/>
      <c r="T134" s="47"/>
    </row>
    <row r="135" spans="1:20" ht="15.75" thickBot="1" x14ac:dyDescent="0.25">
      <c r="A135" s="104" t="s">
        <v>216</v>
      </c>
      <c r="B135" s="25" t="s">
        <v>179</v>
      </c>
      <c r="C135" s="33" t="s">
        <v>78</v>
      </c>
      <c r="D135" s="42">
        <v>151</v>
      </c>
      <c r="E135" s="42">
        <v>148</v>
      </c>
      <c r="F135" s="42">
        <v>250</v>
      </c>
      <c r="G135" s="42">
        <v>190</v>
      </c>
      <c r="H135" s="42">
        <v>330</v>
      </c>
      <c r="I135" s="42">
        <v>186</v>
      </c>
      <c r="J135" s="42">
        <v>292</v>
      </c>
      <c r="K135" s="42">
        <v>364</v>
      </c>
      <c r="L135" s="42">
        <v>400</v>
      </c>
      <c r="M135" s="42">
        <v>409</v>
      </c>
      <c r="N135" s="42">
        <v>368</v>
      </c>
      <c r="O135" s="42">
        <v>422</v>
      </c>
      <c r="P135" s="42">
        <f t="shared" si="10"/>
        <v>3510</v>
      </c>
      <c r="Q135" s="42">
        <v>219752.91666666666</v>
      </c>
      <c r="R135" s="78">
        <f t="shared" si="11"/>
        <v>159.72484248407775</v>
      </c>
      <c r="S135" s="127"/>
      <c r="T135" s="47"/>
    </row>
    <row r="136" spans="1:20" ht="15.75" thickBot="1" x14ac:dyDescent="0.25">
      <c r="A136" s="104" t="s">
        <v>208</v>
      </c>
      <c r="B136" s="25" t="s">
        <v>172</v>
      </c>
      <c r="C136" s="33" t="s">
        <v>72</v>
      </c>
      <c r="D136" s="42">
        <v>586</v>
      </c>
      <c r="E136" s="42">
        <v>608</v>
      </c>
      <c r="F136" s="42">
        <v>613</v>
      </c>
      <c r="G136" s="42">
        <v>569</v>
      </c>
      <c r="H136" s="42">
        <v>575</v>
      </c>
      <c r="I136" s="42">
        <v>635</v>
      </c>
      <c r="J136" s="42">
        <v>716</v>
      </c>
      <c r="K136" s="42">
        <v>604</v>
      </c>
      <c r="L136" s="42">
        <v>760</v>
      </c>
      <c r="M136" s="42">
        <v>639</v>
      </c>
      <c r="N136" s="42">
        <v>648</v>
      </c>
      <c r="O136" s="42">
        <v>802</v>
      </c>
      <c r="P136" s="42">
        <f t="shared" si="10"/>
        <v>7755</v>
      </c>
      <c r="Q136" s="42">
        <v>512265.5</v>
      </c>
      <c r="R136" s="78">
        <f t="shared" si="11"/>
        <v>151.38634165291239</v>
      </c>
      <c r="S136" s="127"/>
      <c r="T136" s="47"/>
    </row>
    <row r="137" spans="1:20" ht="15.75" thickBot="1" x14ac:dyDescent="0.25">
      <c r="A137" s="104" t="s">
        <v>209</v>
      </c>
      <c r="B137" s="25" t="s">
        <v>174</v>
      </c>
      <c r="C137" s="33" t="s">
        <v>76</v>
      </c>
      <c r="D137" s="42">
        <v>32</v>
      </c>
      <c r="E137" s="42">
        <v>31</v>
      </c>
      <c r="F137" s="42">
        <v>28</v>
      </c>
      <c r="G137" s="42">
        <v>20</v>
      </c>
      <c r="H137" s="42">
        <v>30</v>
      </c>
      <c r="I137" s="42">
        <v>42</v>
      </c>
      <c r="J137" s="42">
        <v>30</v>
      </c>
      <c r="K137" s="42">
        <v>40</v>
      </c>
      <c r="L137" s="42">
        <v>64</v>
      </c>
      <c r="M137" s="42">
        <v>59</v>
      </c>
      <c r="N137" s="42">
        <v>63</v>
      </c>
      <c r="O137" s="42">
        <v>50</v>
      </c>
      <c r="P137" s="42">
        <f t="shared" si="10"/>
        <v>489</v>
      </c>
      <c r="Q137" s="42">
        <v>37445.583333333336</v>
      </c>
      <c r="R137" s="78">
        <f t="shared" si="11"/>
        <v>130.58949987426197</v>
      </c>
      <c r="S137" s="127"/>
      <c r="T137" s="47"/>
    </row>
    <row r="138" spans="1:20" ht="15.75" thickBot="1" x14ac:dyDescent="0.25">
      <c r="A138" s="104" t="s">
        <v>211</v>
      </c>
      <c r="B138" s="25" t="s">
        <v>183</v>
      </c>
      <c r="C138" s="33" t="s">
        <v>64</v>
      </c>
      <c r="D138" s="42">
        <v>41</v>
      </c>
      <c r="E138" s="42">
        <v>46</v>
      </c>
      <c r="F138" s="42">
        <v>57</v>
      </c>
      <c r="G138" s="42">
        <v>45</v>
      </c>
      <c r="H138" s="42">
        <v>54</v>
      </c>
      <c r="I138" s="42">
        <v>68</v>
      </c>
      <c r="J138" s="42">
        <v>88</v>
      </c>
      <c r="K138" s="42">
        <v>84</v>
      </c>
      <c r="L138" s="42">
        <v>58</v>
      </c>
      <c r="M138" s="42">
        <v>55</v>
      </c>
      <c r="N138" s="42">
        <v>61</v>
      </c>
      <c r="O138" s="42">
        <v>89</v>
      </c>
      <c r="P138" s="42">
        <f t="shared" si="10"/>
        <v>746</v>
      </c>
      <c r="Q138" s="42">
        <v>57404.583333333336</v>
      </c>
      <c r="R138" s="78">
        <f t="shared" si="11"/>
        <v>129.95478003353389</v>
      </c>
      <c r="S138" s="127"/>
      <c r="T138" s="47"/>
    </row>
    <row r="139" spans="1:20" ht="15.75" thickBot="1" x14ac:dyDescent="0.25">
      <c r="A139" s="104" t="s">
        <v>213</v>
      </c>
      <c r="B139" s="25" t="s">
        <v>178</v>
      </c>
      <c r="C139" s="33" t="s">
        <v>77</v>
      </c>
      <c r="D139" s="42">
        <v>27</v>
      </c>
      <c r="E139" s="42">
        <v>18</v>
      </c>
      <c r="F139" s="42">
        <v>23</v>
      </c>
      <c r="G139" s="42">
        <v>13</v>
      </c>
      <c r="H139" s="42">
        <v>9</v>
      </c>
      <c r="I139" s="42">
        <v>20</v>
      </c>
      <c r="J139" s="42">
        <v>31</v>
      </c>
      <c r="K139" s="42">
        <v>29</v>
      </c>
      <c r="L139" s="42">
        <v>48</v>
      </c>
      <c r="M139" s="42">
        <v>39</v>
      </c>
      <c r="N139" s="42">
        <v>35</v>
      </c>
      <c r="O139" s="42">
        <v>15</v>
      </c>
      <c r="P139" s="42">
        <f t="shared" si="10"/>
        <v>307</v>
      </c>
      <c r="Q139" s="42">
        <v>26051.916666666668</v>
      </c>
      <c r="R139" s="78">
        <f t="shared" si="11"/>
        <v>117.84161753933651</v>
      </c>
      <c r="S139" s="127"/>
      <c r="T139" s="47"/>
    </row>
    <row r="140" spans="1:20" ht="15.75" thickBot="1" x14ac:dyDescent="0.25">
      <c r="A140" s="104" t="s">
        <v>215</v>
      </c>
      <c r="B140" s="25" t="s">
        <v>173</v>
      </c>
      <c r="C140" s="33" t="s">
        <v>80</v>
      </c>
      <c r="D140" s="42">
        <v>10</v>
      </c>
      <c r="E140" s="42">
        <v>5</v>
      </c>
      <c r="F140" s="42">
        <v>6</v>
      </c>
      <c r="G140" s="42">
        <v>8</v>
      </c>
      <c r="H140" s="42">
        <v>4</v>
      </c>
      <c r="I140" s="42">
        <v>8</v>
      </c>
      <c r="J140" s="42">
        <v>9</v>
      </c>
      <c r="K140" s="42">
        <v>13</v>
      </c>
      <c r="L140" s="42">
        <v>13</v>
      </c>
      <c r="M140" s="42">
        <v>6</v>
      </c>
      <c r="N140" s="42">
        <v>17</v>
      </c>
      <c r="O140" s="42">
        <v>18</v>
      </c>
      <c r="P140" s="42">
        <f t="shared" si="10"/>
        <v>117</v>
      </c>
      <c r="Q140" s="42">
        <v>18492.5</v>
      </c>
      <c r="R140" s="78">
        <f t="shared" si="11"/>
        <v>63.2688927943761</v>
      </c>
      <c r="S140" s="127"/>
      <c r="T140" s="47"/>
    </row>
    <row r="141" spans="1:20" ht="27.6" customHeight="1" thickBot="1" x14ac:dyDescent="0.25">
      <c r="C141" s="60" t="s">
        <v>8</v>
      </c>
      <c r="D141" s="61">
        <f>+SUM(D109:D140)</f>
        <v>63875</v>
      </c>
      <c r="E141" s="61">
        <f>+SUM(E109:E140)</f>
        <v>59152</v>
      </c>
      <c r="F141" s="61">
        <f>+SUM(F109:F140)</f>
        <v>62068</v>
      </c>
      <c r="G141" s="61">
        <f>+SUM(G109:G140)</f>
        <v>53964</v>
      </c>
      <c r="H141" s="61">
        <f>+SUM(H109:H140)</f>
        <v>59572</v>
      </c>
      <c r="I141" s="61">
        <f t="shared" ref="I141:N141" si="12">+SUM(I109:I140)</f>
        <v>63526</v>
      </c>
      <c r="J141" s="61">
        <f t="shared" si="12"/>
        <v>72224</v>
      </c>
      <c r="K141" s="61">
        <f t="shared" si="12"/>
        <v>61718</v>
      </c>
      <c r="L141" s="61">
        <f t="shared" si="12"/>
        <v>71619</v>
      </c>
      <c r="M141" s="61">
        <f t="shared" si="12"/>
        <v>66184</v>
      </c>
      <c r="N141" s="61">
        <f t="shared" si="12"/>
        <v>64972</v>
      </c>
      <c r="O141" s="61">
        <f t="shared" ref="O141" si="13">+SUM(O109:O140)</f>
        <v>72132</v>
      </c>
      <c r="P141" s="61">
        <f>+SUM(P109:P140)</f>
        <v>771006</v>
      </c>
      <c r="Q141" s="61">
        <v>24350225.333333332</v>
      </c>
      <c r="R141" s="61" t="s">
        <v>333</v>
      </c>
      <c r="S141" s="128"/>
      <c r="T141" s="129"/>
    </row>
    <row r="142" spans="1:20" x14ac:dyDescent="0.2">
      <c r="C142" s="5" t="s">
        <v>317</v>
      </c>
      <c r="D142" s="4"/>
      <c r="E142" s="4"/>
      <c r="F142" s="4"/>
      <c r="G142" s="4"/>
      <c r="H142" s="4"/>
      <c r="I142" s="4"/>
      <c r="J142" s="4"/>
      <c r="K142" s="4"/>
      <c r="L142" s="4"/>
      <c r="M142" s="4"/>
      <c r="N142" s="13"/>
      <c r="O142" s="13"/>
      <c r="P142" s="4"/>
      <c r="Q142" s="4"/>
      <c r="R142" s="17"/>
    </row>
    <row r="143" spans="1:20" x14ac:dyDescent="0.2">
      <c r="C143" s="170" t="s">
        <v>318</v>
      </c>
      <c r="D143" s="170"/>
      <c r="E143" s="170"/>
      <c r="F143" s="170"/>
      <c r="G143" s="170"/>
      <c r="H143" s="170"/>
      <c r="I143" s="170"/>
      <c r="J143" s="170"/>
      <c r="K143" s="170"/>
      <c r="L143" s="170"/>
      <c r="M143" s="170"/>
      <c r="N143" s="170"/>
      <c r="O143" s="170"/>
      <c r="P143" s="170"/>
      <c r="Q143" s="170"/>
      <c r="R143" s="170"/>
    </row>
    <row r="144" spans="1:20" x14ac:dyDescent="0.2">
      <c r="C144" s="170" t="s">
        <v>335</v>
      </c>
      <c r="D144" s="170"/>
      <c r="E144" s="170"/>
      <c r="F144" s="170"/>
      <c r="G144" s="170"/>
      <c r="H144" s="170"/>
      <c r="I144" s="170"/>
      <c r="J144" s="170"/>
      <c r="K144" s="170"/>
      <c r="L144" s="170"/>
      <c r="M144" s="170"/>
      <c r="N144" s="170"/>
      <c r="O144" s="170"/>
      <c r="P144" s="170"/>
      <c r="Q144" s="170"/>
      <c r="R144" s="170"/>
    </row>
    <row r="146" spans="3:17" ht="15.75" x14ac:dyDescent="0.25">
      <c r="C146" s="1" t="s">
        <v>261</v>
      </c>
      <c r="D146" s="47"/>
      <c r="E146" s="47"/>
      <c r="F146" s="47"/>
      <c r="G146" s="47"/>
      <c r="H146" s="47"/>
      <c r="I146" s="47"/>
      <c r="J146" s="47"/>
      <c r="K146" s="47"/>
      <c r="L146" s="47"/>
      <c r="M146" s="47"/>
    </row>
    <row r="148" spans="3:17" ht="16.5" thickBot="1" x14ac:dyDescent="0.3">
      <c r="C148" s="23" t="s">
        <v>278</v>
      </c>
    </row>
    <row r="149" spans="3:17" ht="32.25" thickBot="1" x14ac:dyDescent="0.25">
      <c r="C149" s="48" t="s">
        <v>81</v>
      </c>
      <c r="D149" s="49"/>
      <c r="E149" s="49"/>
      <c r="F149" s="49"/>
      <c r="G149" s="49"/>
      <c r="H149" s="61" t="s">
        <v>1</v>
      </c>
      <c r="I149" s="61" t="s">
        <v>2</v>
      </c>
      <c r="J149" s="61" t="s">
        <v>3</v>
      </c>
      <c r="K149" s="61" t="s">
        <v>4</v>
      </c>
      <c r="L149" s="61" t="s">
        <v>5</v>
      </c>
      <c r="M149" s="61" t="s">
        <v>6</v>
      </c>
      <c r="N149" s="61" t="s">
        <v>124</v>
      </c>
      <c r="O149" s="61" t="s">
        <v>125</v>
      </c>
      <c r="P149" s="51" t="s">
        <v>275</v>
      </c>
      <c r="Q149" s="51" t="s">
        <v>12</v>
      </c>
    </row>
    <row r="150" spans="3:17" ht="30" customHeight="1" thickBot="1" x14ac:dyDescent="0.25">
      <c r="C150" s="130" t="s">
        <v>82</v>
      </c>
      <c r="D150" s="131"/>
      <c r="E150" s="131"/>
      <c r="F150" s="131"/>
      <c r="G150" s="131"/>
      <c r="H150" s="31">
        <v>93012</v>
      </c>
      <c r="I150" s="31">
        <v>100318</v>
      </c>
      <c r="J150" s="31">
        <v>114679</v>
      </c>
      <c r="K150" s="31">
        <v>98315</v>
      </c>
      <c r="L150" s="31">
        <v>112739</v>
      </c>
      <c r="M150" s="31">
        <v>106931</v>
      </c>
      <c r="N150" s="37"/>
      <c r="O150" s="37"/>
      <c r="P150" s="31">
        <f t="shared" ref="P150:P155" si="14">+SUM(H150:N150)</f>
        <v>625994</v>
      </c>
      <c r="Q150" s="73">
        <f>+P150/$P$156</f>
        <v>0.89360821328034445</v>
      </c>
    </row>
    <row r="151" spans="3:17" ht="30" customHeight="1" thickBot="1" x14ac:dyDescent="0.25">
      <c r="C151" s="130" t="s">
        <v>138</v>
      </c>
      <c r="D151" s="131"/>
      <c r="E151" s="131"/>
      <c r="F151" s="131"/>
      <c r="G151" s="131"/>
      <c r="H151" s="31">
        <v>5041</v>
      </c>
      <c r="I151" s="31">
        <v>4901</v>
      </c>
      <c r="J151" s="31">
        <v>5379</v>
      </c>
      <c r="K151" s="31">
        <v>4543</v>
      </c>
      <c r="L151" s="31">
        <v>5316</v>
      </c>
      <c r="M151" s="31">
        <v>4882</v>
      </c>
      <c r="N151" s="37"/>
      <c r="O151" s="37"/>
      <c r="P151" s="31">
        <f t="shared" si="14"/>
        <v>30062</v>
      </c>
      <c r="Q151" s="73">
        <f t="shared" ref="Q151:Q155" si="15">+P151/$P$156</f>
        <v>4.291359039804489E-2</v>
      </c>
    </row>
    <row r="152" spans="3:17" ht="30" customHeight="1" thickBot="1" x14ac:dyDescent="0.25">
      <c r="C152" s="130" t="s">
        <v>84</v>
      </c>
      <c r="D152" s="131"/>
      <c r="E152" s="131"/>
      <c r="F152" s="131"/>
      <c r="G152" s="131"/>
      <c r="H152" s="31">
        <v>3565</v>
      </c>
      <c r="I152" s="31">
        <v>3749</v>
      </c>
      <c r="J152" s="31">
        <v>4167</v>
      </c>
      <c r="K152" s="31">
        <v>3834</v>
      </c>
      <c r="L152" s="31">
        <v>4529</v>
      </c>
      <c r="M152" s="31">
        <v>4220</v>
      </c>
      <c r="N152" s="37"/>
      <c r="O152" s="37"/>
      <c r="P152" s="31">
        <f t="shared" si="14"/>
        <v>24064</v>
      </c>
      <c r="Q152" s="73">
        <f t="shared" si="15"/>
        <v>3.4351428359342434E-2</v>
      </c>
    </row>
    <row r="153" spans="3:17" ht="30" customHeight="1" thickBot="1" x14ac:dyDescent="0.25">
      <c r="C153" s="130" t="s">
        <v>83</v>
      </c>
      <c r="D153" s="131"/>
      <c r="E153" s="131"/>
      <c r="F153" s="131"/>
      <c r="G153" s="131"/>
      <c r="H153" s="31">
        <v>2862</v>
      </c>
      <c r="I153" s="31">
        <v>2968</v>
      </c>
      <c r="J153" s="31">
        <v>3464</v>
      </c>
      <c r="K153" s="31">
        <v>3057</v>
      </c>
      <c r="L153" s="31">
        <v>3643</v>
      </c>
      <c r="M153" s="31">
        <v>3367</v>
      </c>
      <c r="N153" s="37"/>
      <c r="O153" s="37"/>
      <c r="P153" s="31">
        <f t="shared" si="14"/>
        <v>19361</v>
      </c>
      <c r="Q153" s="73">
        <f t="shared" si="15"/>
        <v>2.7637882499386174E-2</v>
      </c>
    </row>
    <row r="154" spans="3:17" ht="45.75" thickBot="1" x14ac:dyDescent="0.25">
      <c r="C154" s="130" t="s">
        <v>86</v>
      </c>
      <c r="D154" s="131"/>
      <c r="E154" s="131"/>
      <c r="F154" s="131"/>
      <c r="G154" s="131"/>
      <c r="H154" s="31">
        <v>80</v>
      </c>
      <c r="I154" s="31">
        <v>90</v>
      </c>
      <c r="J154" s="31">
        <v>108</v>
      </c>
      <c r="K154" s="31">
        <v>90</v>
      </c>
      <c r="L154" s="31">
        <v>115</v>
      </c>
      <c r="M154" s="31">
        <v>114</v>
      </c>
      <c r="N154" s="37"/>
      <c r="O154" s="37"/>
      <c r="P154" s="31">
        <f t="shared" si="14"/>
        <v>597</v>
      </c>
      <c r="Q154" s="73">
        <f t="shared" si="15"/>
        <v>8.5221919591619991E-4</v>
      </c>
    </row>
    <row r="155" spans="3:17" ht="60.75" thickBot="1" x14ac:dyDescent="0.25">
      <c r="C155" s="130" t="s">
        <v>85</v>
      </c>
      <c r="D155" s="131"/>
      <c r="E155" s="131"/>
      <c r="F155" s="131"/>
      <c r="G155" s="131"/>
      <c r="H155" s="31">
        <v>84</v>
      </c>
      <c r="I155" s="31">
        <v>94</v>
      </c>
      <c r="J155" s="31">
        <v>76</v>
      </c>
      <c r="K155" s="31">
        <v>74</v>
      </c>
      <c r="L155" s="31">
        <v>59</v>
      </c>
      <c r="M155" s="31">
        <v>59</v>
      </c>
      <c r="N155" s="37"/>
      <c r="O155" s="37"/>
      <c r="P155" s="31">
        <f t="shared" si="14"/>
        <v>446</v>
      </c>
      <c r="Q155" s="73">
        <f t="shared" si="15"/>
        <v>6.3666626696587121E-4</v>
      </c>
    </row>
    <row r="156" spans="3:17" ht="16.5" thickBot="1" x14ac:dyDescent="0.25">
      <c r="C156" s="48" t="s">
        <v>8</v>
      </c>
      <c r="D156" s="61"/>
      <c r="E156" s="61"/>
      <c r="F156" s="61"/>
      <c r="G156" s="61"/>
      <c r="H156" s="61">
        <f t="shared" ref="H156:M156" si="16">+SUM(H150:H155)</f>
        <v>104644</v>
      </c>
      <c r="I156" s="61">
        <f t="shared" si="16"/>
        <v>112120</v>
      </c>
      <c r="J156" s="61">
        <f t="shared" si="16"/>
        <v>127873</v>
      </c>
      <c r="K156" s="61">
        <f t="shared" si="16"/>
        <v>109913</v>
      </c>
      <c r="L156" s="61">
        <f t="shared" si="16"/>
        <v>126401</v>
      </c>
      <c r="M156" s="61">
        <f t="shared" si="16"/>
        <v>119573</v>
      </c>
      <c r="N156" s="61"/>
      <c r="O156" s="61"/>
      <c r="P156" s="61">
        <f>+SUM(P150:P155)</f>
        <v>700524</v>
      </c>
      <c r="Q156" s="132">
        <v>1</v>
      </c>
    </row>
    <row r="157" spans="3:17" x14ac:dyDescent="0.2">
      <c r="C157" s="177" t="s">
        <v>319</v>
      </c>
      <c r="D157" s="177"/>
      <c r="E157" s="177"/>
      <c r="F157" s="177"/>
      <c r="G157" s="177"/>
      <c r="H157" s="177"/>
      <c r="I157" s="177"/>
      <c r="J157" s="177"/>
      <c r="K157" s="177"/>
      <c r="L157" s="177"/>
      <c r="M157" s="177"/>
      <c r="N157" s="177"/>
      <c r="O157" s="177"/>
      <c r="P157" s="177"/>
      <c r="Q157" s="177"/>
    </row>
    <row r="158" spans="3:17" x14ac:dyDescent="0.2">
      <c r="C158" s="170" t="s">
        <v>335</v>
      </c>
      <c r="D158" s="170"/>
      <c r="E158" s="170"/>
      <c r="F158" s="170"/>
      <c r="G158" s="170"/>
      <c r="H158" s="170"/>
      <c r="I158" s="170"/>
      <c r="J158" s="170"/>
      <c r="K158" s="170"/>
      <c r="L158" s="170"/>
      <c r="M158" s="170"/>
      <c r="N158" s="170"/>
      <c r="O158" s="170"/>
      <c r="P158" s="170"/>
      <c r="Q158" s="170"/>
    </row>
    <row r="159" spans="3:17" x14ac:dyDescent="0.2">
      <c r="C159" s="20"/>
      <c r="D159" s="20"/>
      <c r="E159" s="20"/>
      <c r="F159" s="20"/>
      <c r="G159" s="20"/>
      <c r="H159" s="20"/>
      <c r="I159" s="20"/>
      <c r="J159" s="20"/>
      <c r="K159" s="20"/>
      <c r="L159" s="20"/>
      <c r="M159" s="20"/>
      <c r="N159" s="20"/>
      <c r="O159" s="20"/>
      <c r="P159" s="20"/>
      <c r="Q159" s="20"/>
    </row>
    <row r="160" spans="3:17" x14ac:dyDescent="0.2">
      <c r="C160" s="20"/>
      <c r="D160" s="20"/>
      <c r="E160" s="20"/>
      <c r="F160" s="20"/>
      <c r="G160" s="20"/>
      <c r="H160" s="20"/>
      <c r="I160" s="20"/>
      <c r="J160" s="20"/>
      <c r="K160" s="20"/>
      <c r="L160" s="20"/>
      <c r="M160" s="20"/>
      <c r="N160" s="20"/>
      <c r="O160" s="20"/>
      <c r="P160" s="20"/>
      <c r="Q160" s="20"/>
    </row>
    <row r="161" spans="3:17" ht="16.5" thickBot="1" x14ac:dyDescent="0.3">
      <c r="C161" s="23" t="s">
        <v>289</v>
      </c>
      <c r="D161" s="20"/>
      <c r="E161" s="20"/>
      <c r="F161" s="20"/>
      <c r="G161" s="20"/>
      <c r="H161" s="20"/>
      <c r="I161" s="20"/>
      <c r="J161" s="20"/>
      <c r="K161" s="20"/>
      <c r="L161" s="20"/>
      <c r="M161" s="20"/>
      <c r="N161" s="20"/>
      <c r="O161" s="20"/>
      <c r="P161" s="20"/>
      <c r="Q161" s="20"/>
    </row>
    <row r="162" spans="3:17" ht="32.25" thickBot="1" x14ac:dyDescent="0.25">
      <c r="C162" s="48" t="s">
        <v>81</v>
      </c>
      <c r="D162" s="49"/>
      <c r="E162" s="49"/>
      <c r="F162" s="49"/>
      <c r="G162" s="49"/>
      <c r="H162" s="61" t="s">
        <v>1</v>
      </c>
      <c r="I162" s="61" t="s">
        <v>2</v>
      </c>
      <c r="J162" s="61" t="s">
        <v>3</v>
      </c>
      <c r="K162" s="61" t="s">
        <v>4</v>
      </c>
      <c r="L162" s="61" t="s">
        <v>5</v>
      </c>
      <c r="M162" s="61" t="s">
        <v>6</v>
      </c>
      <c r="N162" s="61" t="s">
        <v>124</v>
      </c>
      <c r="O162" s="61" t="s">
        <v>125</v>
      </c>
      <c r="P162" s="51" t="s">
        <v>275</v>
      </c>
      <c r="Q162" s="51" t="s">
        <v>12</v>
      </c>
    </row>
    <row r="163" spans="3:17" ht="60.75" thickBot="1" x14ac:dyDescent="0.25">
      <c r="C163" s="130" t="s">
        <v>286</v>
      </c>
      <c r="D163" s="131"/>
      <c r="E163" s="131"/>
      <c r="F163" s="131"/>
      <c r="G163" s="131"/>
      <c r="H163" s="37"/>
      <c r="I163" s="37"/>
      <c r="J163" s="37"/>
      <c r="K163" s="37"/>
      <c r="L163" s="37"/>
      <c r="M163" s="37"/>
      <c r="N163" s="31">
        <v>102515</v>
      </c>
      <c r="O163" s="31">
        <v>116529</v>
      </c>
      <c r="P163" s="31">
        <f>+SUM(N163:O163)</f>
        <v>219044</v>
      </c>
      <c r="Q163" s="73">
        <f>+P163/$P$167</f>
        <v>0.89036847346706505</v>
      </c>
    </row>
    <row r="164" spans="3:17" ht="30.75" thickBot="1" x14ac:dyDescent="0.25">
      <c r="C164" s="130" t="s">
        <v>138</v>
      </c>
      <c r="D164" s="131"/>
      <c r="E164" s="131"/>
      <c r="F164" s="131"/>
      <c r="G164" s="131"/>
      <c r="H164" s="37"/>
      <c r="I164" s="37"/>
      <c r="J164" s="37"/>
      <c r="K164" s="37"/>
      <c r="L164" s="37"/>
      <c r="M164" s="37"/>
      <c r="N164" s="31">
        <v>10541</v>
      </c>
      <c r="O164" s="31">
        <v>10499</v>
      </c>
      <c r="P164" s="31">
        <f t="shared" ref="P164:P166" si="17">+SUM(N164:O164)</f>
        <v>21040</v>
      </c>
      <c r="Q164" s="73">
        <f t="shared" ref="Q164:Q166" si="18">+P164/$P$167</f>
        <v>8.5523240452817922E-2</v>
      </c>
    </row>
    <row r="165" spans="3:17" ht="30.75" thickBot="1" x14ac:dyDescent="0.25">
      <c r="C165" s="130" t="s">
        <v>287</v>
      </c>
      <c r="D165" s="131"/>
      <c r="E165" s="131"/>
      <c r="F165" s="131"/>
      <c r="G165" s="131"/>
      <c r="H165" s="37"/>
      <c r="I165" s="37"/>
      <c r="J165" s="37"/>
      <c r="K165" s="37"/>
      <c r="L165" s="37"/>
      <c r="M165" s="37"/>
      <c r="N165" s="31">
        <v>2696</v>
      </c>
      <c r="O165" s="31">
        <v>2763</v>
      </c>
      <c r="P165" s="31">
        <f t="shared" si="17"/>
        <v>5459</v>
      </c>
      <c r="Q165" s="73">
        <f t="shared" si="18"/>
        <v>2.2189703879844726E-2</v>
      </c>
    </row>
    <row r="166" spans="3:17" ht="30.75" thickBot="1" x14ac:dyDescent="0.25">
      <c r="C166" s="130" t="s">
        <v>288</v>
      </c>
      <c r="D166" s="131"/>
      <c r="E166" s="131"/>
      <c r="F166" s="131"/>
      <c r="G166" s="131"/>
      <c r="H166" s="37"/>
      <c r="I166" s="37"/>
      <c r="J166" s="37"/>
      <c r="K166" s="37"/>
      <c r="L166" s="37"/>
      <c r="M166" s="37"/>
      <c r="N166" s="31">
        <v>279</v>
      </c>
      <c r="O166" s="31">
        <v>193</v>
      </c>
      <c r="P166" s="31">
        <f t="shared" si="17"/>
        <v>472</v>
      </c>
      <c r="Q166" s="73">
        <f t="shared" si="18"/>
        <v>1.9185822002723411E-3</v>
      </c>
    </row>
    <row r="167" spans="3:17" ht="16.5" thickBot="1" x14ac:dyDescent="0.25">
      <c r="C167" s="48" t="s">
        <v>8</v>
      </c>
      <c r="D167" s="61"/>
      <c r="E167" s="61"/>
      <c r="F167" s="61"/>
      <c r="G167" s="61"/>
      <c r="H167" s="61"/>
      <c r="I167" s="61"/>
      <c r="J167" s="61"/>
      <c r="K167" s="61"/>
      <c r="L167" s="61"/>
      <c r="M167" s="61"/>
      <c r="N167" s="61">
        <f>+SUM(N163:N166)</f>
        <v>116031</v>
      </c>
      <c r="O167" s="61">
        <f>+SUM(O163:O166)</f>
        <v>129984</v>
      </c>
      <c r="P167" s="61">
        <f>+SUM(P163:P166)</f>
        <v>246015</v>
      </c>
      <c r="Q167" s="132">
        <v>1</v>
      </c>
    </row>
    <row r="168" spans="3:17" x14ac:dyDescent="0.2">
      <c r="C168" s="192" t="s">
        <v>290</v>
      </c>
      <c r="D168" s="192"/>
      <c r="E168" s="192"/>
      <c r="F168" s="192"/>
      <c r="G168" s="192"/>
      <c r="H168" s="192"/>
      <c r="I168" s="192"/>
      <c r="J168" s="192"/>
      <c r="K168" s="192"/>
      <c r="L168" s="192"/>
      <c r="M168" s="192"/>
      <c r="N168" s="192"/>
      <c r="O168" s="192"/>
      <c r="P168" s="192"/>
      <c r="Q168" s="192"/>
    </row>
    <row r="169" spans="3:17" x14ac:dyDescent="0.2">
      <c r="C169" s="170" t="s">
        <v>320</v>
      </c>
      <c r="D169" s="170"/>
      <c r="E169" s="170"/>
      <c r="F169" s="170"/>
      <c r="G169" s="170"/>
      <c r="H169" s="170"/>
      <c r="I169" s="170"/>
      <c r="J169" s="170"/>
      <c r="K169" s="170"/>
      <c r="L169" s="170"/>
      <c r="M169" s="170"/>
      <c r="N169" s="170"/>
      <c r="O169" s="170"/>
      <c r="P169" s="170"/>
      <c r="Q169" s="170"/>
    </row>
    <row r="170" spans="3:17" x14ac:dyDescent="0.2">
      <c r="C170" s="170" t="s">
        <v>335</v>
      </c>
      <c r="D170" s="170"/>
      <c r="E170" s="170"/>
      <c r="F170" s="170"/>
      <c r="G170" s="170"/>
      <c r="H170" s="170"/>
      <c r="I170" s="170"/>
      <c r="J170" s="170"/>
      <c r="K170" s="170"/>
      <c r="L170" s="170"/>
      <c r="M170" s="170"/>
      <c r="N170" s="170"/>
      <c r="O170" s="170"/>
      <c r="P170" s="170"/>
      <c r="Q170" s="170"/>
    </row>
    <row r="171" spans="3:17" x14ac:dyDescent="0.2">
      <c r="C171" s="20"/>
      <c r="D171" s="20"/>
      <c r="E171" s="20"/>
      <c r="F171" s="20"/>
      <c r="G171" s="20"/>
      <c r="H171" s="20"/>
      <c r="I171" s="20"/>
      <c r="J171" s="20"/>
      <c r="K171" s="20"/>
      <c r="L171" s="20"/>
      <c r="M171" s="20"/>
      <c r="N171" s="20"/>
      <c r="O171" s="20"/>
      <c r="P171" s="20"/>
      <c r="Q171" s="20"/>
    </row>
    <row r="172" spans="3:17" x14ac:dyDescent="0.2">
      <c r="C172" s="20"/>
      <c r="D172" s="20"/>
      <c r="E172" s="20"/>
      <c r="F172" s="20"/>
      <c r="G172" s="20"/>
      <c r="H172" s="20"/>
      <c r="I172" s="20"/>
      <c r="J172" s="20"/>
      <c r="K172" s="20"/>
      <c r="L172" s="20"/>
      <c r="M172" s="20"/>
      <c r="N172" s="20"/>
      <c r="O172" s="20"/>
      <c r="P172" s="20"/>
      <c r="Q172" s="20"/>
    </row>
    <row r="174" spans="3:17" ht="15.75" x14ac:dyDescent="0.25">
      <c r="C174" s="1" t="s">
        <v>262</v>
      </c>
    </row>
    <row r="178" spans="3:17" ht="16.5" thickBot="1" x14ac:dyDescent="0.3">
      <c r="C178" s="23" t="s">
        <v>278</v>
      </c>
    </row>
    <row r="179" spans="3:17" ht="16.5" thickBot="1" x14ac:dyDescent="0.25">
      <c r="C179" s="133" t="s">
        <v>87</v>
      </c>
      <c r="D179" s="49"/>
      <c r="E179" s="49"/>
      <c r="F179" s="49"/>
      <c r="G179" s="49"/>
      <c r="H179" s="61" t="s">
        <v>1</v>
      </c>
      <c r="I179" s="61" t="s">
        <v>2</v>
      </c>
      <c r="J179" s="61" t="s">
        <v>3</v>
      </c>
      <c r="K179" s="61" t="s">
        <v>4</v>
      </c>
      <c r="L179" s="61" t="s">
        <v>5</v>
      </c>
      <c r="M179" s="61" t="s">
        <v>6</v>
      </c>
      <c r="N179" s="61" t="s">
        <v>124</v>
      </c>
      <c r="O179" s="61" t="s">
        <v>125</v>
      </c>
      <c r="P179" s="50" t="s">
        <v>243</v>
      </c>
      <c r="Q179" s="51" t="s">
        <v>12</v>
      </c>
    </row>
    <row r="180" spans="3:17" ht="60.75" thickBot="1" x14ac:dyDescent="0.25">
      <c r="C180" s="130" t="s">
        <v>130</v>
      </c>
      <c r="D180" s="131"/>
      <c r="E180" s="131"/>
      <c r="F180" s="131"/>
      <c r="G180" s="131"/>
      <c r="H180" s="31">
        <v>29369</v>
      </c>
      <c r="I180" s="31">
        <v>33094</v>
      </c>
      <c r="J180" s="31">
        <v>39133</v>
      </c>
      <c r="K180" s="31">
        <v>34138</v>
      </c>
      <c r="L180" s="31">
        <v>39795</v>
      </c>
      <c r="M180" s="31">
        <v>38708</v>
      </c>
      <c r="N180" s="37"/>
      <c r="O180" s="37"/>
      <c r="P180" s="31">
        <f>+SUM(H180:M180)</f>
        <v>214237</v>
      </c>
      <c r="Q180" s="73">
        <f>+P180/$P$191</f>
        <v>0.3058239260896129</v>
      </c>
    </row>
    <row r="181" spans="3:17" ht="30.75" thickBot="1" x14ac:dyDescent="0.25">
      <c r="C181" s="130" t="s">
        <v>272</v>
      </c>
      <c r="D181" s="131"/>
      <c r="E181" s="131"/>
      <c r="F181" s="131"/>
      <c r="G181" s="131"/>
      <c r="H181" s="31">
        <v>12212</v>
      </c>
      <c r="I181" s="31">
        <v>12433</v>
      </c>
      <c r="J181" s="31">
        <v>14388</v>
      </c>
      <c r="K181" s="31">
        <v>12382</v>
      </c>
      <c r="L181" s="31">
        <v>13549</v>
      </c>
      <c r="M181" s="31">
        <v>12166</v>
      </c>
      <c r="N181" s="37"/>
      <c r="O181" s="37"/>
      <c r="P181" s="31">
        <f t="shared" ref="P181:P189" si="19">+SUM(H181:M181)</f>
        <v>77130</v>
      </c>
      <c r="Q181" s="73">
        <f t="shared" ref="Q181:Q189" si="20">+P181/$P$191</f>
        <v>0.11010329410555526</v>
      </c>
    </row>
    <row r="182" spans="3:17" ht="60.75" thickBot="1" x14ac:dyDescent="0.25">
      <c r="C182" s="130" t="s">
        <v>132</v>
      </c>
      <c r="D182" s="131"/>
      <c r="E182" s="131"/>
      <c r="F182" s="131"/>
      <c r="G182" s="131"/>
      <c r="H182" s="31">
        <v>7021</v>
      </c>
      <c r="I182" s="31">
        <v>7778</v>
      </c>
      <c r="J182" s="31">
        <v>9140</v>
      </c>
      <c r="K182" s="31">
        <v>7245</v>
      </c>
      <c r="L182" s="31">
        <v>8073</v>
      </c>
      <c r="M182" s="31">
        <v>7696</v>
      </c>
      <c r="N182" s="37"/>
      <c r="O182" s="37"/>
      <c r="P182" s="31">
        <f t="shared" si="19"/>
        <v>46953</v>
      </c>
      <c r="Q182" s="73">
        <f t="shared" si="20"/>
        <v>6.7025540880826351E-2</v>
      </c>
    </row>
    <row r="183" spans="3:17" ht="30.75" thickBot="1" x14ac:dyDescent="0.25">
      <c r="C183" s="130" t="s">
        <v>133</v>
      </c>
      <c r="D183" s="131"/>
      <c r="E183" s="131"/>
      <c r="F183" s="131"/>
      <c r="G183" s="131"/>
      <c r="H183" s="31">
        <v>5471</v>
      </c>
      <c r="I183" s="31">
        <v>5995</v>
      </c>
      <c r="J183" s="31">
        <v>6980</v>
      </c>
      <c r="K183" s="31">
        <v>5707</v>
      </c>
      <c r="L183" s="31">
        <v>6685</v>
      </c>
      <c r="M183" s="31">
        <v>6420</v>
      </c>
      <c r="N183" s="37"/>
      <c r="O183" s="37"/>
      <c r="P183" s="31">
        <f t="shared" si="19"/>
        <v>37258</v>
      </c>
      <c r="Q183" s="73">
        <f t="shared" si="20"/>
        <v>5.3185900839942672E-2</v>
      </c>
    </row>
    <row r="184" spans="3:17" ht="45.75" thickBot="1" x14ac:dyDescent="0.25">
      <c r="C184" s="130" t="s">
        <v>88</v>
      </c>
      <c r="D184" s="131"/>
      <c r="E184" s="131"/>
      <c r="F184" s="131"/>
      <c r="G184" s="131"/>
      <c r="H184" s="31">
        <v>3443</v>
      </c>
      <c r="I184" s="31">
        <v>4003</v>
      </c>
      <c r="J184" s="31">
        <v>4036</v>
      </c>
      <c r="K184" s="31">
        <v>3772</v>
      </c>
      <c r="L184" s="31">
        <v>4574</v>
      </c>
      <c r="M184" s="31">
        <v>4455</v>
      </c>
      <c r="N184" s="37"/>
      <c r="O184" s="37"/>
      <c r="P184" s="31">
        <f t="shared" si="19"/>
        <v>24283</v>
      </c>
      <c r="Q184" s="73">
        <f t="shared" si="20"/>
        <v>3.4664051481462448E-2</v>
      </c>
    </row>
    <row r="185" spans="3:17" ht="34.5" customHeight="1" thickBot="1" x14ac:dyDescent="0.25">
      <c r="C185" s="130" t="s">
        <v>244</v>
      </c>
      <c r="D185" s="131"/>
      <c r="E185" s="131"/>
      <c r="F185" s="131"/>
      <c r="G185" s="131"/>
      <c r="H185" s="31">
        <v>2432</v>
      </c>
      <c r="I185" s="31">
        <v>2677</v>
      </c>
      <c r="J185" s="31">
        <v>2990</v>
      </c>
      <c r="K185" s="31">
        <v>2410</v>
      </c>
      <c r="L185" s="31">
        <v>3059</v>
      </c>
      <c r="M185" s="31">
        <v>2711</v>
      </c>
      <c r="N185" s="37"/>
      <c r="O185" s="37"/>
      <c r="P185" s="31">
        <f t="shared" si="19"/>
        <v>16279</v>
      </c>
      <c r="Q185" s="73">
        <f t="shared" si="20"/>
        <v>2.3238318744254301E-2</v>
      </c>
    </row>
    <row r="186" spans="3:17" ht="30.75" thickBot="1" x14ac:dyDescent="0.25">
      <c r="C186" s="130" t="s">
        <v>273</v>
      </c>
      <c r="D186" s="131"/>
      <c r="E186" s="131"/>
      <c r="F186" s="131"/>
      <c r="G186" s="131"/>
      <c r="H186" s="31">
        <v>2542</v>
      </c>
      <c r="I186" s="31">
        <v>2776</v>
      </c>
      <c r="J186" s="31">
        <v>2831</v>
      </c>
      <c r="K186" s="31">
        <v>2354</v>
      </c>
      <c r="L186" s="31">
        <v>2510</v>
      </c>
      <c r="M186" s="31">
        <v>2406</v>
      </c>
      <c r="N186" s="37"/>
      <c r="O186" s="37"/>
      <c r="P186" s="31">
        <f t="shared" si="19"/>
        <v>15419</v>
      </c>
      <c r="Q186" s="73">
        <f t="shared" si="20"/>
        <v>2.2010666301225938E-2</v>
      </c>
    </row>
    <row r="187" spans="3:17" ht="30.75" thickBot="1" x14ac:dyDescent="0.25">
      <c r="C187" s="130" t="s">
        <v>139</v>
      </c>
      <c r="D187" s="131"/>
      <c r="E187" s="131"/>
      <c r="F187" s="131"/>
      <c r="G187" s="131"/>
      <c r="H187" s="31">
        <v>2004</v>
      </c>
      <c r="I187" s="31">
        <v>2087</v>
      </c>
      <c r="J187" s="31">
        <v>2455</v>
      </c>
      <c r="K187" s="31">
        <v>2212</v>
      </c>
      <c r="L187" s="31">
        <v>2653</v>
      </c>
      <c r="M187" s="31">
        <v>2435</v>
      </c>
      <c r="N187" s="37"/>
      <c r="O187" s="37"/>
      <c r="P187" s="31">
        <f t="shared" si="19"/>
        <v>13846</v>
      </c>
      <c r="Q187" s="73">
        <f t="shared" si="20"/>
        <v>1.9765204332756622E-2</v>
      </c>
    </row>
    <row r="188" spans="3:17" ht="45.75" thickBot="1" x14ac:dyDescent="0.25">
      <c r="C188" s="130" t="s">
        <v>131</v>
      </c>
      <c r="D188" s="131"/>
      <c r="E188" s="131"/>
      <c r="F188" s="131"/>
      <c r="G188" s="131"/>
      <c r="H188" s="31">
        <v>1882</v>
      </c>
      <c r="I188" s="31">
        <v>2122</v>
      </c>
      <c r="J188" s="31">
        <v>2508</v>
      </c>
      <c r="K188" s="31">
        <v>1992</v>
      </c>
      <c r="L188" s="31">
        <v>2297</v>
      </c>
      <c r="M188" s="31">
        <v>2248</v>
      </c>
      <c r="N188" s="37"/>
      <c r="O188" s="37"/>
      <c r="P188" s="31">
        <f t="shared" si="19"/>
        <v>13049</v>
      </c>
      <c r="Q188" s="73">
        <f t="shared" si="20"/>
        <v>1.8627484568694293E-2</v>
      </c>
    </row>
    <row r="189" spans="3:17" ht="39" customHeight="1" thickBot="1" x14ac:dyDescent="0.25">
      <c r="C189" s="130" t="s">
        <v>245</v>
      </c>
      <c r="D189" s="131"/>
      <c r="E189" s="131"/>
      <c r="F189" s="131"/>
      <c r="G189" s="131"/>
      <c r="H189" s="31">
        <v>1756</v>
      </c>
      <c r="I189" s="31">
        <v>1750</v>
      </c>
      <c r="J189" s="31">
        <v>1987</v>
      </c>
      <c r="K189" s="31">
        <v>1851</v>
      </c>
      <c r="L189" s="31">
        <v>2474</v>
      </c>
      <c r="M189" s="31">
        <v>2231</v>
      </c>
      <c r="N189" s="37"/>
      <c r="O189" s="37"/>
      <c r="P189" s="31">
        <f t="shared" si="19"/>
        <v>12049</v>
      </c>
      <c r="Q189" s="73">
        <f t="shared" si="20"/>
        <v>1.719998172796364E-2</v>
      </c>
    </row>
    <row r="190" spans="3:17" ht="16.5" thickBot="1" x14ac:dyDescent="0.3">
      <c r="C190" s="133" t="s">
        <v>263</v>
      </c>
      <c r="D190" s="45"/>
      <c r="E190" s="45"/>
      <c r="F190" s="45"/>
      <c r="G190" s="45"/>
      <c r="H190" s="45">
        <f>+SUM(H180:H189)</f>
        <v>68132</v>
      </c>
      <c r="I190" s="45">
        <f t="shared" ref="I190:M190" si="21">+SUM(I180:I189)</f>
        <v>74715</v>
      </c>
      <c r="J190" s="45">
        <f t="shared" si="21"/>
        <v>86448</v>
      </c>
      <c r="K190" s="45">
        <f t="shared" si="21"/>
        <v>74063</v>
      </c>
      <c r="L190" s="45">
        <f t="shared" si="21"/>
        <v>85669</v>
      </c>
      <c r="M190" s="45">
        <f t="shared" si="21"/>
        <v>81476</v>
      </c>
      <c r="N190" s="45"/>
      <c r="O190" s="45"/>
      <c r="P190" s="45">
        <f>+SUM(P180:P189)</f>
        <v>470503</v>
      </c>
      <c r="Q190" s="46">
        <f>+P190/P191</f>
        <v>0.67164436907229441</v>
      </c>
    </row>
    <row r="191" spans="3:17" ht="16.5" thickBot="1" x14ac:dyDescent="0.3">
      <c r="C191" s="133" t="s">
        <v>89</v>
      </c>
      <c r="D191" s="45"/>
      <c r="E191" s="45"/>
      <c r="F191" s="45"/>
      <c r="G191" s="45"/>
      <c r="H191" s="45">
        <f>+H10</f>
        <v>104644</v>
      </c>
      <c r="I191" s="45">
        <f t="shared" ref="I191:M191" si="22">+I10</f>
        <v>112120</v>
      </c>
      <c r="J191" s="45">
        <f t="shared" si="22"/>
        <v>127873</v>
      </c>
      <c r="K191" s="45">
        <f t="shared" si="22"/>
        <v>109913</v>
      </c>
      <c r="L191" s="45">
        <f t="shared" si="22"/>
        <v>126401</v>
      </c>
      <c r="M191" s="45">
        <f t="shared" si="22"/>
        <v>119573</v>
      </c>
      <c r="N191" s="45"/>
      <c r="O191" s="45"/>
      <c r="P191" s="45">
        <f>+SUM(H191:N191)</f>
        <v>700524</v>
      </c>
      <c r="Q191" s="46">
        <v>1</v>
      </c>
    </row>
    <row r="192" spans="3:17" x14ac:dyDescent="0.2">
      <c r="C192" s="177" t="s">
        <v>321</v>
      </c>
      <c r="D192" s="177"/>
      <c r="E192" s="177"/>
      <c r="F192" s="177"/>
      <c r="G192" s="177"/>
      <c r="H192" s="177"/>
      <c r="I192" s="177"/>
      <c r="J192" s="177"/>
      <c r="K192" s="177"/>
      <c r="L192" s="177"/>
      <c r="M192" s="177"/>
      <c r="N192" s="177"/>
      <c r="O192" s="177"/>
      <c r="P192" s="177"/>
      <c r="Q192" s="177"/>
    </row>
    <row r="193" spans="3:17" x14ac:dyDescent="0.2">
      <c r="C193" s="170" t="s">
        <v>335</v>
      </c>
      <c r="D193" s="170"/>
      <c r="E193" s="170"/>
      <c r="F193" s="170"/>
      <c r="G193" s="170"/>
      <c r="H193" s="170"/>
      <c r="I193" s="170"/>
      <c r="J193" s="170"/>
      <c r="K193" s="170"/>
      <c r="L193" s="170"/>
      <c r="M193" s="170"/>
      <c r="N193" s="170"/>
      <c r="O193" s="170"/>
      <c r="P193" s="170"/>
      <c r="Q193" s="170"/>
    </row>
    <row r="198" spans="3:17" ht="16.5" thickBot="1" x14ac:dyDescent="0.3">
      <c r="C198" s="23" t="s">
        <v>289</v>
      </c>
    </row>
    <row r="199" spans="3:17" ht="16.5" thickBot="1" x14ac:dyDescent="0.25">
      <c r="C199" s="133" t="s">
        <v>87</v>
      </c>
      <c r="D199" s="49"/>
      <c r="E199" s="49"/>
      <c r="F199" s="49"/>
      <c r="G199" s="49"/>
      <c r="H199" s="61" t="s">
        <v>1</v>
      </c>
      <c r="I199" s="61" t="s">
        <v>2</v>
      </c>
      <c r="J199" s="61" t="s">
        <v>3</v>
      </c>
      <c r="K199" s="61" t="s">
        <v>4</v>
      </c>
      <c r="L199" s="61" t="s">
        <v>5</v>
      </c>
      <c r="M199" s="61" t="s">
        <v>6</v>
      </c>
      <c r="N199" s="61" t="s">
        <v>124</v>
      </c>
      <c r="O199" s="61" t="s">
        <v>125</v>
      </c>
      <c r="P199" s="50" t="s">
        <v>243</v>
      </c>
      <c r="Q199" s="51" t="s">
        <v>12</v>
      </c>
    </row>
    <row r="200" spans="3:17" ht="30.75" thickBot="1" x14ac:dyDescent="0.25">
      <c r="C200" s="130" t="s">
        <v>292</v>
      </c>
      <c r="D200" s="131"/>
      <c r="E200" s="131"/>
      <c r="F200" s="131"/>
      <c r="G200" s="131"/>
      <c r="H200" s="37"/>
      <c r="I200" s="37"/>
      <c r="J200" s="37"/>
      <c r="K200" s="37"/>
      <c r="L200" s="37"/>
      <c r="M200" s="37"/>
      <c r="N200" s="31">
        <v>19312</v>
      </c>
      <c r="O200" s="31">
        <v>38763</v>
      </c>
      <c r="P200" s="31">
        <f>+SUM(N200:O200)</f>
        <v>58075</v>
      </c>
      <c r="Q200" s="73">
        <f>+P200/$P$211</f>
        <v>0.23606284169664452</v>
      </c>
    </row>
    <row r="201" spans="3:17" ht="30.75" thickBot="1" x14ac:dyDescent="0.25">
      <c r="C201" s="130" t="s">
        <v>291</v>
      </c>
      <c r="D201" s="131"/>
      <c r="E201" s="131"/>
      <c r="F201" s="131"/>
      <c r="G201" s="131"/>
      <c r="H201" s="37"/>
      <c r="I201" s="37"/>
      <c r="J201" s="37"/>
      <c r="K201" s="37"/>
      <c r="L201" s="37"/>
      <c r="M201" s="37"/>
      <c r="N201" s="31">
        <v>26144</v>
      </c>
      <c r="O201" s="31">
        <v>12316</v>
      </c>
      <c r="P201" s="31">
        <f t="shared" ref="P201:P209" si="23">+SUM(N201:O201)</f>
        <v>38460</v>
      </c>
      <c r="Q201" s="73">
        <f t="shared" ref="Q201:Q209" si="24">+P201/$P$211</f>
        <v>0.15633193097981829</v>
      </c>
    </row>
    <row r="202" spans="3:17" ht="30.75" thickBot="1" x14ac:dyDescent="0.25">
      <c r="C202" s="130" t="s">
        <v>295</v>
      </c>
      <c r="D202" s="131"/>
      <c r="E202" s="131"/>
      <c r="F202" s="131"/>
      <c r="G202" s="131"/>
      <c r="H202" s="37"/>
      <c r="I202" s="37"/>
      <c r="J202" s="37"/>
      <c r="K202" s="37"/>
      <c r="L202" s="37"/>
      <c r="M202" s="37"/>
      <c r="N202" s="31">
        <v>9475</v>
      </c>
      <c r="O202" s="31">
        <v>18402</v>
      </c>
      <c r="P202" s="31">
        <f t="shared" si="23"/>
        <v>27877</v>
      </c>
      <c r="Q202" s="73">
        <f t="shared" si="24"/>
        <v>0.11331422880718656</v>
      </c>
    </row>
    <row r="203" spans="3:17" ht="30.75" thickBot="1" x14ac:dyDescent="0.25">
      <c r="C203" s="130" t="s">
        <v>293</v>
      </c>
      <c r="D203" s="131"/>
      <c r="E203" s="131"/>
      <c r="F203" s="131"/>
      <c r="G203" s="131"/>
      <c r="H203" s="37"/>
      <c r="I203" s="37"/>
      <c r="J203" s="37"/>
      <c r="K203" s="37"/>
      <c r="L203" s="37"/>
      <c r="M203" s="37"/>
      <c r="N203" s="31">
        <v>13651</v>
      </c>
      <c r="O203" s="31">
        <v>7465</v>
      </c>
      <c r="P203" s="31">
        <f t="shared" si="23"/>
        <v>21116</v>
      </c>
      <c r="Q203" s="73">
        <f t="shared" si="24"/>
        <v>8.583216470540414E-2</v>
      </c>
    </row>
    <row r="204" spans="3:17" ht="45.75" thickBot="1" x14ac:dyDescent="0.25">
      <c r="C204" s="130" t="s">
        <v>296</v>
      </c>
      <c r="D204" s="131"/>
      <c r="E204" s="131"/>
      <c r="F204" s="131"/>
      <c r="G204" s="131"/>
      <c r="H204" s="37"/>
      <c r="I204" s="37"/>
      <c r="J204" s="37"/>
      <c r="K204" s="37"/>
      <c r="L204" s="37"/>
      <c r="M204" s="37"/>
      <c r="N204" s="31">
        <v>6578</v>
      </c>
      <c r="O204" s="31">
        <v>13068</v>
      </c>
      <c r="P204" s="31">
        <f t="shared" si="23"/>
        <v>19646</v>
      </c>
      <c r="Q204" s="73">
        <f t="shared" si="24"/>
        <v>7.9856919293539011E-2</v>
      </c>
    </row>
    <row r="205" spans="3:17" ht="60.75" thickBot="1" x14ac:dyDescent="0.25">
      <c r="C205" s="130" t="s">
        <v>294</v>
      </c>
      <c r="D205" s="131"/>
      <c r="E205" s="131"/>
      <c r="F205" s="131"/>
      <c r="G205" s="131"/>
      <c r="H205" s="37"/>
      <c r="I205" s="37"/>
      <c r="J205" s="37"/>
      <c r="K205" s="37"/>
      <c r="L205" s="37"/>
      <c r="M205" s="37"/>
      <c r="N205" s="31">
        <v>9775</v>
      </c>
      <c r="O205" s="31">
        <v>5044</v>
      </c>
      <c r="P205" s="31">
        <f t="shared" si="23"/>
        <v>14819</v>
      </c>
      <c r="Q205" s="73">
        <f t="shared" si="24"/>
        <v>6.0236164461516577E-2</v>
      </c>
    </row>
    <row r="206" spans="3:17" ht="45.75" thickBot="1" x14ac:dyDescent="0.25">
      <c r="C206" s="130" t="s">
        <v>297</v>
      </c>
      <c r="D206" s="131"/>
      <c r="E206" s="131"/>
      <c r="F206" s="131"/>
      <c r="G206" s="131"/>
      <c r="H206" s="37"/>
      <c r="I206" s="37"/>
      <c r="J206" s="37"/>
      <c r="K206" s="37"/>
      <c r="L206" s="37"/>
      <c r="M206" s="37"/>
      <c r="N206" s="31">
        <v>5490</v>
      </c>
      <c r="O206" s="31">
        <v>6847</v>
      </c>
      <c r="P206" s="31">
        <f t="shared" si="23"/>
        <v>12337</v>
      </c>
      <c r="Q206" s="73">
        <f t="shared" si="24"/>
        <v>5.0147348738898034E-2</v>
      </c>
    </row>
    <row r="207" spans="3:17" ht="30.75" thickBot="1" x14ac:dyDescent="0.25">
      <c r="C207" s="130" t="s">
        <v>298</v>
      </c>
      <c r="D207" s="131"/>
      <c r="E207" s="131"/>
      <c r="F207" s="131"/>
      <c r="G207" s="131"/>
      <c r="H207" s="37"/>
      <c r="I207" s="37"/>
      <c r="J207" s="37"/>
      <c r="K207" s="37"/>
      <c r="L207" s="37"/>
      <c r="M207" s="37"/>
      <c r="N207" s="31">
        <v>2959</v>
      </c>
      <c r="O207" s="31">
        <v>3865</v>
      </c>
      <c r="P207" s="31">
        <f t="shared" si="23"/>
        <v>6824</v>
      </c>
      <c r="Q207" s="73">
        <f t="shared" si="24"/>
        <v>2.7738146048005202E-2</v>
      </c>
    </row>
    <row r="208" spans="3:17" ht="45.75" thickBot="1" x14ac:dyDescent="0.25">
      <c r="C208" s="130" t="s">
        <v>299</v>
      </c>
      <c r="D208" s="131"/>
      <c r="E208" s="131"/>
      <c r="F208" s="131"/>
      <c r="G208" s="131"/>
      <c r="H208" s="37"/>
      <c r="I208" s="37"/>
      <c r="J208" s="37"/>
      <c r="K208" s="37"/>
      <c r="L208" s="37"/>
      <c r="M208" s="37"/>
      <c r="N208" s="31">
        <v>2884</v>
      </c>
      <c r="O208" s="31">
        <v>3621</v>
      </c>
      <c r="P208" s="31">
        <f t="shared" si="23"/>
        <v>6505</v>
      </c>
      <c r="Q208" s="73">
        <f t="shared" si="24"/>
        <v>2.6441477145702497E-2</v>
      </c>
    </row>
    <row r="209" spans="3:21" ht="30.75" thickBot="1" x14ac:dyDescent="0.25">
      <c r="C209" s="130" t="s">
        <v>300</v>
      </c>
      <c r="D209" s="131"/>
      <c r="E209" s="131"/>
      <c r="F209" s="131"/>
      <c r="G209" s="131"/>
      <c r="H209" s="37"/>
      <c r="I209" s="37"/>
      <c r="J209" s="37"/>
      <c r="K209" s="37"/>
      <c r="L209" s="37"/>
      <c r="M209" s="37"/>
      <c r="N209" s="31">
        <v>2518</v>
      </c>
      <c r="O209" s="31">
        <v>2682</v>
      </c>
      <c r="P209" s="31">
        <f t="shared" si="23"/>
        <v>5200</v>
      </c>
      <c r="Q209" s="73">
        <f t="shared" si="24"/>
        <v>2.1136922545373249E-2</v>
      </c>
    </row>
    <row r="210" spans="3:21" ht="16.5" thickBot="1" x14ac:dyDescent="0.3">
      <c r="C210" s="133" t="s">
        <v>263</v>
      </c>
      <c r="D210" s="45"/>
      <c r="E210" s="45"/>
      <c r="F210" s="45"/>
      <c r="G210" s="45"/>
      <c r="H210" s="45"/>
      <c r="I210" s="45"/>
      <c r="J210" s="45"/>
      <c r="K210" s="45"/>
      <c r="L210" s="45"/>
      <c r="M210" s="45"/>
      <c r="N210" s="45">
        <f>+SUM(N200:N209)</f>
        <v>98786</v>
      </c>
      <c r="O210" s="45">
        <f>+SUM(O200:O209)</f>
        <v>112073</v>
      </c>
      <c r="P210" s="45">
        <f>+SUM(N210:O210)</f>
        <v>210859</v>
      </c>
      <c r="Q210" s="46">
        <f>+P210/P211</f>
        <v>0.85709814442208809</v>
      </c>
    </row>
    <row r="211" spans="3:21" ht="16.5" thickBot="1" x14ac:dyDescent="0.3">
      <c r="C211" s="133" t="s">
        <v>89</v>
      </c>
      <c r="D211" s="45"/>
      <c r="E211" s="45"/>
      <c r="F211" s="45"/>
      <c r="G211" s="45"/>
      <c r="H211" s="45"/>
      <c r="I211" s="45"/>
      <c r="J211" s="45"/>
      <c r="K211" s="45"/>
      <c r="L211" s="45"/>
      <c r="M211" s="45"/>
      <c r="N211" s="45">
        <f>+N10</f>
        <v>116031</v>
      </c>
      <c r="O211" s="45">
        <f>+O10</f>
        <v>129984</v>
      </c>
      <c r="P211" s="45">
        <f>+SUM(N211:O211)</f>
        <v>246015</v>
      </c>
      <c r="Q211" s="46">
        <v>1</v>
      </c>
    </row>
    <row r="212" spans="3:21" x14ac:dyDescent="0.2">
      <c r="C212" s="25" t="s">
        <v>301</v>
      </c>
    </row>
    <row r="213" spans="3:21" x14ac:dyDescent="0.2">
      <c r="C213" s="170" t="s">
        <v>322</v>
      </c>
      <c r="D213" s="170"/>
      <c r="E213" s="170"/>
      <c r="F213" s="170"/>
      <c r="G213" s="170"/>
      <c r="H213" s="170"/>
      <c r="I213" s="170"/>
      <c r="J213" s="170"/>
      <c r="K213" s="170"/>
      <c r="L213" s="170"/>
      <c r="M213" s="170"/>
      <c r="N213" s="170"/>
      <c r="O213" s="170"/>
      <c r="P213" s="170"/>
      <c r="Q213" s="170"/>
    </row>
    <row r="214" spans="3:21" x14ac:dyDescent="0.2">
      <c r="C214" s="170" t="s">
        <v>335</v>
      </c>
      <c r="D214" s="170"/>
      <c r="E214" s="170"/>
      <c r="F214" s="170"/>
      <c r="G214" s="170"/>
      <c r="H214" s="170"/>
      <c r="I214" s="170"/>
      <c r="J214" s="170"/>
      <c r="K214" s="170"/>
      <c r="L214" s="170"/>
      <c r="M214" s="170"/>
      <c r="N214" s="170"/>
      <c r="O214" s="170"/>
      <c r="P214" s="170"/>
      <c r="Q214" s="170"/>
    </row>
    <row r="219" spans="3:21" ht="15.75" x14ac:dyDescent="0.25">
      <c r="C219" s="1" t="s">
        <v>264</v>
      </c>
    </row>
    <row r="220" spans="3:21" ht="15.75" thickBot="1" x14ac:dyDescent="0.25"/>
    <row r="221" spans="3:21" ht="16.5" thickBot="1" x14ac:dyDescent="0.25">
      <c r="C221" s="174" t="s">
        <v>146</v>
      </c>
      <c r="D221" s="175"/>
      <c r="E221" s="175"/>
      <c r="F221" s="175"/>
      <c r="G221" s="175"/>
      <c r="H221" s="175"/>
      <c r="I221" s="175"/>
      <c r="J221" s="175"/>
      <c r="K221" s="175"/>
      <c r="L221" s="175"/>
      <c r="M221" s="175"/>
      <c r="N221" s="175"/>
      <c r="O221" s="175"/>
      <c r="P221" s="175"/>
      <c r="Q221" s="175"/>
      <c r="R221" s="176"/>
    </row>
    <row r="222" spans="3:21" ht="16.5" thickBot="1" x14ac:dyDescent="0.3">
      <c r="C222" s="134"/>
      <c r="D222" s="171">
        <v>2022</v>
      </c>
      <c r="E222" s="172"/>
      <c r="F222" s="172"/>
      <c r="G222" s="172"/>
      <c r="H222" s="193">
        <v>2023</v>
      </c>
      <c r="I222" s="194"/>
      <c r="J222" s="194"/>
      <c r="K222" s="194"/>
      <c r="L222" s="194"/>
      <c r="M222" s="194"/>
      <c r="N222" s="194"/>
      <c r="O222" s="195"/>
      <c r="P222" s="117"/>
      <c r="Q222" s="118"/>
      <c r="R222" s="135"/>
    </row>
    <row r="223" spans="3:21" ht="45.75" customHeight="1" thickBot="1" x14ac:dyDescent="0.25">
      <c r="C223" s="76" t="s">
        <v>90</v>
      </c>
      <c r="D223" s="60" t="s">
        <v>126</v>
      </c>
      <c r="E223" s="60" t="s">
        <v>127</v>
      </c>
      <c r="F223" s="119" t="s">
        <v>128</v>
      </c>
      <c r="G223" s="119" t="s">
        <v>129</v>
      </c>
      <c r="H223" s="120" t="s">
        <v>1</v>
      </c>
      <c r="I223" s="120" t="s">
        <v>2</v>
      </c>
      <c r="J223" s="120" t="s">
        <v>3</v>
      </c>
      <c r="K223" s="120" t="s">
        <v>4</v>
      </c>
      <c r="L223" s="120" t="s">
        <v>5</v>
      </c>
      <c r="M223" s="120" t="s">
        <v>6</v>
      </c>
      <c r="N223" s="120" t="s">
        <v>124</v>
      </c>
      <c r="O223" s="120" t="s">
        <v>125</v>
      </c>
      <c r="P223" s="51" t="s">
        <v>329</v>
      </c>
      <c r="Q223" s="51" t="s">
        <v>330</v>
      </c>
      <c r="R223" s="121" t="s">
        <v>147</v>
      </c>
      <c r="S223" s="136"/>
    </row>
    <row r="224" spans="3:21" ht="15.75" thickBot="1" x14ac:dyDescent="0.25">
      <c r="C224" s="33" t="s">
        <v>91</v>
      </c>
      <c r="D224" s="31">
        <v>2868</v>
      </c>
      <c r="E224" s="31">
        <v>2774</v>
      </c>
      <c r="F224" s="31">
        <v>3221</v>
      </c>
      <c r="G224" s="31">
        <v>2471</v>
      </c>
      <c r="H224" s="31">
        <v>2797</v>
      </c>
      <c r="I224" s="31">
        <v>3052</v>
      </c>
      <c r="J224" s="31">
        <v>3387</v>
      </c>
      <c r="K224" s="31">
        <v>2855</v>
      </c>
      <c r="L224" s="31">
        <v>2882</v>
      </c>
      <c r="M224" s="31">
        <v>3014</v>
      </c>
      <c r="N224" s="31">
        <v>2756</v>
      </c>
      <c r="O224" s="31">
        <v>2942</v>
      </c>
      <c r="P224" s="42">
        <f t="shared" ref="P224:P235" si="25">+SUM(D224:O224)</f>
        <v>35019</v>
      </c>
      <c r="Q224" s="42">
        <v>755027</v>
      </c>
      <c r="R224" s="78">
        <f t="shared" ref="R224:R235" si="26">+P224/Q224*10000</f>
        <v>463.81122794284175</v>
      </c>
      <c r="S224" s="137"/>
      <c r="T224" s="47"/>
      <c r="U224" s="47"/>
    </row>
    <row r="225" spans="3:21" ht="15.75" thickBot="1" x14ac:dyDescent="0.25">
      <c r="C225" s="33" t="s">
        <v>97</v>
      </c>
      <c r="D225" s="31">
        <v>456</v>
      </c>
      <c r="E225" s="31">
        <v>415</v>
      </c>
      <c r="F225" s="31">
        <v>441</v>
      </c>
      <c r="G225" s="31">
        <v>382</v>
      </c>
      <c r="H225" s="31">
        <v>386</v>
      </c>
      <c r="I225" s="31">
        <v>325</v>
      </c>
      <c r="J225" s="31">
        <v>396</v>
      </c>
      <c r="K225" s="31">
        <v>364</v>
      </c>
      <c r="L225" s="31">
        <v>404</v>
      </c>
      <c r="M225" s="31">
        <v>374</v>
      </c>
      <c r="N225" s="31">
        <v>357</v>
      </c>
      <c r="O225" s="31">
        <v>373</v>
      </c>
      <c r="P225" s="42">
        <f t="shared" si="25"/>
        <v>4673</v>
      </c>
      <c r="Q225" s="42">
        <v>109604</v>
      </c>
      <c r="R225" s="78">
        <f t="shared" si="26"/>
        <v>426.35305280829164</v>
      </c>
      <c r="S225" s="137"/>
      <c r="T225" s="47"/>
      <c r="U225" s="47"/>
    </row>
    <row r="226" spans="3:21" ht="15.75" thickBot="1" x14ac:dyDescent="0.25">
      <c r="C226" s="33" t="s">
        <v>92</v>
      </c>
      <c r="D226" s="31">
        <v>813</v>
      </c>
      <c r="E226" s="31">
        <v>817</v>
      </c>
      <c r="F226" s="31">
        <v>969</v>
      </c>
      <c r="G226" s="31">
        <v>787</v>
      </c>
      <c r="H226" s="31">
        <v>762</v>
      </c>
      <c r="I226" s="31">
        <v>808</v>
      </c>
      <c r="J226" s="31">
        <v>860</v>
      </c>
      <c r="K226" s="31">
        <v>769</v>
      </c>
      <c r="L226" s="31">
        <v>989</v>
      </c>
      <c r="M226" s="31">
        <v>1154</v>
      </c>
      <c r="N226" s="31">
        <v>937</v>
      </c>
      <c r="O226" s="31">
        <v>939</v>
      </c>
      <c r="P226" s="42">
        <f t="shared" si="25"/>
        <v>10604</v>
      </c>
      <c r="Q226" s="42">
        <v>295763</v>
      </c>
      <c r="R226" s="78">
        <f t="shared" si="26"/>
        <v>358.5303097412455</v>
      </c>
      <c r="S226" s="137"/>
      <c r="T226" s="47"/>
      <c r="U226" s="47"/>
    </row>
    <row r="227" spans="3:21" ht="15.75" thickBot="1" x14ac:dyDescent="0.25">
      <c r="C227" s="33" t="s">
        <v>94</v>
      </c>
      <c r="D227" s="31">
        <v>6046</v>
      </c>
      <c r="E227" s="31">
        <v>6078</v>
      </c>
      <c r="F227" s="31">
        <v>6064</v>
      </c>
      <c r="G227" s="31">
        <v>4668</v>
      </c>
      <c r="H227" s="31">
        <v>5350</v>
      </c>
      <c r="I227" s="31">
        <v>6231</v>
      </c>
      <c r="J227" s="31">
        <v>6743</v>
      </c>
      <c r="K227" s="31">
        <v>5986</v>
      </c>
      <c r="L227" s="31">
        <v>7262</v>
      </c>
      <c r="M227" s="31">
        <v>6737</v>
      </c>
      <c r="N227" s="31">
        <v>6503</v>
      </c>
      <c r="O227" s="31">
        <v>7225</v>
      </c>
      <c r="P227" s="42">
        <f t="shared" si="25"/>
        <v>74893</v>
      </c>
      <c r="Q227" s="42">
        <v>2168715</v>
      </c>
      <c r="R227" s="78">
        <f t="shared" si="26"/>
        <v>345.33352699640108</v>
      </c>
      <c r="S227" s="137"/>
      <c r="T227" s="47"/>
      <c r="U227" s="47"/>
    </row>
    <row r="228" spans="3:21" ht="15.75" thickBot="1" x14ac:dyDescent="0.25">
      <c r="C228" s="33" t="s">
        <v>93</v>
      </c>
      <c r="D228" s="31">
        <v>16738</v>
      </c>
      <c r="E228" s="31">
        <v>15902</v>
      </c>
      <c r="F228" s="31">
        <v>16276</v>
      </c>
      <c r="G228" s="31">
        <v>13972</v>
      </c>
      <c r="H228" s="31">
        <v>15515</v>
      </c>
      <c r="I228" s="31">
        <v>15928</v>
      </c>
      <c r="J228" s="31">
        <v>18534</v>
      </c>
      <c r="K228" s="31">
        <v>15591</v>
      </c>
      <c r="L228" s="31">
        <v>17977</v>
      </c>
      <c r="M228" s="31">
        <v>16928</v>
      </c>
      <c r="N228" s="31">
        <v>16910</v>
      </c>
      <c r="O228" s="31">
        <v>18194</v>
      </c>
      <c r="P228" s="42">
        <f t="shared" si="25"/>
        <v>198465</v>
      </c>
      <c r="Q228" s="42">
        <v>5946403</v>
      </c>
      <c r="R228" s="78">
        <f t="shared" si="26"/>
        <v>333.75639020765999</v>
      </c>
      <c r="S228" s="137"/>
      <c r="T228" s="47"/>
      <c r="U228" s="47"/>
    </row>
    <row r="229" spans="3:21" ht="15.75" thickBot="1" x14ac:dyDescent="0.25">
      <c r="C229" s="33" t="s">
        <v>95</v>
      </c>
      <c r="D229" s="31">
        <v>8053</v>
      </c>
      <c r="E229" s="31">
        <v>7902</v>
      </c>
      <c r="F229" s="31">
        <v>8250</v>
      </c>
      <c r="G229" s="31">
        <v>6815</v>
      </c>
      <c r="H229" s="31">
        <v>7275</v>
      </c>
      <c r="I229" s="31">
        <v>8091</v>
      </c>
      <c r="J229" s="31">
        <v>9159</v>
      </c>
      <c r="K229" s="31">
        <v>7579</v>
      </c>
      <c r="L229" s="31">
        <v>9357</v>
      </c>
      <c r="M229" s="31">
        <v>8761</v>
      </c>
      <c r="N229" s="31">
        <v>9108</v>
      </c>
      <c r="O229" s="31">
        <v>9888</v>
      </c>
      <c r="P229" s="42">
        <f t="shared" si="25"/>
        <v>100238</v>
      </c>
      <c r="Q229" s="42">
        <v>3036071</v>
      </c>
      <c r="R229" s="78">
        <f t="shared" si="26"/>
        <v>330.15696931988748</v>
      </c>
      <c r="S229" s="137"/>
      <c r="T229" s="47"/>
      <c r="U229" s="47"/>
    </row>
    <row r="230" spans="3:21" ht="15.75" thickBot="1" x14ac:dyDescent="0.25">
      <c r="C230" s="33" t="s">
        <v>236</v>
      </c>
      <c r="D230" s="31">
        <v>13509</v>
      </c>
      <c r="E230" s="31">
        <v>12723</v>
      </c>
      <c r="F230" s="31">
        <v>13447</v>
      </c>
      <c r="G230" s="31">
        <v>12935</v>
      </c>
      <c r="H230" s="31">
        <v>14474</v>
      </c>
      <c r="I230" s="31">
        <v>15187</v>
      </c>
      <c r="J230" s="31">
        <v>16571</v>
      </c>
      <c r="K230" s="31">
        <v>14227</v>
      </c>
      <c r="L230" s="31">
        <v>16230</v>
      </c>
      <c r="M230" s="31">
        <v>14000</v>
      </c>
      <c r="N230" s="31">
        <v>13740</v>
      </c>
      <c r="O230" s="31">
        <v>15626</v>
      </c>
      <c r="P230" s="42">
        <f t="shared" si="25"/>
        <v>172669</v>
      </c>
      <c r="Q230" s="42">
        <v>5746787</v>
      </c>
      <c r="R230" s="78">
        <f t="shared" si="26"/>
        <v>300.46180587517858</v>
      </c>
      <c r="S230" s="137"/>
      <c r="T230" s="47"/>
      <c r="U230" s="47"/>
    </row>
    <row r="231" spans="3:21" ht="15.75" thickBot="1" x14ac:dyDescent="0.25">
      <c r="C231" s="33" t="s">
        <v>99</v>
      </c>
      <c r="D231" s="31">
        <v>12340</v>
      </c>
      <c r="E231" s="31">
        <v>11883</v>
      </c>
      <c r="F231" s="31">
        <v>12131</v>
      </c>
      <c r="G231" s="31">
        <v>10856</v>
      </c>
      <c r="H231" s="31">
        <v>11666</v>
      </c>
      <c r="I231" s="31">
        <v>12257</v>
      </c>
      <c r="J231" s="31">
        <v>14031</v>
      </c>
      <c r="K231" s="31">
        <v>11751</v>
      </c>
      <c r="L231" s="31">
        <v>13447</v>
      </c>
      <c r="M231" s="31">
        <v>12430</v>
      </c>
      <c r="N231" s="31">
        <v>12676</v>
      </c>
      <c r="O231" s="31">
        <v>14399</v>
      </c>
      <c r="P231" s="42">
        <f t="shared" si="25"/>
        <v>149867</v>
      </c>
      <c r="Q231" s="42">
        <v>5238164</v>
      </c>
      <c r="R231" s="78">
        <f t="shared" si="26"/>
        <v>286.10597148161071</v>
      </c>
      <c r="S231" s="137"/>
      <c r="T231" s="47"/>
      <c r="U231" s="47"/>
    </row>
    <row r="232" spans="3:21" ht="15.75" thickBot="1" x14ac:dyDescent="0.25">
      <c r="C232" s="33" t="s">
        <v>101</v>
      </c>
      <c r="D232" s="31">
        <v>104</v>
      </c>
      <c r="E232" s="31">
        <v>121</v>
      </c>
      <c r="F232" s="31">
        <v>112</v>
      </c>
      <c r="G232" s="31">
        <v>108</v>
      </c>
      <c r="H232" s="31">
        <v>102</v>
      </c>
      <c r="I232" s="31">
        <v>106</v>
      </c>
      <c r="J232" s="31">
        <v>104</v>
      </c>
      <c r="K232" s="31">
        <v>91</v>
      </c>
      <c r="L232" s="31">
        <v>209</v>
      </c>
      <c r="M232" s="31">
        <v>213</v>
      </c>
      <c r="N232" s="31">
        <v>140</v>
      </c>
      <c r="O232" s="31">
        <v>157</v>
      </c>
      <c r="P232" s="42">
        <f t="shared" si="25"/>
        <v>1567</v>
      </c>
      <c r="Q232" s="42">
        <v>57577</v>
      </c>
      <c r="R232" s="78">
        <f t="shared" si="26"/>
        <v>272.15728502700728</v>
      </c>
      <c r="S232" s="137"/>
      <c r="T232" s="47"/>
      <c r="U232" s="47"/>
    </row>
    <row r="233" spans="3:21" ht="15.75" thickBot="1" x14ac:dyDescent="0.25">
      <c r="C233" s="33" t="s">
        <v>96</v>
      </c>
      <c r="D233" s="31">
        <v>10768</v>
      </c>
      <c r="E233" s="31">
        <v>9918</v>
      </c>
      <c r="F233" s="31">
        <v>9758</v>
      </c>
      <c r="G233" s="31">
        <v>7846</v>
      </c>
      <c r="H233" s="31">
        <v>9309</v>
      </c>
      <c r="I233" s="31">
        <v>10234</v>
      </c>
      <c r="J233" s="31">
        <v>11456</v>
      </c>
      <c r="K233" s="31">
        <v>9922</v>
      </c>
      <c r="L233" s="31">
        <v>11877</v>
      </c>
      <c r="M233" s="31">
        <v>10805</v>
      </c>
      <c r="N233" s="31">
        <v>10655</v>
      </c>
      <c r="O233" s="31">
        <v>11556</v>
      </c>
      <c r="P233" s="42">
        <f t="shared" si="25"/>
        <v>124104</v>
      </c>
      <c r="Q233" s="42">
        <v>4627449</v>
      </c>
      <c r="R233" s="78">
        <f t="shared" si="26"/>
        <v>268.19096223426772</v>
      </c>
      <c r="S233" s="137"/>
      <c r="T233" s="47"/>
      <c r="U233" s="47"/>
    </row>
    <row r="234" spans="3:21" ht="15.75" thickBot="1" x14ac:dyDescent="0.25">
      <c r="C234" s="33" t="s">
        <v>98</v>
      </c>
      <c r="D234" s="31">
        <v>597</v>
      </c>
      <c r="E234" s="31">
        <v>498</v>
      </c>
      <c r="F234" s="31">
        <v>479</v>
      </c>
      <c r="G234" s="31">
        <v>427</v>
      </c>
      <c r="H234" s="31">
        <v>450</v>
      </c>
      <c r="I234" s="31">
        <v>482</v>
      </c>
      <c r="J234" s="31">
        <v>546</v>
      </c>
      <c r="K234" s="31">
        <v>414</v>
      </c>
      <c r="L234" s="31">
        <v>488</v>
      </c>
      <c r="M234" s="31">
        <v>507</v>
      </c>
      <c r="N234" s="31">
        <v>510</v>
      </c>
      <c r="O234" s="31">
        <v>562</v>
      </c>
      <c r="P234" s="42">
        <f t="shared" si="25"/>
        <v>5960</v>
      </c>
      <c r="Q234" s="42">
        <v>247365</v>
      </c>
      <c r="R234" s="78">
        <f t="shared" si="26"/>
        <v>240.93950235481981</v>
      </c>
      <c r="S234" s="137"/>
      <c r="T234" s="47"/>
      <c r="U234" s="47"/>
    </row>
    <row r="235" spans="3:21" ht="15.75" thickBot="1" x14ac:dyDescent="0.25">
      <c r="C235" s="33" t="s">
        <v>100</v>
      </c>
      <c r="D235" s="31">
        <v>138</v>
      </c>
      <c r="E235" s="31">
        <v>168</v>
      </c>
      <c r="F235" s="31">
        <v>166</v>
      </c>
      <c r="G235" s="31">
        <v>171</v>
      </c>
      <c r="H235" s="31">
        <v>169</v>
      </c>
      <c r="I235" s="31">
        <v>176</v>
      </c>
      <c r="J235" s="31">
        <v>217</v>
      </c>
      <c r="K235" s="31">
        <v>176</v>
      </c>
      <c r="L235" s="31">
        <v>204</v>
      </c>
      <c r="M235" s="31">
        <v>205</v>
      </c>
      <c r="N235" s="31">
        <v>194</v>
      </c>
      <c r="O235" s="31">
        <v>282</v>
      </c>
      <c r="P235" s="42">
        <f t="shared" si="25"/>
        <v>2266</v>
      </c>
      <c r="Q235" s="42">
        <v>113632</v>
      </c>
      <c r="R235" s="78">
        <f t="shared" si="26"/>
        <v>199.41565756125036</v>
      </c>
      <c r="S235" s="162"/>
      <c r="T235" s="47"/>
      <c r="U235" s="47"/>
    </row>
    <row r="236" spans="3:21" ht="15.75" thickBot="1" x14ac:dyDescent="0.25">
      <c r="C236" s="33" t="s">
        <v>274</v>
      </c>
      <c r="D236" s="31">
        <v>0</v>
      </c>
      <c r="E236" s="31">
        <v>0</v>
      </c>
      <c r="F236" s="31">
        <v>0</v>
      </c>
      <c r="G236" s="31">
        <v>0</v>
      </c>
      <c r="H236" s="31">
        <v>0</v>
      </c>
      <c r="I236" s="31">
        <v>1</v>
      </c>
      <c r="J236" s="31">
        <v>1</v>
      </c>
      <c r="K236" s="31">
        <v>0</v>
      </c>
      <c r="L236" s="31">
        <v>2</v>
      </c>
      <c r="M236" s="31">
        <v>2</v>
      </c>
      <c r="N236" s="31">
        <v>0</v>
      </c>
      <c r="O236" s="31">
        <v>1</v>
      </c>
      <c r="P236" s="42">
        <f t="shared" ref="P236" si="27">+SUM(D236:O236)</f>
        <v>7</v>
      </c>
      <c r="Q236" s="42">
        <v>827</v>
      </c>
      <c r="R236" s="78">
        <v>0</v>
      </c>
      <c r="S236" s="58"/>
      <c r="T236" s="47"/>
      <c r="U236" s="47"/>
    </row>
    <row r="237" spans="3:21" ht="23.45" customHeight="1" thickBot="1" x14ac:dyDescent="0.25">
      <c r="C237" s="60" t="s">
        <v>8</v>
      </c>
      <c r="D237" s="61">
        <f>+SUM(D224:D236)</f>
        <v>72430</v>
      </c>
      <c r="E237" s="61">
        <f t="shared" ref="E237:G237" si="28">+SUM(E224:E236)</f>
        <v>69199</v>
      </c>
      <c r="F237" s="61">
        <f t="shared" si="28"/>
        <v>71314</v>
      </c>
      <c r="G237" s="61">
        <f t="shared" si="28"/>
        <v>61438</v>
      </c>
      <c r="H237" s="61">
        <f t="shared" ref="H237" si="29">+SUM(H224:H236)</f>
        <v>68255</v>
      </c>
      <c r="I237" s="61">
        <f t="shared" ref="I237" si="30">+SUM(I224:I236)</f>
        <v>72878</v>
      </c>
      <c r="J237" s="61">
        <f t="shared" ref="J237" si="31">+SUM(J224:J236)</f>
        <v>82005</v>
      </c>
      <c r="K237" s="61">
        <f t="shared" ref="K237" si="32">+SUM(K224:K236)</f>
        <v>69725</v>
      </c>
      <c r="L237" s="61">
        <f t="shared" ref="L237" si="33">+SUM(L224:L236)</f>
        <v>81328</v>
      </c>
      <c r="M237" s="61">
        <f t="shared" ref="M237" si="34">+SUM(M224:M236)</f>
        <v>75130</v>
      </c>
      <c r="N237" s="61">
        <f>+SUM(N224:N236)</f>
        <v>74486</v>
      </c>
      <c r="O237" s="61">
        <f>+SUM(O224:O236)</f>
        <v>82144</v>
      </c>
      <c r="P237" s="61">
        <f t="shared" ref="P237" si="35">+SUM(P224:P236)</f>
        <v>880332</v>
      </c>
      <c r="Q237" s="61">
        <v>28343246</v>
      </c>
      <c r="R237" s="126" t="s">
        <v>336</v>
      </c>
      <c r="S237" s="58"/>
      <c r="T237" s="58"/>
    </row>
    <row r="238" spans="3:21" x14ac:dyDescent="0.2">
      <c r="C238" s="3" t="s">
        <v>256</v>
      </c>
      <c r="D238" s="4"/>
      <c r="E238" s="4"/>
      <c r="F238" s="4"/>
      <c r="G238" s="4"/>
      <c r="H238" s="4"/>
      <c r="I238" s="4"/>
      <c r="J238" s="4"/>
      <c r="K238" s="4"/>
      <c r="L238" s="4"/>
      <c r="M238" s="4"/>
      <c r="N238" s="13"/>
      <c r="O238" s="13"/>
      <c r="P238" s="4"/>
      <c r="Q238" s="4"/>
      <c r="R238" s="157"/>
      <c r="S238" s="163"/>
    </row>
    <row r="239" spans="3:21" x14ac:dyDescent="0.2">
      <c r="C239" s="169" t="s">
        <v>149</v>
      </c>
      <c r="D239" s="169"/>
      <c r="E239" s="169"/>
      <c r="F239" s="169"/>
      <c r="G239" s="169"/>
      <c r="H239" s="169"/>
      <c r="I239" s="169"/>
      <c r="J239" s="169"/>
      <c r="K239" s="169"/>
      <c r="L239" s="169"/>
      <c r="M239" s="169"/>
      <c r="N239" s="169"/>
      <c r="O239" s="169"/>
      <c r="P239" s="169"/>
      <c r="Q239" s="169"/>
      <c r="R239" s="169"/>
    </row>
    <row r="240" spans="3:21" x14ac:dyDescent="0.2">
      <c r="C240" s="5" t="s">
        <v>268</v>
      </c>
      <c r="D240" s="4"/>
      <c r="E240" s="4"/>
      <c r="F240" s="4"/>
      <c r="G240" s="4"/>
      <c r="H240" s="4"/>
      <c r="I240" s="4"/>
      <c r="J240" s="4"/>
      <c r="K240" s="4"/>
      <c r="L240" s="4"/>
      <c r="M240" s="4"/>
      <c r="N240" s="13"/>
      <c r="O240" s="13"/>
      <c r="P240" s="4"/>
      <c r="Q240" s="4"/>
      <c r="R240" s="17"/>
    </row>
    <row r="241" spans="3:21" x14ac:dyDescent="0.2">
      <c r="C241" s="170" t="s">
        <v>306</v>
      </c>
      <c r="D241" s="170"/>
      <c r="E241" s="170"/>
      <c r="F241" s="170"/>
      <c r="G241" s="170"/>
      <c r="H241" s="170"/>
      <c r="I241" s="170"/>
      <c r="J241" s="170"/>
      <c r="K241" s="170"/>
      <c r="L241" s="170"/>
      <c r="M241" s="170"/>
      <c r="N241" s="170"/>
      <c r="O241" s="170"/>
      <c r="P241" s="170"/>
      <c r="Q241" s="170"/>
      <c r="R241" s="170"/>
    </row>
    <row r="242" spans="3:21" x14ac:dyDescent="0.2">
      <c r="C242" s="170" t="s">
        <v>335</v>
      </c>
      <c r="D242" s="170"/>
      <c r="E242" s="170"/>
      <c r="F242" s="170"/>
      <c r="G242" s="170"/>
      <c r="H242" s="170"/>
      <c r="I242" s="170"/>
      <c r="J242" s="170"/>
      <c r="K242" s="170"/>
      <c r="L242" s="170"/>
      <c r="M242" s="170"/>
      <c r="N242" s="170"/>
      <c r="O242" s="170"/>
      <c r="P242" s="170"/>
      <c r="Q242" s="170"/>
      <c r="R242" s="170"/>
    </row>
    <row r="244" spans="3:21" ht="15.75" x14ac:dyDescent="0.25">
      <c r="C244" s="1" t="s">
        <v>265</v>
      </c>
    </row>
    <row r="245" spans="3:21" ht="15.75" thickBot="1" x14ac:dyDescent="0.25"/>
    <row r="246" spans="3:21" ht="16.5" thickBot="1" x14ac:dyDescent="0.25">
      <c r="C246" s="174" t="s">
        <v>146</v>
      </c>
      <c r="D246" s="175"/>
      <c r="E246" s="175"/>
      <c r="F246" s="175"/>
      <c r="G246" s="175"/>
      <c r="H246" s="175"/>
      <c r="I246" s="175"/>
      <c r="J246" s="175"/>
      <c r="K246" s="175"/>
      <c r="L246" s="175"/>
      <c r="M246" s="175"/>
      <c r="N246" s="175"/>
      <c r="O246" s="175"/>
      <c r="P246" s="175"/>
      <c r="Q246" s="175"/>
      <c r="R246" s="176"/>
    </row>
    <row r="247" spans="3:21" ht="16.5" thickBot="1" x14ac:dyDescent="0.3">
      <c r="C247" s="134"/>
      <c r="D247" s="171">
        <v>2022</v>
      </c>
      <c r="E247" s="172"/>
      <c r="F247" s="172"/>
      <c r="G247" s="172"/>
      <c r="H247" s="193">
        <v>2023</v>
      </c>
      <c r="I247" s="194"/>
      <c r="J247" s="194"/>
      <c r="K247" s="194"/>
      <c r="L247" s="194"/>
      <c r="M247" s="194"/>
      <c r="N247" s="194"/>
      <c r="O247" s="195"/>
      <c r="P247" s="117"/>
      <c r="Q247" s="118"/>
      <c r="R247" s="135"/>
    </row>
    <row r="248" spans="3:21" ht="48" customHeight="1" thickBot="1" x14ac:dyDescent="0.25">
      <c r="C248" s="48" t="s">
        <v>90</v>
      </c>
      <c r="D248" s="60" t="s">
        <v>126</v>
      </c>
      <c r="E248" s="60" t="s">
        <v>127</v>
      </c>
      <c r="F248" s="119" t="s">
        <v>128</v>
      </c>
      <c r="G248" s="119" t="s">
        <v>129</v>
      </c>
      <c r="H248" s="120" t="s">
        <v>1</v>
      </c>
      <c r="I248" s="120" t="s">
        <v>2</v>
      </c>
      <c r="J248" s="120" t="s">
        <v>3</v>
      </c>
      <c r="K248" s="120" t="s">
        <v>4</v>
      </c>
      <c r="L248" s="120" t="s">
        <v>5</v>
      </c>
      <c r="M248" s="120" t="s">
        <v>6</v>
      </c>
      <c r="N248" s="120" t="s">
        <v>124</v>
      </c>
      <c r="O248" s="120" t="s">
        <v>125</v>
      </c>
      <c r="P248" s="51" t="s">
        <v>329</v>
      </c>
      <c r="Q248" s="51" t="s">
        <v>330</v>
      </c>
      <c r="R248" s="121" t="s">
        <v>147</v>
      </c>
    </row>
    <row r="249" spans="3:21" ht="15.75" thickBot="1" x14ac:dyDescent="0.25">
      <c r="C249" s="30" t="s">
        <v>102</v>
      </c>
      <c r="D249" s="31">
        <v>3586</v>
      </c>
      <c r="E249" s="31">
        <v>3182</v>
      </c>
      <c r="F249" s="31">
        <v>3306</v>
      </c>
      <c r="G249" s="31">
        <v>2779</v>
      </c>
      <c r="H249" s="31">
        <v>3387</v>
      </c>
      <c r="I249" s="31">
        <v>3825</v>
      </c>
      <c r="J249" s="31">
        <v>4482</v>
      </c>
      <c r="K249" s="31">
        <v>3621</v>
      </c>
      <c r="L249" s="31">
        <v>4413</v>
      </c>
      <c r="M249" s="31">
        <v>4083</v>
      </c>
      <c r="N249" s="31">
        <v>3863</v>
      </c>
      <c r="O249" s="31">
        <v>4126</v>
      </c>
      <c r="P249" s="42">
        <f t="shared" ref="P249:P260" si="36">+SUM(D249:O249)</f>
        <v>44653</v>
      </c>
      <c r="Q249" s="42">
        <v>1178478.75</v>
      </c>
      <c r="R249" s="78">
        <f t="shared" ref="R249:R260" si="37">+P249/Q249*10000</f>
        <v>378.90373500582854</v>
      </c>
      <c r="S249" s="122"/>
      <c r="U249" s="47"/>
    </row>
    <row r="250" spans="3:21" ht="15.75" thickBot="1" x14ac:dyDescent="0.25">
      <c r="C250" s="30" t="s">
        <v>104</v>
      </c>
      <c r="D250" s="31">
        <v>2893</v>
      </c>
      <c r="E250" s="31">
        <v>2995</v>
      </c>
      <c r="F250" s="31">
        <v>3404</v>
      </c>
      <c r="G250" s="31">
        <v>3507</v>
      </c>
      <c r="H250" s="31">
        <v>4010</v>
      </c>
      <c r="I250" s="31">
        <v>4338</v>
      </c>
      <c r="J250" s="31">
        <v>4674</v>
      </c>
      <c r="K250" s="31">
        <v>3908</v>
      </c>
      <c r="L250" s="31">
        <v>4457</v>
      </c>
      <c r="M250" s="31">
        <v>4476</v>
      </c>
      <c r="N250" s="31">
        <v>4625</v>
      </c>
      <c r="O250" s="31">
        <v>5683</v>
      </c>
      <c r="P250" s="42">
        <f t="shared" si="36"/>
        <v>48970</v>
      </c>
      <c r="Q250" s="42">
        <v>1678925.8333333333</v>
      </c>
      <c r="R250" s="78">
        <f t="shared" si="37"/>
        <v>291.67458757112064</v>
      </c>
      <c r="S250" s="122"/>
      <c r="U250" s="47"/>
    </row>
    <row r="251" spans="3:21" ht="15.75" thickBot="1" x14ac:dyDescent="0.25">
      <c r="C251" s="30" t="s">
        <v>103</v>
      </c>
      <c r="D251" s="31">
        <v>4948</v>
      </c>
      <c r="E251" s="31">
        <v>3965</v>
      </c>
      <c r="F251" s="31">
        <v>3851</v>
      </c>
      <c r="G251" s="31">
        <v>3520</v>
      </c>
      <c r="H251" s="31">
        <v>3512</v>
      </c>
      <c r="I251" s="31">
        <v>3889</v>
      </c>
      <c r="J251" s="31">
        <v>4253</v>
      </c>
      <c r="K251" s="31">
        <v>3955</v>
      </c>
      <c r="L251" s="31">
        <v>3698</v>
      </c>
      <c r="M251" s="31">
        <v>3417</v>
      </c>
      <c r="N251" s="31">
        <v>3361</v>
      </c>
      <c r="O251" s="31">
        <v>3996</v>
      </c>
      <c r="P251" s="42">
        <f t="shared" si="36"/>
        <v>46365</v>
      </c>
      <c r="Q251" s="42">
        <v>1888059</v>
      </c>
      <c r="R251" s="78">
        <f t="shared" si="37"/>
        <v>245.56965645671031</v>
      </c>
      <c r="S251" s="122"/>
      <c r="U251" s="47"/>
    </row>
    <row r="252" spans="3:21" ht="15.75" thickBot="1" x14ac:dyDescent="0.25">
      <c r="C252" s="30" t="s">
        <v>105</v>
      </c>
      <c r="D252" s="31">
        <v>2840</v>
      </c>
      <c r="E252" s="31">
        <v>2804</v>
      </c>
      <c r="F252" s="31">
        <v>2979</v>
      </c>
      <c r="G252" s="31">
        <v>2858</v>
      </c>
      <c r="H252" s="31">
        <v>3256</v>
      </c>
      <c r="I252" s="31">
        <v>3779</v>
      </c>
      <c r="J252" s="31">
        <v>4681</v>
      </c>
      <c r="K252" s="31">
        <v>4164</v>
      </c>
      <c r="L252" s="31">
        <v>4694</v>
      </c>
      <c r="M252" s="31">
        <v>4774</v>
      </c>
      <c r="N252" s="31">
        <v>3941</v>
      </c>
      <c r="O252" s="31">
        <v>4055</v>
      </c>
      <c r="P252" s="42">
        <f t="shared" si="36"/>
        <v>44825</v>
      </c>
      <c r="Q252" s="42">
        <v>1959591.1666666667</v>
      </c>
      <c r="R252" s="78">
        <f t="shared" si="37"/>
        <v>228.7466935067323</v>
      </c>
      <c r="S252" s="122"/>
      <c r="U252" s="47"/>
    </row>
    <row r="253" spans="3:21" ht="15.75" thickBot="1" x14ac:dyDescent="0.25">
      <c r="C253" s="30" t="s">
        <v>241</v>
      </c>
      <c r="D253" s="31">
        <v>2401</v>
      </c>
      <c r="E253" s="31">
        <v>2354</v>
      </c>
      <c r="F253" s="31">
        <v>2226</v>
      </c>
      <c r="G253" s="31">
        <v>2099</v>
      </c>
      <c r="H253" s="31">
        <v>2115</v>
      </c>
      <c r="I253" s="31">
        <v>2204</v>
      </c>
      <c r="J253" s="31">
        <v>2777</v>
      </c>
      <c r="K253" s="31">
        <v>2341</v>
      </c>
      <c r="L253" s="31">
        <v>2775</v>
      </c>
      <c r="M253" s="31">
        <v>2771</v>
      </c>
      <c r="N253" s="31">
        <v>2347</v>
      </c>
      <c r="O253" s="31">
        <v>2736</v>
      </c>
      <c r="P253" s="42">
        <f t="shared" si="36"/>
        <v>29146</v>
      </c>
      <c r="Q253" s="42">
        <v>1512331.4166666667</v>
      </c>
      <c r="R253" s="78">
        <f t="shared" si="37"/>
        <v>192.72230728526932</v>
      </c>
      <c r="S253" s="122"/>
      <c r="U253" s="47"/>
    </row>
    <row r="254" spans="3:21" ht="15.75" thickBot="1" x14ac:dyDescent="0.25">
      <c r="C254" s="30" t="s">
        <v>93</v>
      </c>
      <c r="D254" s="31">
        <v>5077</v>
      </c>
      <c r="E254" s="31">
        <v>5176</v>
      </c>
      <c r="F254" s="31">
        <v>5667</v>
      </c>
      <c r="G254" s="31">
        <v>4819</v>
      </c>
      <c r="H254" s="31">
        <v>5366</v>
      </c>
      <c r="I254" s="31">
        <v>5831</v>
      </c>
      <c r="J254" s="31">
        <v>7061</v>
      </c>
      <c r="K254" s="31">
        <v>6034</v>
      </c>
      <c r="L254" s="31">
        <v>7225</v>
      </c>
      <c r="M254" s="31">
        <v>6746</v>
      </c>
      <c r="N254" s="31">
        <v>6580</v>
      </c>
      <c r="O254" s="31">
        <v>7579</v>
      </c>
      <c r="P254" s="42">
        <f t="shared" si="36"/>
        <v>73161</v>
      </c>
      <c r="Q254" s="42">
        <v>4277232.25</v>
      </c>
      <c r="R254" s="78">
        <f t="shared" si="37"/>
        <v>171.04752728823644</v>
      </c>
      <c r="S254" s="122"/>
      <c r="U254" s="47"/>
    </row>
    <row r="255" spans="3:21" ht="15.75" thickBot="1" x14ac:dyDescent="0.25">
      <c r="C255" s="30" t="s">
        <v>106</v>
      </c>
      <c r="D255" s="31">
        <v>330</v>
      </c>
      <c r="E255" s="31">
        <v>235</v>
      </c>
      <c r="F255" s="31">
        <v>302</v>
      </c>
      <c r="G255" s="31">
        <v>227</v>
      </c>
      <c r="H255" s="31">
        <v>232</v>
      </c>
      <c r="I255" s="31">
        <v>232</v>
      </c>
      <c r="J255" s="31">
        <v>197</v>
      </c>
      <c r="K255" s="31">
        <v>151</v>
      </c>
      <c r="L255" s="31">
        <v>289</v>
      </c>
      <c r="M255" s="31">
        <v>238</v>
      </c>
      <c r="N255" s="31">
        <v>244</v>
      </c>
      <c r="O255" s="31">
        <v>279</v>
      </c>
      <c r="P255" s="42">
        <f t="shared" si="36"/>
        <v>2956</v>
      </c>
      <c r="Q255" s="42">
        <v>177151.25</v>
      </c>
      <c r="R255" s="78">
        <f t="shared" si="37"/>
        <v>166.86306193154155</v>
      </c>
      <c r="S255" s="122"/>
      <c r="U255" s="47"/>
    </row>
    <row r="256" spans="3:21" ht="15.75" thickBot="1" x14ac:dyDescent="0.25">
      <c r="C256" s="30" t="s">
        <v>97</v>
      </c>
      <c r="D256" s="31">
        <v>3875</v>
      </c>
      <c r="E256" s="31">
        <v>3725</v>
      </c>
      <c r="F256" s="31">
        <v>3766</v>
      </c>
      <c r="G256" s="31">
        <v>3375</v>
      </c>
      <c r="H256" s="31">
        <v>3480</v>
      </c>
      <c r="I256" s="31">
        <v>3549</v>
      </c>
      <c r="J256" s="31">
        <v>4374</v>
      </c>
      <c r="K256" s="31">
        <v>4031</v>
      </c>
      <c r="L256" s="31">
        <v>4804</v>
      </c>
      <c r="M256" s="31">
        <v>4600</v>
      </c>
      <c r="N256" s="31">
        <v>4315</v>
      </c>
      <c r="O256" s="31">
        <v>5072</v>
      </c>
      <c r="P256" s="42">
        <f t="shared" si="36"/>
        <v>48966</v>
      </c>
      <c r="Q256" s="42">
        <v>3266901.5833333335</v>
      </c>
      <c r="R256" s="78">
        <f t="shared" si="37"/>
        <v>149.88513963753473</v>
      </c>
      <c r="S256" s="122"/>
      <c r="U256" s="47"/>
    </row>
    <row r="257" spans="3:21" ht="15.75" thickBot="1" x14ac:dyDescent="0.25">
      <c r="C257" s="30" t="s">
        <v>217</v>
      </c>
      <c r="D257" s="31">
        <v>129</v>
      </c>
      <c r="E257" s="31">
        <v>105</v>
      </c>
      <c r="F257" s="31">
        <v>188</v>
      </c>
      <c r="G257" s="31">
        <v>187</v>
      </c>
      <c r="H257" s="31">
        <v>334</v>
      </c>
      <c r="I257" s="31">
        <v>193</v>
      </c>
      <c r="J257" s="31">
        <v>172</v>
      </c>
      <c r="K257" s="31">
        <v>231</v>
      </c>
      <c r="L257" s="31">
        <v>253</v>
      </c>
      <c r="M257" s="31">
        <v>157</v>
      </c>
      <c r="N257" s="31">
        <v>175</v>
      </c>
      <c r="O257" s="31">
        <v>218</v>
      </c>
      <c r="P257" s="42">
        <f t="shared" si="36"/>
        <v>2342</v>
      </c>
      <c r="Q257" s="42">
        <v>211366.33333333334</v>
      </c>
      <c r="R257" s="78">
        <f t="shared" si="37"/>
        <v>110.80288724631326</v>
      </c>
      <c r="S257" s="122"/>
      <c r="U257" s="47"/>
    </row>
    <row r="258" spans="3:21" ht="15.75" thickBot="1" x14ac:dyDescent="0.25">
      <c r="C258" s="30" t="s">
        <v>108</v>
      </c>
      <c r="D258" s="31">
        <v>200</v>
      </c>
      <c r="E258" s="31">
        <v>164</v>
      </c>
      <c r="F258" s="31">
        <v>213</v>
      </c>
      <c r="G258" s="31">
        <v>191</v>
      </c>
      <c r="H258" s="31">
        <v>201</v>
      </c>
      <c r="I258" s="31">
        <v>185</v>
      </c>
      <c r="J258" s="31">
        <v>208</v>
      </c>
      <c r="K258" s="31">
        <v>182</v>
      </c>
      <c r="L258" s="31">
        <v>254</v>
      </c>
      <c r="M258" s="31">
        <v>211</v>
      </c>
      <c r="N258" s="31">
        <v>215</v>
      </c>
      <c r="O258" s="31">
        <v>229</v>
      </c>
      <c r="P258" s="42">
        <f t="shared" si="36"/>
        <v>2453</v>
      </c>
      <c r="Q258" s="42">
        <v>233552.08333333334</v>
      </c>
      <c r="R258" s="78">
        <f t="shared" si="37"/>
        <v>105.03010570447347</v>
      </c>
      <c r="S258" s="122"/>
      <c r="U258" s="47"/>
    </row>
    <row r="259" spans="3:21" ht="15.75" thickBot="1" x14ac:dyDescent="0.25">
      <c r="C259" s="30" t="s">
        <v>107</v>
      </c>
      <c r="D259" s="31">
        <v>95</v>
      </c>
      <c r="E259" s="31">
        <v>102</v>
      </c>
      <c r="F259" s="31">
        <v>73</v>
      </c>
      <c r="G259" s="31">
        <v>74</v>
      </c>
      <c r="H259" s="31">
        <v>79</v>
      </c>
      <c r="I259" s="31">
        <v>77</v>
      </c>
      <c r="J259" s="31">
        <v>128</v>
      </c>
      <c r="K259" s="31">
        <v>101</v>
      </c>
      <c r="L259" s="31">
        <v>159</v>
      </c>
      <c r="M259" s="31">
        <v>188</v>
      </c>
      <c r="N259" s="31">
        <v>124</v>
      </c>
      <c r="O259" s="31">
        <v>180</v>
      </c>
      <c r="P259" s="42">
        <f t="shared" si="36"/>
        <v>1380</v>
      </c>
      <c r="Q259" s="42">
        <v>172742.41666666666</v>
      </c>
      <c r="R259" s="78">
        <f t="shared" si="37"/>
        <v>79.887732650106685</v>
      </c>
      <c r="S259" s="122"/>
      <c r="U259" s="47"/>
    </row>
    <row r="260" spans="3:21" ht="15.75" thickBot="1" x14ac:dyDescent="0.25">
      <c r="C260" s="30" t="s">
        <v>100</v>
      </c>
      <c r="D260" s="31">
        <v>1307</v>
      </c>
      <c r="E260" s="31">
        <v>1281</v>
      </c>
      <c r="F260" s="31">
        <v>1337</v>
      </c>
      <c r="G260" s="31">
        <v>1187</v>
      </c>
      <c r="H260" s="31">
        <v>1272</v>
      </c>
      <c r="I260" s="31">
        <v>1453</v>
      </c>
      <c r="J260" s="31">
        <v>1842</v>
      </c>
      <c r="K260" s="31">
        <v>1557</v>
      </c>
      <c r="L260" s="31">
        <v>1835</v>
      </c>
      <c r="M260" s="31">
        <v>1769</v>
      </c>
      <c r="N260" s="31">
        <v>1631</v>
      </c>
      <c r="O260" s="31">
        <v>2195</v>
      </c>
      <c r="P260" s="42">
        <f t="shared" si="36"/>
        <v>18666</v>
      </c>
      <c r="Q260" s="42">
        <v>2469438.9166666665</v>
      </c>
      <c r="R260" s="78">
        <f t="shared" si="37"/>
        <v>75.588020720091379</v>
      </c>
      <c r="S260" s="122"/>
    </row>
    <row r="261" spans="3:21" ht="15.75" thickBot="1" x14ac:dyDescent="0.25">
      <c r="C261" s="80" t="s">
        <v>276</v>
      </c>
      <c r="D261" s="31">
        <v>1311</v>
      </c>
      <c r="E261" s="31">
        <v>1339</v>
      </c>
      <c r="F261" s="31">
        <v>1297</v>
      </c>
      <c r="G261" s="31">
        <v>1524</v>
      </c>
      <c r="H261" s="31">
        <v>972</v>
      </c>
      <c r="I261" s="31">
        <v>938</v>
      </c>
      <c r="J261" s="31">
        <v>955</v>
      </c>
      <c r="K261" s="31">
        <v>968</v>
      </c>
      <c r="L261" s="31">
        <v>0</v>
      </c>
      <c r="M261" s="31">
        <v>0</v>
      </c>
      <c r="N261" s="31">
        <v>0</v>
      </c>
      <c r="O261" s="31">
        <v>0</v>
      </c>
      <c r="P261" s="42">
        <f t="shared" ref="P261:P264" si="38">+SUM(D261:O261)</f>
        <v>9304</v>
      </c>
      <c r="Q261" s="42">
        <v>359705.57142857142</v>
      </c>
      <c r="R261" s="83">
        <v>0</v>
      </c>
      <c r="S261" s="122"/>
    </row>
    <row r="262" spans="3:21" ht="15.75" thickBot="1" x14ac:dyDescent="0.25">
      <c r="C262" s="80" t="s">
        <v>240</v>
      </c>
      <c r="D262" s="31">
        <v>94</v>
      </c>
      <c r="E262" s="31">
        <v>103</v>
      </c>
      <c r="F262" s="31">
        <v>219</v>
      </c>
      <c r="G262" s="31">
        <v>0</v>
      </c>
      <c r="H262" s="31">
        <v>0</v>
      </c>
      <c r="I262" s="31">
        <v>0</v>
      </c>
      <c r="J262" s="31">
        <v>0</v>
      </c>
      <c r="K262" s="31">
        <v>0</v>
      </c>
      <c r="L262" s="31">
        <v>0</v>
      </c>
      <c r="M262" s="31">
        <v>0</v>
      </c>
      <c r="N262" s="31">
        <v>0</v>
      </c>
      <c r="O262" s="31">
        <v>0</v>
      </c>
      <c r="P262" s="42">
        <f t="shared" si="38"/>
        <v>416</v>
      </c>
      <c r="Q262" s="42">
        <v>272168.5</v>
      </c>
      <c r="R262" s="83">
        <v>0</v>
      </c>
      <c r="S262" s="122"/>
    </row>
    <row r="263" spans="3:21" ht="15.75" thickBot="1" x14ac:dyDescent="0.25">
      <c r="C263" s="80" t="s">
        <v>220</v>
      </c>
      <c r="D263" s="31">
        <v>1210</v>
      </c>
      <c r="E263" s="31">
        <v>0</v>
      </c>
      <c r="F263" s="31">
        <v>0</v>
      </c>
      <c r="G263" s="31">
        <v>0</v>
      </c>
      <c r="H263" s="31">
        <v>0</v>
      </c>
      <c r="I263" s="31">
        <v>0</v>
      </c>
      <c r="J263" s="31">
        <v>0</v>
      </c>
      <c r="K263" s="31">
        <v>0</v>
      </c>
      <c r="L263" s="31">
        <v>0</v>
      </c>
      <c r="M263" s="31">
        <v>0</v>
      </c>
      <c r="N263" s="31">
        <v>0</v>
      </c>
      <c r="O263" s="31">
        <v>0</v>
      </c>
      <c r="P263" s="42">
        <f t="shared" si="38"/>
        <v>1210</v>
      </c>
      <c r="Q263" s="42">
        <v>0</v>
      </c>
      <c r="R263" s="83">
        <v>0</v>
      </c>
      <c r="S263" s="122"/>
    </row>
    <row r="264" spans="3:21" ht="15.75" thickBot="1" x14ac:dyDescent="0.25">
      <c r="C264" s="80" t="s">
        <v>219</v>
      </c>
      <c r="D264" s="31">
        <v>145</v>
      </c>
      <c r="E264" s="31">
        <v>0</v>
      </c>
      <c r="F264" s="31">
        <v>0</v>
      </c>
      <c r="G264" s="31">
        <v>0</v>
      </c>
      <c r="H264" s="31">
        <v>0</v>
      </c>
      <c r="I264" s="31">
        <v>0</v>
      </c>
      <c r="J264" s="31">
        <v>0</v>
      </c>
      <c r="K264" s="31">
        <v>0</v>
      </c>
      <c r="L264" s="31">
        <v>0</v>
      </c>
      <c r="M264" s="31">
        <v>0</v>
      </c>
      <c r="N264" s="31">
        <v>0</v>
      </c>
      <c r="O264" s="31">
        <v>0</v>
      </c>
      <c r="P264" s="42">
        <f t="shared" si="38"/>
        <v>145</v>
      </c>
      <c r="Q264" s="42">
        <v>0</v>
      </c>
      <c r="R264" s="83">
        <v>0</v>
      </c>
      <c r="S264" s="122"/>
    </row>
    <row r="265" spans="3:21" ht="18.75" customHeight="1" thickBot="1" x14ac:dyDescent="0.25">
      <c r="C265" s="60" t="s">
        <v>8</v>
      </c>
      <c r="D265" s="61">
        <f t="shared" ref="D265:O265" si="39">+SUM(D249:D264)</f>
        <v>30441</v>
      </c>
      <c r="E265" s="61">
        <f t="shared" si="39"/>
        <v>27530</v>
      </c>
      <c r="F265" s="61">
        <f t="shared" si="39"/>
        <v>28828</v>
      </c>
      <c r="G265" s="61">
        <f t="shared" si="39"/>
        <v>26347</v>
      </c>
      <c r="H265" s="61">
        <f t="shared" si="39"/>
        <v>28216</v>
      </c>
      <c r="I265" s="61">
        <f t="shared" si="39"/>
        <v>30493</v>
      </c>
      <c r="J265" s="61">
        <f t="shared" si="39"/>
        <v>35804</v>
      </c>
      <c r="K265" s="61">
        <f t="shared" si="39"/>
        <v>31244</v>
      </c>
      <c r="L265" s="61">
        <f t="shared" si="39"/>
        <v>34856</v>
      </c>
      <c r="M265" s="61">
        <f t="shared" si="39"/>
        <v>33430</v>
      </c>
      <c r="N265" s="61">
        <f t="shared" si="39"/>
        <v>31421</v>
      </c>
      <c r="O265" s="61">
        <f t="shared" si="39"/>
        <v>36348</v>
      </c>
      <c r="P265" s="61">
        <f t="shared" ref="P265" si="40">+SUM(P249:P264)</f>
        <v>374958</v>
      </c>
      <c r="Q265" s="61">
        <v>19280960.666666668</v>
      </c>
      <c r="R265" s="126" t="s">
        <v>337</v>
      </c>
      <c r="S265" s="138"/>
      <c r="T265" s="129"/>
    </row>
    <row r="266" spans="3:21" x14ac:dyDescent="0.2">
      <c r="C266" s="8" t="s">
        <v>184</v>
      </c>
      <c r="D266" s="8"/>
      <c r="E266" s="8"/>
      <c r="F266" s="8"/>
      <c r="G266" s="8"/>
      <c r="H266" s="8"/>
      <c r="I266" s="8"/>
      <c r="J266" s="8"/>
      <c r="K266" s="8"/>
      <c r="L266" s="8"/>
      <c r="M266" s="8"/>
      <c r="N266" s="14"/>
      <c r="O266" s="14"/>
      <c r="P266" s="8"/>
      <c r="Q266" s="8"/>
      <c r="R266" s="18"/>
    </row>
    <row r="267" spans="3:21" x14ac:dyDescent="0.2">
      <c r="C267" s="3" t="s">
        <v>271</v>
      </c>
      <c r="D267" s="4"/>
      <c r="E267" s="4"/>
      <c r="F267" s="4"/>
      <c r="G267" s="4"/>
      <c r="H267" s="4"/>
      <c r="I267" s="4"/>
      <c r="J267" s="4"/>
      <c r="K267" s="4"/>
      <c r="L267" s="4"/>
      <c r="M267" s="4"/>
      <c r="N267" s="13"/>
      <c r="O267" s="13"/>
      <c r="P267" s="4"/>
      <c r="Q267" s="4"/>
      <c r="R267" s="157"/>
    </row>
    <row r="268" spans="3:21" x14ac:dyDescent="0.2">
      <c r="C268" s="169" t="s">
        <v>149</v>
      </c>
      <c r="D268" s="169"/>
      <c r="E268" s="169"/>
      <c r="F268" s="169"/>
      <c r="G268" s="169"/>
      <c r="H268" s="169"/>
      <c r="I268" s="169"/>
      <c r="J268" s="169"/>
      <c r="K268" s="169"/>
      <c r="L268" s="169"/>
      <c r="M268" s="169"/>
      <c r="N268" s="169"/>
      <c r="O268" s="169"/>
      <c r="P268" s="169"/>
      <c r="Q268" s="169"/>
      <c r="R268" s="169"/>
    </row>
    <row r="269" spans="3:21" x14ac:dyDescent="0.2">
      <c r="C269" s="5" t="s">
        <v>268</v>
      </c>
      <c r="D269" s="4"/>
      <c r="E269" s="4"/>
      <c r="F269" s="4"/>
      <c r="G269" s="4"/>
      <c r="H269" s="4"/>
      <c r="I269" s="4"/>
      <c r="J269" s="4"/>
      <c r="K269" s="19"/>
      <c r="L269" s="4"/>
      <c r="M269" s="4"/>
      <c r="N269" s="13"/>
      <c r="O269" s="13"/>
      <c r="P269" s="4"/>
      <c r="Q269" s="4"/>
      <c r="R269" s="17"/>
    </row>
    <row r="270" spans="3:21" x14ac:dyDescent="0.2">
      <c r="C270" s="181" t="s">
        <v>307</v>
      </c>
      <c r="D270" s="181"/>
      <c r="E270" s="181"/>
      <c r="F270" s="181"/>
      <c r="G270" s="181"/>
      <c r="H270" s="181"/>
      <c r="I270" s="181"/>
      <c r="J270" s="181"/>
      <c r="K270" s="181"/>
      <c r="L270" s="181"/>
      <c r="M270" s="181"/>
      <c r="N270" s="181"/>
      <c r="O270" s="181"/>
      <c r="P270" s="181"/>
      <c r="Q270" s="181"/>
      <c r="R270" s="181"/>
    </row>
    <row r="271" spans="3:21" x14ac:dyDescent="0.2">
      <c r="C271" s="181" t="s">
        <v>335</v>
      </c>
      <c r="D271" s="181"/>
      <c r="E271" s="181"/>
      <c r="F271" s="181"/>
      <c r="G271" s="181"/>
      <c r="H271" s="181"/>
      <c r="I271" s="181"/>
      <c r="J271" s="181"/>
      <c r="K271" s="181"/>
      <c r="L271" s="181"/>
      <c r="M271" s="181"/>
      <c r="N271" s="181"/>
      <c r="O271" s="181"/>
      <c r="P271" s="181"/>
      <c r="Q271" s="181"/>
      <c r="R271" s="181"/>
    </row>
    <row r="272" spans="3:21" ht="18.75" customHeight="1" x14ac:dyDescent="0.2">
      <c r="C272" s="66"/>
      <c r="D272" s="139"/>
      <c r="E272" s="139"/>
      <c r="F272" s="139"/>
      <c r="G272" s="139"/>
      <c r="H272" s="139"/>
      <c r="I272" s="139"/>
      <c r="J272" s="139"/>
      <c r="K272" s="139"/>
      <c r="L272" s="139"/>
      <c r="M272" s="139"/>
      <c r="N272" s="139"/>
      <c r="O272" s="139"/>
      <c r="P272" s="66"/>
      <c r="Q272" s="66"/>
    </row>
    <row r="273" spans="3:17" ht="18.75" customHeight="1" x14ac:dyDescent="0.2">
      <c r="C273" s="7" t="s">
        <v>259</v>
      </c>
      <c r="D273" s="66"/>
      <c r="E273" s="66"/>
      <c r="F273" s="66"/>
      <c r="G273" s="66"/>
      <c r="H273" s="66"/>
      <c r="I273" s="66"/>
      <c r="J273" s="66"/>
      <c r="K273" s="66"/>
      <c r="L273" s="66"/>
      <c r="M273" s="66"/>
      <c r="N273" s="139"/>
      <c r="O273" s="139"/>
      <c r="P273" s="66"/>
      <c r="Q273" s="66"/>
    </row>
    <row r="274" spans="3:17" ht="18.75" customHeight="1" thickBot="1" x14ac:dyDescent="0.25">
      <c r="C274" s="86"/>
      <c r="D274" s="140"/>
      <c r="E274" s="140"/>
      <c r="F274" s="140"/>
      <c r="G274" s="140"/>
      <c r="H274" s="140"/>
      <c r="I274" s="140"/>
      <c r="J274" s="140"/>
      <c r="K274" s="140"/>
      <c r="L274" s="140"/>
      <c r="M274" s="140"/>
      <c r="N274" s="141"/>
      <c r="O274" s="141"/>
    </row>
    <row r="275" spans="3:17" ht="36" customHeight="1" thickBot="1" x14ac:dyDescent="0.25">
      <c r="C275" s="142" t="s">
        <v>151</v>
      </c>
      <c r="D275" s="143"/>
      <c r="E275" s="144"/>
      <c r="F275" s="144"/>
      <c r="G275" s="144"/>
      <c r="H275" s="145" t="s">
        <v>1</v>
      </c>
      <c r="I275" s="145" t="s">
        <v>2</v>
      </c>
      <c r="J275" s="145" t="s">
        <v>3</v>
      </c>
      <c r="K275" s="145" t="s">
        <v>4</v>
      </c>
      <c r="L275" s="145" t="s">
        <v>5</v>
      </c>
      <c r="M275" s="145" t="s">
        <v>6</v>
      </c>
      <c r="N275" s="145" t="s">
        <v>124</v>
      </c>
      <c r="O275" s="145" t="s">
        <v>125</v>
      </c>
      <c r="P275" s="51" t="s">
        <v>243</v>
      </c>
    </row>
    <row r="276" spans="3:17" ht="30" customHeight="1" thickBot="1" x14ac:dyDescent="0.25">
      <c r="C276" s="146" t="s">
        <v>111</v>
      </c>
      <c r="D276" s="147"/>
      <c r="E276" s="147"/>
      <c r="F276" s="147"/>
      <c r="G276" s="147"/>
      <c r="H276" s="93">
        <v>198</v>
      </c>
      <c r="I276" s="93">
        <v>213</v>
      </c>
      <c r="J276" s="93">
        <v>226</v>
      </c>
      <c r="K276" s="93">
        <v>210</v>
      </c>
      <c r="L276" s="93">
        <v>249</v>
      </c>
      <c r="M276" s="93">
        <v>242</v>
      </c>
      <c r="N276" s="93">
        <v>202</v>
      </c>
      <c r="O276" s="93">
        <v>269</v>
      </c>
      <c r="P276" s="93">
        <f>+SUM(H276:O276)</f>
        <v>1809</v>
      </c>
    </row>
    <row r="277" spans="3:17" ht="36" customHeight="1" thickBot="1" x14ac:dyDescent="0.25">
      <c r="C277" s="146" t="s">
        <v>237</v>
      </c>
      <c r="D277" s="147"/>
      <c r="E277" s="147"/>
      <c r="F277" s="147"/>
      <c r="G277" s="147"/>
      <c r="H277" s="93">
        <v>144</v>
      </c>
      <c r="I277" s="93">
        <v>129</v>
      </c>
      <c r="J277" s="93">
        <v>146</v>
      </c>
      <c r="K277" s="93">
        <v>122</v>
      </c>
      <c r="L277" s="93">
        <v>170</v>
      </c>
      <c r="M277" s="93">
        <v>146</v>
      </c>
      <c r="N277" s="93">
        <v>132</v>
      </c>
      <c r="O277" s="93">
        <v>154</v>
      </c>
      <c r="P277" s="93">
        <f t="shared" ref="P277:P280" si="41">+SUM(H277:O277)</f>
        <v>1143</v>
      </c>
    </row>
    <row r="278" spans="3:17" ht="33" customHeight="1" thickBot="1" x14ac:dyDescent="0.25">
      <c r="C278" s="146" t="s">
        <v>110</v>
      </c>
      <c r="D278" s="147"/>
      <c r="E278" s="147"/>
      <c r="F278" s="147"/>
      <c r="G278" s="147"/>
      <c r="H278" s="93">
        <v>99</v>
      </c>
      <c r="I278" s="93">
        <v>98</v>
      </c>
      <c r="J278" s="93">
        <v>132</v>
      </c>
      <c r="K278" s="93">
        <v>208</v>
      </c>
      <c r="L278" s="93">
        <v>138</v>
      </c>
      <c r="M278" s="93">
        <v>90</v>
      </c>
      <c r="N278" s="93">
        <v>123</v>
      </c>
      <c r="O278" s="93">
        <v>112</v>
      </c>
      <c r="P278" s="93">
        <f t="shared" si="41"/>
        <v>1000</v>
      </c>
    </row>
    <row r="279" spans="3:17" ht="15.75" thickBot="1" x14ac:dyDescent="0.25">
      <c r="C279" s="146" t="s">
        <v>109</v>
      </c>
      <c r="D279" s="147"/>
      <c r="E279" s="147"/>
      <c r="F279" s="147"/>
      <c r="G279" s="147"/>
      <c r="H279" s="93">
        <v>97</v>
      </c>
      <c r="I279" s="93">
        <v>77</v>
      </c>
      <c r="J279" s="93">
        <v>84</v>
      </c>
      <c r="K279" s="93">
        <v>82</v>
      </c>
      <c r="L279" s="93">
        <v>116</v>
      </c>
      <c r="M279" s="93">
        <v>92</v>
      </c>
      <c r="N279" s="93">
        <v>103</v>
      </c>
      <c r="O279" s="93">
        <v>95</v>
      </c>
      <c r="P279" s="93">
        <f t="shared" si="41"/>
        <v>746</v>
      </c>
    </row>
    <row r="280" spans="3:17" ht="15.75" thickBot="1" x14ac:dyDescent="0.25">
      <c r="C280" s="146" t="s">
        <v>112</v>
      </c>
      <c r="D280" s="147"/>
      <c r="E280" s="147"/>
      <c r="F280" s="147"/>
      <c r="G280" s="147"/>
      <c r="H280" s="93">
        <v>32</v>
      </c>
      <c r="I280" s="93">
        <v>39</v>
      </c>
      <c r="J280" s="93">
        <v>58</v>
      </c>
      <c r="K280" s="93">
        <v>126</v>
      </c>
      <c r="L280" s="93">
        <v>137</v>
      </c>
      <c r="M280" s="93">
        <v>58</v>
      </c>
      <c r="N280" s="93">
        <v>113</v>
      </c>
      <c r="O280" s="93">
        <v>58</v>
      </c>
      <c r="P280" s="93">
        <f t="shared" si="41"/>
        <v>621</v>
      </c>
    </row>
    <row r="281" spans="3:17" ht="18.75" customHeight="1" thickBot="1" x14ac:dyDescent="0.25">
      <c r="C281" s="148" t="s">
        <v>8</v>
      </c>
      <c r="D281" s="96"/>
      <c r="E281" s="96"/>
      <c r="F281" s="96"/>
      <c r="G281" s="96"/>
      <c r="H281" s="96">
        <f>+SUM(H276:H280)</f>
        <v>570</v>
      </c>
      <c r="I281" s="96">
        <f t="shared" ref="I281:O281" si="42">+SUM(I276:I280)</f>
        <v>556</v>
      </c>
      <c r="J281" s="96">
        <f t="shared" si="42"/>
        <v>646</v>
      </c>
      <c r="K281" s="96">
        <f t="shared" si="42"/>
        <v>748</v>
      </c>
      <c r="L281" s="96">
        <f t="shared" si="42"/>
        <v>810</v>
      </c>
      <c r="M281" s="96">
        <f t="shared" si="42"/>
        <v>628</v>
      </c>
      <c r="N281" s="96">
        <f t="shared" si="42"/>
        <v>673</v>
      </c>
      <c r="O281" s="96">
        <f t="shared" si="42"/>
        <v>688</v>
      </c>
      <c r="P281" s="96">
        <f>+SUM(P276:P280)</f>
        <v>5319</v>
      </c>
    </row>
    <row r="282" spans="3:17" x14ac:dyDescent="0.2">
      <c r="C282" s="197" t="s">
        <v>308</v>
      </c>
      <c r="D282" s="197"/>
      <c r="E282" s="197"/>
      <c r="F282" s="197"/>
      <c r="G282" s="197"/>
      <c r="H282" s="197"/>
      <c r="I282" s="197"/>
      <c r="J282" s="197"/>
      <c r="K282" s="197"/>
      <c r="L282" s="197"/>
      <c r="M282" s="197"/>
      <c r="N282" s="197"/>
      <c r="O282" s="197"/>
      <c r="P282" s="197"/>
      <c r="Q282" s="66"/>
    </row>
    <row r="283" spans="3:17" x14ac:dyDescent="0.2">
      <c r="C283" s="170" t="s">
        <v>335</v>
      </c>
      <c r="D283" s="170"/>
      <c r="E283" s="170"/>
      <c r="F283" s="170"/>
      <c r="G283" s="170"/>
      <c r="H283" s="170"/>
      <c r="I283" s="170"/>
      <c r="J283" s="170"/>
      <c r="K283" s="170"/>
      <c r="L283" s="170"/>
      <c r="M283" s="170"/>
      <c r="N283" s="170"/>
      <c r="O283" s="170"/>
      <c r="P283" s="170"/>
    </row>
    <row r="284" spans="3:17" x14ac:dyDescent="0.2">
      <c r="D284" s="149"/>
      <c r="E284" s="149"/>
      <c r="F284" s="149"/>
      <c r="G284" s="149"/>
      <c r="H284" s="149"/>
      <c r="I284" s="149"/>
      <c r="J284" s="66"/>
      <c r="M284" s="149"/>
      <c r="N284" s="150"/>
      <c r="O284" s="150"/>
      <c r="P284" s="149"/>
    </row>
    <row r="285" spans="3:17" x14ac:dyDescent="0.2">
      <c r="C285" s="149"/>
      <c r="D285" s="149"/>
      <c r="E285" s="149"/>
      <c r="F285" s="149"/>
      <c r="G285" s="149"/>
      <c r="H285" s="149"/>
      <c r="I285" s="149"/>
      <c r="J285" s="149"/>
      <c r="K285" s="149"/>
      <c r="L285" s="149"/>
      <c r="M285" s="149"/>
      <c r="N285" s="150"/>
      <c r="O285" s="150"/>
      <c r="P285" s="149"/>
    </row>
    <row r="286" spans="3:17" ht="15.75" thickBot="1" x14ac:dyDescent="0.25">
      <c r="C286" s="149"/>
      <c r="D286" s="149"/>
      <c r="E286" s="149"/>
      <c r="F286" s="149"/>
      <c r="G286" s="149"/>
      <c r="H286" s="149"/>
      <c r="I286" s="149"/>
      <c r="J286" s="149"/>
      <c r="K286" s="149"/>
      <c r="L286" s="149"/>
      <c r="M286" s="149"/>
      <c r="N286" s="150"/>
      <c r="O286" s="150"/>
      <c r="P286" s="149"/>
    </row>
    <row r="287" spans="3:17" ht="16.5" thickBot="1" x14ac:dyDescent="0.25">
      <c r="C287" s="133" t="s">
        <v>113</v>
      </c>
      <c r="D287" s="49"/>
      <c r="E287" s="49"/>
      <c r="F287" s="49"/>
      <c r="G287" s="49"/>
      <c r="H287" s="61" t="s">
        <v>1</v>
      </c>
      <c r="I287" s="61" t="s">
        <v>2</v>
      </c>
      <c r="J287" s="61" t="s">
        <v>3</v>
      </c>
      <c r="K287" s="61" t="s">
        <v>4</v>
      </c>
      <c r="L287" s="61" t="s">
        <v>5</v>
      </c>
      <c r="M287" s="61" t="s">
        <v>6</v>
      </c>
      <c r="N287" s="61" t="s">
        <v>124</v>
      </c>
      <c r="O287" s="61" t="s">
        <v>125</v>
      </c>
      <c r="P287" s="50" t="s">
        <v>243</v>
      </c>
      <c r="Q287" s="51" t="s">
        <v>12</v>
      </c>
    </row>
    <row r="288" spans="3:17" ht="15.75" thickBot="1" x14ac:dyDescent="0.25">
      <c r="C288" s="108" t="s">
        <v>114</v>
      </c>
      <c r="D288" s="151"/>
      <c r="E288" s="151"/>
      <c r="F288" s="151"/>
      <c r="G288" s="151"/>
      <c r="H288" s="99">
        <v>3343</v>
      </c>
      <c r="I288" s="99">
        <v>3652</v>
      </c>
      <c r="J288" s="99">
        <v>4087</v>
      </c>
      <c r="K288" s="99">
        <v>3563</v>
      </c>
      <c r="L288" s="99">
        <v>4063</v>
      </c>
      <c r="M288" s="99">
        <v>4048</v>
      </c>
      <c r="N288" s="99">
        <v>3899</v>
      </c>
      <c r="O288" s="99">
        <v>4608</v>
      </c>
      <c r="P288" s="99">
        <f>+SUM(H288:O288)</f>
        <v>31263</v>
      </c>
      <c r="Q288" s="152">
        <f>+P288/$P$299</f>
        <v>0.42559592686878039</v>
      </c>
    </row>
    <row r="289" spans="3:17" ht="15.75" thickBot="1" x14ac:dyDescent="0.25">
      <c r="C289" s="108" t="s">
        <v>238</v>
      </c>
      <c r="D289" s="153"/>
      <c r="E289" s="151"/>
      <c r="F289" s="151"/>
      <c r="G289" s="151"/>
      <c r="H289" s="99">
        <v>1378</v>
      </c>
      <c r="I289" s="99">
        <v>1523</v>
      </c>
      <c r="J289" s="99">
        <v>1988</v>
      </c>
      <c r="K289" s="99">
        <v>1729</v>
      </c>
      <c r="L289" s="99">
        <v>1998</v>
      </c>
      <c r="M289" s="99">
        <v>1943</v>
      </c>
      <c r="N289" s="99">
        <v>2037</v>
      </c>
      <c r="O289" s="99">
        <v>2352</v>
      </c>
      <c r="P289" s="99">
        <f t="shared" ref="P289:P297" si="43">+SUM(H289:O289)</f>
        <v>14948</v>
      </c>
      <c r="Q289" s="152">
        <f t="shared" ref="Q289:Q297" si="44">+P289/$P$299</f>
        <v>0.20349320010346189</v>
      </c>
    </row>
    <row r="290" spans="3:17" ht="15.75" thickBot="1" x14ac:dyDescent="0.25">
      <c r="C290" s="108" t="s">
        <v>115</v>
      </c>
      <c r="D290" s="153"/>
      <c r="E290" s="151"/>
      <c r="F290" s="151"/>
      <c r="G290" s="151"/>
      <c r="H290" s="99">
        <v>1052</v>
      </c>
      <c r="I290" s="99">
        <v>1072</v>
      </c>
      <c r="J290" s="99">
        <v>1215</v>
      </c>
      <c r="K290" s="99">
        <v>1133</v>
      </c>
      <c r="L290" s="99">
        <v>1150</v>
      </c>
      <c r="M290" s="99">
        <v>1047</v>
      </c>
      <c r="N290" s="99">
        <v>1053</v>
      </c>
      <c r="O290" s="99">
        <v>1280</v>
      </c>
      <c r="P290" s="99">
        <f t="shared" si="43"/>
        <v>9002</v>
      </c>
      <c r="Q290" s="152">
        <f t="shared" si="44"/>
        <v>0.12254788515730292</v>
      </c>
    </row>
    <row r="291" spans="3:17" ht="45.75" customHeight="1" thickBot="1" x14ac:dyDescent="0.25">
      <c r="C291" s="108" t="s">
        <v>117</v>
      </c>
      <c r="D291" s="153"/>
      <c r="E291" s="151"/>
      <c r="F291" s="151"/>
      <c r="G291" s="151"/>
      <c r="H291" s="99">
        <v>198</v>
      </c>
      <c r="I291" s="99">
        <v>247</v>
      </c>
      <c r="J291" s="99">
        <v>280</v>
      </c>
      <c r="K291" s="99">
        <v>216</v>
      </c>
      <c r="L291" s="99">
        <v>270</v>
      </c>
      <c r="M291" s="99">
        <v>231</v>
      </c>
      <c r="N291" s="99">
        <v>221</v>
      </c>
      <c r="O291" s="99">
        <v>255</v>
      </c>
      <c r="P291" s="99">
        <f t="shared" si="43"/>
        <v>1918</v>
      </c>
      <c r="Q291" s="152">
        <f t="shared" si="44"/>
        <v>2.6110513633826594E-2</v>
      </c>
    </row>
    <row r="292" spans="3:17" ht="15.75" customHeight="1" thickBot="1" x14ac:dyDescent="0.25">
      <c r="C292" s="108" t="s">
        <v>116</v>
      </c>
      <c r="D292" s="153"/>
      <c r="E292" s="151"/>
      <c r="F292" s="151"/>
      <c r="G292" s="151"/>
      <c r="H292" s="99">
        <v>189</v>
      </c>
      <c r="I292" s="99">
        <v>230</v>
      </c>
      <c r="J292" s="99">
        <v>267</v>
      </c>
      <c r="K292" s="99">
        <v>182</v>
      </c>
      <c r="L292" s="99">
        <v>238</v>
      </c>
      <c r="M292" s="99">
        <v>213</v>
      </c>
      <c r="N292" s="99">
        <v>275</v>
      </c>
      <c r="O292" s="99">
        <v>298</v>
      </c>
      <c r="P292" s="99">
        <f t="shared" si="43"/>
        <v>1892</v>
      </c>
      <c r="Q292" s="152">
        <f t="shared" si="44"/>
        <v>2.5756565065276283E-2</v>
      </c>
    </row>
    <row r="293" spans="3:17" ht="30.75" customHeight="1" thickBot="1" x14ac:dyDescent="0.25">
      <c r="C293" s="108" t="s">
        <v>242</v>
      </c>
      <c r="D293" s="153"/>
      <c r="E293" s="151"/>
      <c r="F293" s="151"/>
      <c r="G293" s="151"/>
      <c r="H293" s="99">
        <v>156</v>
      </c>
      <c r="I293" s="99">
        <v>166</v>
      </c>
      <c r="J293" s="99">
        <v>213</v>
      </c>
      <c r="K293" s="99">
        <v>198</v>
      </c>
      <c r="L293" s="99">
        <v>263</v>
      </c>
      <c r="M293" s="99">
        <v>246</v>
      </c>
      <c r="N293" s="99">
        <v>222</v>
      </c>
      <c r="O293" s="99">
        <v>270</v>
      </c>
      <c r="P293" s="99">
        <f t="shared" si="43"/>
        <v>1734</v>
      </c>
      <c r="Q293" s="152">
        <f t="shared" si="44"/>
        <v>2.3605646841009027E-2</v>
      </c>
    </row>
    <row r="294" spans="3:17" ht="30.75" thickBot="1" x14ac:dyDescent="0.25">
      <c r="C294" s="108" t="s">
        <v>142</v>
      </c>
      <c r="D294" s="153"/>
      <c r="E294" s="151"/>
      <c r="F294" s="151"/>
      <c r="G294" s="151"/>
      <c r="H294" s="99">
        <v>129</v>
      </c>
      <c r="I294" s="99">
        <v>133</v>
      </c>
      <c r="J294" s="99">
        <v>136</v>
      </c>
      <c r="K294" s="99">
        <v>128</v>
      </c>
      <c r="L294" s="99">
        <v>142</v>
      </c>
      <c r="M294" s="99">
        <v>477</v>
      </c>
      <c r="N294" s="99">
        <v>261</v>
      </c>
      <c r="O294" s="99">
        <v>215</v>
      </c>
      <c r="P294" s="99">
        <f t="shared" si="43"/>
        <v>1621</v>
      </c>
      <c r="Q294" s="152">
        <f t="shared" si="44"/>
        <v>2.2067331908463456E-2</v>
      </c>
    </row>
    <row r="295" spans="3:17" ht="30.75" customHeight="1" thickBot="1" x14ac:dyDescent="0.25">
      <c r="C295" s="108" t="s">
        <v>239</v>
      </c>
      <c r="D295" s="153"/>
      <c r="E295" s="151"/>
      <c r="F295" s="151"/>
      <c r="G295" s="151"/>
      <c r="H295" s="99">
        <v>121</v>
      </c>
      <c r="I295" s="99">
        <v>106</v>
      </c>
      <c r="J295" s="99">
        <v>138</v>
      </c>
      <c r="K295" s="99">
        <v>109</v>
      </c>
      <c r="L295" s="99">
        <v>157</v>
      </c>
      <c r="M295" s="99">
        <v>359</v>
      </c>
      <c r="N295" s="99">
        <v>270</v>
      </c>
      <c r="O295" s="99">
        <v>200</v>
      </c>
      <c r="P295" s="99">
        <f t="shared" si="43"/>
        <v>1460</v>
      </c>
      <c r="Q295" s="152">
        <f t="shared" si="44"/>
        <v>1.9875573464748084E-2</v>
      </c>
    </row>
    <row r="296" spans="3:17" ht="30.75" customHeight="1" thickBot="1" x14ac:dyDescent="0.25">
      <c r="C296" s="108" t="s">
        <v>143</v>
      </c>
      <c r="D296" s="153"/>
      <c r="E296" s="151"/>
      <c r="F296" s="151"/>
      <c r="G296" s="151"/>
      <c r="H296" s="99">
        <v>146</v>
      </c>
      <c r="I296" s="99">
        <v>116</v>
      </c>
      <c r="J296" s="99">
        <v>129</v>
      </c>
      <c r="K296" s="99">
        <v>88</v>
      </c>
      <c r="L296" s="99">
        <v>126</v>
      </c>
      <c r="M296" s="99">
        <v>75</v>
      </c>
      <c r="N296" s="99">
        <v>81</v>
      </c>
      <c r="O296" s="99">
        <v>94</v>
      </c>
      <c r="P296" s="99">
        <f t="shared" si="43"/>
        <v>855</v>
      </c>
      <c r="Q296" s="152">
        <f t="shared" si="44"/>
        <v>1.1639462542712063E-2</v>
      </c>
    </row>
    <row r="297" spans="3:17" ht="30.75" customHeight="1" thickBot="1" x14ac:dyDescent="0.25">
      <c r="C297" s="108" t="s">
        <v>302</v>
      </c>
      <c r="D297" s="153"/>
      <c r="E297" s="151"/>
      <c r="F297" s="151"/>
      <c r="G297" s="151"/>
      <c r="H297" s="99">
        <v>53</v>
      </c>
      <c r="I297" s="99">
        <v>50</v>
      </c>
      <c r="J297" s="99">
        <v>47</v>
      </c>
      <c r="K297" s="99">
        <v>48</v>
      </c>
      <c r="L297" s="99">
        <v>54</v>
      </c>
      <c r="M297" s="99">
        <v>159</v>
      </c>
      <c r="N297" s="99">
        <v>97</v>
      </c>
      <c r="O297" s="99">
        <v>68</v>
      </c>
      <c r="P297" s="99">
        <f t="shared" si="43"/>
        <v>576</v>
      </c>
      <c r="Q297" s="152">
        <f t="shared" si="44"/>
        <v>7.8413221340376E-3</v>
      </c>
    </row>
    <row r="298" spans="3:17" ht="16.5" thickBot="1" x14ac:dyDescent="0.3">
      <c r="C298" s="133" t="s">
        <v>118</v>
      </c>
      <c r="D298" s="102"/>
      <c r="E298" s="102"/>
      <c r="F298" s="102"/>
      <c r="G298" s="102"/>
      <c r="H298" s="102">
        <f>+SUM(H288:H297)</f>
        <v>6765</v>
      </c>
      <c r="I298" s="102">
        <f t="shared" ref="I298:O298" si="45">+SUM(I288:I297)</f>
        <v>7295</v>
      </c>
      <c r="J298" s="102">
        <f t="shared" si="45"/>
        <v>8500</v>
      </c>
      <c r="K298" s="102">
        <f t="shared" si="45"/>
        <v>7394</v>
      </c>
      <c r="L298" s="102">
        <f t="shared" si="45"/>
        <v>8461</v>
      </c>
      <c r="M298" s="102">
        <f t="shared" si="45"/>
        <v>8798</v>
      </c>
      <c r="N298" s="102">
        <f t="shared" si="45"/>
        <v>8416</v>
      </c>
      <c r="O298" s="102">
        <f t="shared" si="45"/>
        <v>9640</v>
      </c>
      <c r="P298" s="102">
        <f>+SUM(P288:P297)</f>
        <v>65269</v>
      </c>
      <c r="Q298" s="103">
        <f>+P298/$P$299</f>
        <v>0.8885334277196183</v>
      </c>
    </row>
    <row r="299" spans="3:17" ht="16.5" thickBot="1" x14ac:dyDescent="0.3">
      <c r="C299" s="133" t="s">
        <v>8</v>
      </c>
      <c r="D299" s="102"/>
      <c r="E299" s="102"/>
      <c r="F299" s="102"/>
      <c r="G299" s="102"/>
      <c r="H299" s="102">
        <v>7603</v>
      </c>
      <c r="I299" s="102">
        <v>8193</v>
      </c>
      <c r="J299" s="102">
        <v>9418</v>
      </c>
      <c r="K299" s="102">
        <v>8196</v>
      </c>
      <c r="L299" s="102">
        <v>9407</v>
      </c>
      <c r="M299" s="102">
        <v>10385</v>
      </c>
      <c r="N299" s="102">
        <v>9451</v>
      </c>
      <c r="O299" s="102">
        <v>10804</v>
      </c>
      <c r="P299" s="102">
        <f>+SUM(H299:O299)</f>
        <v>73457</v>
      </c>
      <c r="Q299" s="103">
        <v>1</v>
      </c>
    </row>
    <row r="300" spans="3:17" ht="14.45" customHeight="1" x14ac:dyDescent="0.2">
      <c r="C300" s="9" t="s">
        <v>123</v>
      </c>
      <c r="D300" s="22"/>
      <c r="E300" s="22"/>
      <c r="F300" s="22"/>
      <c r="G300" s="22"/>
      <c r="H300" s="22"/>
      <c r="I300" s="22"/>
      <c r="J300" s="22"/>
      <c r="K300" s="22"/>
      <c r="L300" s="22"/>
      <c r="M300" s="22"/>
      <c r="N300" s="16"/>
      <c r="O300" s="16"/>
      <c r="P300" s="22"/>
      <c r="Q300" s="10"/>
    </row>
    <row r="301" spans="3:17" x14ac:dyDescent="0.2">
      <c r="C301" s="19"/>
      <c r="D301" s="2"/>
      <c r="E301" s="2"/>
      <c r="F301" s="2"/>
      <c r="G301" s="2"/>
      <c r="H301" s="2"/>
      <c r="I301" s="2"/>
      <c r="J301" s="2"/>
      <c r="K301" s="2"/>
      <c r="L301" s="2"/>
      <c r="M301" s="2"/>
      <c r="N301" s="15"/>
      <c r="O301" s="15"/>
      <c r="P301" s="2"/>
      <c r="Q301" s="2"/>
    </row>
    <row r="302" spans="3:17" x14ac:dyDescent="0.2">
      <c r="C302" s="181" t="s">
        <v>309</v>
      </c>
      <c r="D302" s="181"/>
      <c r="E302" s="181"/>
      <c r="F302" s="181"/>
      <c r="G302" s="181"/>
      <c r="H302" s="181"/>
      <c r="I302" s="181"/>
      <c r="J302" s="181"/>
      <c r="K302" s="181"/>
      <c r="L302" s="181"/>
      <c r="M302" s="181"/>
      <c r="N302" s="181"/>
      <c r="O302" s="181"/>
      <c r="P302" s="181"/>
      <c r="Q302" s="181"/>
    </row>
    <row r="303" spans="3:17" x14ac:dyDescent="0.2">
      <c r="C303" s="181" t="s">
        <v>335</v>
      </c>
      <c r="D303" s="181"/>
      <c r="E303" s="181"/>
      <c r="F303" s="181"/>
      <c r="G303" s="181"/>
      <c r="H303" s="181"/>
      <c r="I303" s="181"/>
      <c r="J303" s="181"/>
      <c r="K303" s="181"/>
      <c r="L303" s="181"/>
      <c r="M303" s="181"/>
      <c r="N303" s="181"/>
      <c r="O303" s="181"/>
      <c r="P303" s="181"/>
      <c r="Q303" s="181"/>
    </row>
    <row r="304" spans="3:17" x14ac:dyDescent="0.2">
      <c r="C304" s="19"/>
      <c r="D304" s="19"/>
      <c r="E304" s="19"/>
      <c r="F304" s="19"/>
      <c r="G304" s="19"/>
      <c r="H304" s="19"/>
      <c r="I304" s="19"/>
      <c r="J304" s="19"/>
      <c r="K304" s="19"/>
      <c r="L304" s="19"/>
      <c r="M304" s="19"/>
      <c r="N304" s="158"/>
      <c r="O304" s="158"/>
      <c r="P304" s="19"/>
      <c r="Q304" s="19"/>
    </row>
    <row r="306" spans="3:18" ht="15" customHeight="1" x14ac:dyDescent="0.2">
      <c r="C306" s="180" t="s">
        <v>270</v>
      </c>
      <c r="D306" s="180"/>
      <c r="E306" s="180"/>
      <c r="F306" s="180"/>
      <c r="G306" s="180"/>
      <c r="H306" s="180"/>
      <c r="I306" s="180"/>
      <c r="J306" s="180"/>
      <c r="K306" s="180"/>
      <c r="L306" s="180"/>
      <c r="M306" s="180"/>
      <c r="N306" s="180"/>
      <c r="O306" s="180"/>
      <c r="P306" s="180"/>
      <c r="Q306" s="180"/>
      <c r="R306" s="180"/>
    </row>
    <row r="307" spans="3:18" x14ac:dyDescent="0.2">
      <c r="C307" s="180"/>
      <c r="D307" s="180"/>
      <c r="E307" s="180"/>
      <c r="F307" s="180"/>
      <c r="G307" s="180"/>
      <c r="H307" s="180"/>
      <c r="I307" s="180"/>
      <c r="J307" s="180"/>
      <c r="K307" s="180"/>
      <c r="L307" s="180"/>
      <c r="M307" s="180"/>
      <c r="N307" s="180"/>
      <c r="O307" s="180"/>
      <c r="P307" s="180"/>
      <c r="Q307" s="180"/>
      <c r="R307" s="180"/>
    </row>
    <row r="308" spans="3:18" x14ac:dyDescent="0.2">
      <c r="C308" s="180"/>
      <c r="D308" s="180"/>
      <c r="E308" s="180"/>
      <c r="F308" s="180"/>
      <c r="G308" s="180"/>
      <c r="H308" s="180"/>
      <c r="I308" s="180"/>
      <c r="J308" s="180"/>
      <c r="K308" s="180"/>
      <c r="L308" s="180"/>
      <c r="M308" s="180"/>
      <c r="N308" s="180"/>
      <c r="O308" s="180"/>
      <c r="P308" s="180"/>
      <c r="Q308" s="180"/>
      <c r="R308" s="180"/>
    </row>
  </sheetData>
  <sortState xmlns:xlrd2="http://schemas.microsoft.com/office/spreadsheetml/2017/richdata2" ref="C249:R260">
    <sortCondition descending="1" ref="R249:R260"/>
  </sortState>
  <mergeCells count="50">
    <mergeCell ref="C303:Q303"/>
    <mergeCell ref="C306:R308"/>
    <mergeCell ref="C246:R246"/>
    <mergeCell ref="C268:R268"/>
    <mergeCell ref="C282:P282"/>
    <mergeCell ref="C283:P283"/>
    <mergeCell ref="D247:G247"/>
    <mergeCell ref="H247:O247"/>
    <mergeCell ref="C242:R242"/>
    <mergeCell ref="C271:R271"/>
    <mergeCell ref="C270:R270"/>
    <mergeCell ref="C302:Q302"/>
    <mergeCell ref="D222:G222"/>
    <mergeCell ref="H222:O222"/>
    <mergeCell ref="C100:R100"/>
    <mergeCell ref="C13:P13"/>
    <mergeCell ref="C14:P14"/>
    <mergeCell ref="C24:P24"/>
    <mergeCell ref="C41:Q41"/>
    <mergeCell ref="C60:Q60"/>
    <mergeCell ref="C98:R98"/>
    <mergeCell ref="D61:G61"/>
    <mergeCell ref="H61:O61"/>
    <mergeCell ref="C1:R1"/>
    <mergeCell ref="C2:R2"/>
    <mergeCell ref="C25:P25"/>
    <mergeCell ref="C53:Q53"/>
    <mergeCell ref="C54:Q54"/>
    <mergeCell ref="C4:R4"/>
    <mergeCell ref="C33:P33"/>
    <mergeCell ref="C34:P34"/>
    <mergeCell ref="C35:P35"/>
    <mergeCell ref="C101:R101"/>
    <mergeCell ref="C106:Q106"/>
    <mergeCell ref="C157:Q157"/>
    <mergeCell ref="C144:R144"/>
    <mergeCell ref="C143:R143"/>
    <mergeCell ref="D107:G107"/>
    <mergeCell ref="H107:O107"/>
    <mergeCell ref="C158:Q158"/>
    <mergeCell ref="C193:Q193"/>
    <mergeCell ref="C221:R221"/>
    <mergeCell ref="C241:R241"/>
    <mergeCell ref="C192:Q192"/>
    <mergeCell ref="C239:R239"/>
    <mergeCell ref="C168:Q168"/>
    <mergeCell ref="C169:Q169"/>
    <mergeCell ref="C170:Q170"/>
    <mergeCell ref="C213:Q213"/>
    <mergeCell ref="C214:Q214"/>
  </mergeCells>
  <phoneticPr fontId="8"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Estandar SUPERSALUD" ma:contentTypeID="0x010100013831AC148D7240B2B0A92D12A981FC00653506D51B1C3B48885C915F6085D23D" ma:contentTypeVersion="33" ma:contentTypeDescription="Crear nuevo documento." ma:contentTypeScope="" ma:versionID="2c3308cf7bb6adbf9cb1bf50cfc4a7b0">
  <xsd:schema xmlns:xsd="http://www.w3.org/2001/XMLSchema" xmlns:xs="http://www.w3.org/2001/XMLSchema" xmlns:p="http://schemas.microsoft.com/office/2006/metadata/properties" xmlns:ns1="http://schemas.microsoft.com/sharepoint/v3" xmlns:ns2="b6565643-c00f-44ce-b5d1-532a85e4382c" xmlns:ns3="http://schemas.microsoft.com/sharepoint/v3/fields" xmlns:ns4="fc59cac2-4a0b-49e5-b878-56577be82993" targetNamespace="http://schemas.microsoft.com/office/2006/metadata/properties" ma:root="true" ma:fieldsID="5e0de758c87cb0a861c546031228f093" ns1:_="" ns2:_="" ns3:_="" ns4:_="">
    <xsd:import namespace="http://schemas.microsoft.com/sharepoint/v3"/>
    <xsd:import namespace="b6565643-c00f-44ce-b5d1-532a85e4382c"/>
    <xsd:import namespace="http://schemas.microsoft.com/sharepoint/v3/fields"/>
    <xsd:import namespace="fc59cac2-4a0b-49e5-b878-56577be82993"/>
    <xsd:element name="properties">
      <xsd:complexType>
        <xsd:sequence>
          <xsd:element name="documentManagement">
            <xsd:complexType>
              <xsd:all>
                <xsd:element ref="ns2:Numero"/>
                <xsd:element ref="ns1:Language" minOccurs="0"/>
                <xsd:element ref="ns2:Descripcion"/>
                <xsd:element ref="ns2:Fecha_x0020_de_x0020_Publicacion" minOccurs="0"/>
                <xsd:element ref="ns2:FechaPublicacion" minOccurs="0"/>
                <xsd:element ref="ns2:FechaCaducidad" minOccurs="0"/>
                <xsd:element ref="ns2:Nombre_del_responsable_Produccion" minOccurs="0"/>
                <xsd:element ref="ns2:Codigo_serie" minOccurs="0"/>
                <xsd:element ref="ns2:Codigo_Subserie" minOccurs="0"/>
                <xsd:element ref="ns2:Palabras_Claves" minOccurs="0"/>
                <xsd:element ref="ns2:Fecha_de_Caducidad" minOccurs="0"/>
                <xsd:element ref="ns2:Nombre_del_archivo_con_extension" minOccurs="0"/>
                <xsd:element ref="ns2:Subserie" minOccurs="0"/>
                <xsd:element ref="ns2:Fecha_de_Generacion_Informacion" minOccurs="0"/>
                <xsd:element ref="ns2:Medio_de_conservacion_y_x002f_o_soporte" minOccurs="0"/>
                <xsd:element ref="ns3:_Format" minOccurs="0"/>
                <xsd:element ref="ns2:Informacion_publicada_o_disponible" minOccurs="0"/>
                <xsd:element ref="ns2:Frecuencia_de_actualizacion" minOccurs="0"/>
                <xsd:element ref="ns2:Estado_Plantilla" minOccurs="0"/>
                <xsd:element ref="ns2:Código_x0020_del_x0020_reponsable_x0020_Producción" minOccurs="0"/>
                <xsd:element ref="ns4:TaxCatchAllLabel" minOccurs="0"/>
                <xsd:element ref="ns2:f2931104761c43619c32589b14283c3d" minOccurs="0"/>
                <xsd:element ref="ns2:n7ea3bf5d968464a99702783eb8721dd" minOccurs="0"/>
                <xsd:element ref="ns2:k6e49ac2d53b4321b6bf2a64ac630f1e" minOccurs="0"/>
                <xsd:element ref="ns2:e9b4dd5958b242f1b9a6ead3e1222f02" minOccurs="0"/>
                <xsd:element ref="ns2:_dlc_DocId" minOccurs="0"/>
                <xsd:element ref="ns2:ma69eb2887be407a9d5f3fa084f68ae7" minOccurs="0"/>
                <xsd:element ref="ns2:_dlc_DocIdUrl" minOccurs="0"/>
                <xsd:element ref="ns2:_dlc_DocIdPersistId" minOccurs="0"/>
                <xsd:element ref="ns2:hc05d8cf50584709bf9d898f7cd63ea9"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5" nillable="true" ma:displayName="Idioma" ma:description="Establece el Idioma, lengua o dialecto en que se encuentra la información." ma:format="Dropdown" ma:internalName="Languag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2" ma:displayName="Número" ma:description="Consecutivo o identificador único de documento que la dependencia crea al momento de publicar la información." ma:internalName="Numero" ma:readOnly="false">
      <xsd:simpleType>
        <xsd:restriction base="dms:Text">
          <xsd:maxLength value="255"/>
        </xsd:restriction>
      </xsd:simpleType>
    </xsd:element>
    <xsd:element name="Descripcion" ma:index="7" ma:displayName="Descripción" ma:description="Defina brevemente de qué se trata la información. máximo 200 caracteres." ma:internalName="Descripcion" ma:readOnly="false">
      <xsd:simpleType>
        <xsd:restriction base="dms:Note">
          <xsd:maxLength value="255"/>
        </xsd:restriction>
      </xsd:simpleType>
    </xsd:element>
    <xsd:element name="Fecha_x0020_de_x0020_Publicacion" ma:index="8" nillable="true" ma:displayName="Fecha de Publicación" ma:description="Corresponde a la fecha que se publica el documento dentro de portal web." ma:format="DateOnly" ma:internalName="Fecha_x0020_de_x0020_Publicacion">
      <xsd:simpleType>
        <xsd:restriction base="dms:DateTime"/>
      </xsd:simpleType>
    </xsd:element>
    <xsd:element name="FechaPublicacion" ma:index="11" nillable="true" ma:displayName="Fecha creación documento" ma:description="Fecha publicación del documento." ma:format="DateOnly" ma:internalName="FechaPublicacion">
      <xsd:simpleType>
        <xsd:restriction base="dms:DateTime"/>
      </xsd:simpleType>
    </xsd:element>
    <xsd:element name="FechaCaducidad" ma:index="12" nillable="true" ma:displayName="Fecha fin de publicación" ma:description="Fecha en la que el documento deja de estar vigente." ma:format="DateOnly" ma:internalName="FechaCaducidad">
      <xsd:simpleType>
        <xsd:restriction base="dms:DateTime"/>
      </xsd:simpleType>
    </xsd:element>
    <xsd:element name="Nombre_del_responsable_Produccion" ma:index="13" nillable="true" ma:displayName="Nombre del responsable de producción." ma:description="Corresponde al nombre de la dependencia encargada de la Producción de la información para efectos de permitir su correcta elaboración." ma:internalName="Nombre_del_responsable_Produccion">
      <xsd:simpleType>
        <xsd:restriction base="dms:Text">
          <xsd:maxLength value="250"/>
        </xsd:restriction>
      </xsd:simpleType>
    </xsd:element>
    <xsd:element name="Codigo_serie" ma:index="14" nillable="true" ma:displayName="Código de Serie" ma:internalName="Codigo_serie">
      <xsd:simpleType>
        <xsd:restriction base="dms:Text">
          <xsd:maxLength value="250"/>
        </xsd:restriction>
      </xsd:simpleType>
    </xsd:element>
    <xsd:element name="Codigo_Subserie" ma:index="15" nillable="true" ma:displayName="Código de Subserie." ma:internalName="Codigo_Subserie">
      <xsd:simpleType>
        <xsd:restriction base="dms:Text">
          <xsd:maxLength value="250"/>
        </xsd:restriction>
      </xsd:simpleType>
    </xsd:element>
    <xsd:element name="Palabras_Claves" ma:index="16" nillable="true" ma:displayName="Temática - Palabras clave" ma:internalName="Palabras_Claves">
      <xsd:simpleType>
        <xsd:restriction base="dms:Text">
          <xsd:maxLength value="250"/>
        </xsd:restriction>
      </xsd:simpleType>
    </xsd:element>
    <xsd:element name="Fecha_de_Caducidad" ma:index="17" nillable="true" ma:displayName="Fecha de Caducidad" ma:format="DateOnly" ma:internalName="Fecha_de_Caducidad">
      <xsd:simpleType>
        <xsd:restriction base="dms:DateTime"/>
      </xsd:simpleType>
    </xsd:element>
    <xsd:element name="Nombre_del_archivo_con_extension" ma:index="19" nillable="true" ma:displayName="Nombre del archivo con extensión" ma:internalName="Nombre_del_archivo_con_extension">
      <xsd:simpleType>
        <xsd:restriction base="dms:Text">
          <xsd:maxLength value="250"/>
        </xsd:restriction>
      </xsd:simpleType>
    </xsd:element>
    <xsd:element name="Subserie" ma:index="20" nillable="true" ma:displayName="SubSerie." ma:description="Este dato corresponde a la clasificación documental de cada documento." ma:internalName="Subserie">
      <xsd:simpleType>
        <xsd:restriction base="dms:Text">
          <xsd:maxLength value="250"/>
        </xsd:restriction>
      </xsd:simpleType>
    </xsd:element>
    <xsd:element name="Fecha_de_Generacion_Informacion" ma:index="21" nillable="true" ma:displayName="Fecha de generación información" ma:description="Identifique la fecha cuando se creó la información. Esta fecha no puede ser igual a la fecha de publicación." ma:format="DateOnly" ma:internalName="Fecha_de_Generacion_Informacion">
      <xsd:simpleType>
        <xsd:restriction base="dms:DateTime"/>
      </xsd:simpleType>
    </xsd:element>
    <xsd:element name="Medio_de_conservacion_y_x002f_o_soporte" ma:index="22" nillable="true"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xsd:simpleType>
        <xsd:restriction base="dms:Choice">
          <xsd:enumeration value="Documento físico"/>
          <xsd:enumeration value="Documento electrónico"/>
          <xsd:enumeration value="Documento Digital"/>
        </xsd:restriction>
      </xsd:simpleType>
    </xsd:element>
    <xsd:element name="Informacion_publicada_o_disponible" ma:index="24" nillable="true"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xsd:simpleType>
        <xsd:restriction base="dms:Text">
          <xsd:maxLength value="250"/>
        </xsd:restriction>
      </xsd:simpleType>
    </xsd:element>
    <xsd:element name="Frecuencia_de_actualizacion" ma:index="25" nillable="true" ma:displayName="Frecuencia de actualización" ma:description="Identifica la periodicidad o el segmento de tiempo con la que actualiza la información, de acuerdo a su naturaleza y a la normativa aplicable." ma:format="Dropdown" ma:internalName="Frecuencia_de_actualizacion">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Estado_Plantilla" ma:index="26" nillable="true" ma:displayName="Estado" ma:description="Corresponde a los planes y programas que se encuentra en vigencia (Si no aplica, seleccione la palabra no aplica dentro de la lista)." ma:format="Dropdown" ma:internalName="Estado_Plantilla" ma:readOnly="false">
      <xsd:simpleType>
        <xsd:restriction base="dms:Choice">
          <xsd:enumeration value="En ejecución"/>
          <xsd:enumeration value="En estudio"/>
          <xsd:enumeration value="Obsolesencia"/>
          <xsd:enumeration value="No Aplica"/>
        </xsd:restriction>
      </xsd:simpleType>
    </xsd:element>
    <xsd:element name="Código_x0020_del_x0020_reponsable_x0020_Producción" ma:index="27" nillable="true" ma:displayName="Código del reponsable Producción" ma:description="código de dependencia acorde a las TRD" ma:internalName="C_x00f3_digo_x0020_del_x0020_reponsable_x0020_Producci_x00f3_n" ma:readOnly="false">
      <xsd:simpleType>
        <xsd:restriction base="dms:Text">
          <xsd:maxLength value="255"/>
        </xsd:restriction>
      </xsd:simpleType>
    </xsd:element>
    <xsd:element name="f2931104761c43619c32589b14283c3d" ma:index="30" nillable="true" ma:taxonomy="true" ma:internalName="f2931104761c43619c32589b14283c3d" ma:taxonomyFieldName="Area" ma:displayName="Area_" ma:default="" ma:fieldId="{f2931104-761c-4361-9c32-589b14283c3d}" ma:sspId="3ac77b2c-d325-4e94-982b-ed583e66bd71" ma:termSetId="975aef82-27af-4c68-8901-f8a422c3640d" ma:anchorId="00000000-0000-0000-0000-000000000000" ma:open="false" ma:isKeyword="false">
      <xsd:complexType>
        <xsd:sequence>
          <xsd:element ref="pc:Terms" minOccurs="0" maxOccurs="1"/>
        </xsd:sequence>
      </xsd:complexType>
    </xsd:element>
    <xsd:element name="n7ea3bf5d968464a99702783eb8721dd" ma:index="32" nillable="true" ma:taxonomy="true" ma:internalName="n7ea3bf5d968464a99702783eb8721dd" ma:taxonomyFieldName="Mes" ma:displayName="Mes_" ma:default="" ma:fieldId="{77ea3bf5-d968-464a-9970-2783eb8721dd}" ma:sspId="3ac77b2c-d325-4e94-982b-ed583e66bd71" ma:termSetId="06abac69-b213-43b5-806b-878bc1c34c08" ma:anchorId="00000000-0000-0000-0000-000000000000" ma:open="false" ma:isKeyword="false">
      <xsd:complexType>
        <xsd:sequence>
          <xsd:element ref="pc:Terms" minOccurs="0" maxOccurs="1"/>
        </xsd:sequence>
      </xsd:complexType>
    </xsd:element>
    <xsd:element name="k6e49ac2d53b4321b6bf2a64ac630f1e" ma:index="34" nillable="true" ma:taxonomy="true" ma:internalName="k6e49ac2d53b4321b6bf2a64ac630f1e" ma:taxonomyFieldName="Categoria" ma:displayName="Categoria_" ma:default="" ma:fieldId="{46e49ac2-d53b-4321-b6bf-2a64ac630f1e}" ma:sspId="3ac77b2c-d325-4e94-982b-ed583e66bd71" ma:termSetId="1996e4f0-9f70-45d0-9cf8-5594ce6ccc92" ma:anchorId="00000000-0000-0000-0000-000000000000" ma:open="false" ma:isKeyword="false">
      <xsd:complexType>
        <xsd:sequence>
          <xsd:element ref="pc:Terms" minOccurs="0" maxOccurs="1"/>
        </xsd:sequence>
      </xsd:complexType>
    </xsd:element>
    <xsd:element name="e9b4dd5958b242f1b9a6ead3e1222f02" ma:index="37" nillable="true" ma:taxonomy="true" ma:internalName="e9b4dd5958b242f1b9a6ead3e1222f02" ma:taxonomyFieldName="TipoNorma" ma:displayName="Tipo de Norma1" ma:default="" ma:fieldId="{e9b4dd59-58b2-42f1-b9a6-ead3e1222f02}" ma:sspId="3ac77b2c-d325-4e94-982b-ed583e66bd71" ma:termSetId="457ed1eb-1a38-4c16-989d-36881632a6d4" ma:anchorId="00000000-0000-0000-0000-000000000000" ma:open="false" ma:isKeyword="false">
      <xsd:complexType>
        <xsd:sequence>
          <xsd:element ref="pc:Terms" minOccurs="0" maxOccurs="1"/>
        </xsd:sequence>
      </xsd:complexType>
    </xsd:element>
    <xsd:element name="_dlc_DocId" ma:index="38" nillable="true" ma:displayName="Valor de Id. de documento" ma:description="El valor del identificador de documento asignado a este elemento." ma:internalName="_dlc_DocId" ma:readOnly="true">
      <xsd:simpleType>
        <xsd:restriction base="dms:Text"/>
      </xsd:simpleType>
    </xsd:element>
    <xsd:element name="ma69eb2887be407a9d5f3fa084f68ae7" ma:index="39" nillable="true" ma:taxonomy="true" ma:internalName="ma69eb2887be407a9d5f3fa084f68ae7" ma:taxonomyFieldName="TipoVigilado" ma:displayName="Tipo de vigilado_" ma:default="" ma:fieldId="{6a69eb28-87be-407a-9d5f-3fa084f68ae7}" ma:sspId="3ac77b2c-d325-4e94-982b-ed583e66bd71" ma:termSetId="f150babb-547c-4ed8-99eb-fb00aa8c7338" ma:anchorId="00000000-0000-0000-0000-000000000000" ma:open="false" ma:isKeyword="false">
      <xsd:complexType>
        <xsd:sequence>
          <xsd:element ref="pc:Terms" minOccurs="0" maxOccurs="1"/>
        </xsd:sequence>
      </xsd:complexType>
    </xsd:element>
    <xsd:element name="_dlc_DocIdUrl" ma:index="40"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1" nillable="true" ma:displayName="Persist ID" ma:description="Keep ID on add." ma:hidden="true" ma:internalName="_dlc_DocIdPersistId" ma:readOnly="true">
      <xsd:simpleType>
        <xsd:restriction base="dms:Boolean"/>
      </xsd:simpleType>
    </xsd:element>
    <xsd:element name="hc05d8cf50584709bf9d898f7cd63ea9" ma:index="42" nillable="true" ma:taxonomy="true" ma:internalName="hc05d8cf50584709bf9d898f7cd63ea9" ma:taxonomyFieldName="Ano" ma:displayName="Año_" ma:default="" ma:fieldId="{1c05d8cf-5058-4709-bf9d-898f7cd63ea9}" ma:sspId="3ac77b2c-d325-4e94-982b-ed583e66bd71" ma:termSetId="6ccbfcdd-29ad-4c07-a09c-afb8a915800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23" nillable="true" ma:displayName="Formato" ma:description="Identifica la forma, tamaño o modo en la que se presenta la información o se permite su visualización o consulta, tales como: hoja de cálculo, imagen, audio, video, documento de texto, etc." ma:format="Dropdown" ma:internalName="_Format">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fc59cac2-4a0b-49e5-b878-56577be82993" elementFormDefault="qualified">
    <xsd:import namespace="http://schemas.microsoft.com/office/2006/documentManagement/types"/>
    <xsd:import namespace="http://schemas.microsoft.com/office/infopath/2007/PartnerControls"/>
    <xsd:element name="TaxCatchAllLabel" ma:index="28" nillable="true" ma:displayName="Columna global de taxonomía1" ma:hidden="true" ma:list="{4caf248d-176a-488d-8fa6-5925cba819df}" ma:internalName="TaxCatchAllLabel" ma:readOnly="true" ma:showField="CatchAllDataLabel" ma:web="b6565643-c00f-44ce-b5d1-532a85e4382c">
      <xsd:complexType>
        <xsd:complexContent>
          <xsd:extension base="dms:MultiChoiceLookup">
            <xsd:sequence>
              <xsd:element name="Value" type="dms:Lookup" maxOccurs="unbounded" minOccurs="0" nillable="true"/>
            </xsd:sequence>
          </xsd:extension>
        </xsd:complexContent>
      </xsd:complexType>
    </xsd:element>
    <xsd:element name="TaxCatchAll" ma:index="44" nillable="true" ma:displayName="Columna global de taxonomía" ma:hidden="true" ma:list="{4caf248d-176a-488d-8fa6-5925cba819df}" ma:internalName="TaxCatchAll" ma:showField="CatchAllData" ma:web="b6565643-c00f-44ce-b5d1-532a85e438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9"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Numero xmlns="b6565643-c00f-44ce-b5d1-532a85e4382c">EPQRD </Numero>
    <Language xmlns="http://schemas.microsoft.com/sharepoint/v3">Español (España)</Language>
    <Fecha_x0020_de_x0020_Publicacion xmlns="b6565643-c00f-44ce-b5d1-532a85e4382c">2023-10-12T05:00:00+00:00</Fecha_x0020_de_x0020_Publicacion>
    <Nombre_del_archivo_con_extension xmlns="b6565643-c00f-44ce-b5d1-532a85e4382c" xsi:nil="true"/>
    <Frecuencia_de_actualizacion xmlns="b6565643-c00f-44ce-b5d1-532a85e4382c">Mensual</Frecuencia_de_actualizacion>
    <e9b4dd5958b242f1b9a6ead3e1222f02 xmlns="b6565643-c00f-44ce-b5d1-532a85e4382c">
      <Terms xmlns="http://schemas.microsoft.com/office/infopath/2007/PartnerControls"/>
    </e9b4dd5958b242f1b9a6ead3e1222f02>
    <Nombre_del_responsable_Produccion xmlns="b6565643-c00f-44ce-b5d1-532a85e4382c" xsi:nil="true"/>
    <Fecha_de_Caducidad xmlns="b6565643-c00f-44ce-b5d1-532a85e4382c">2023-10-12T05:00:00+00:00</Fecha_de_Caducidad>
    <Fecha_de_Generacion_Informacion xmlns="b6565643-c00f-44ce-b5d1-532a85e4382c">2023-10-12T05:00:00+00:00</Fecha_de_Generacion_Informacion>
    <FechaCaducidad xmlns="b6565643-c00f-44ce-b5d1-532a85e4382c" xsi:nil="true"/>
    <k6e49ac2d53b4321b6bf2a64ac630f1e xmlns="b6565643-c00f-44ce-b5d1-532a85e4382c">
      <Terms xmlns="http://schemas.microsoft.com/office/infopath/2007/PartnerControls"/>
    </k6e49ac2d53b4321b6bf2a64ac630f1e>
    <FechaPublicacion xmlns="b6565643-c00f-44ce-b5d1-532a85e4382c">2023-10-12T05:00:00+00:00</FechaPublicacion>
    <Subserie xmlns="b6565643-c00f-44ce-b5d1-532a85e4382c" xsi:nil="true"/>
    <_Format xmlns="http://schemas.microsoft.com/sharepoint/v3/fields">Hoja de calculo</_Format>
    <Código_x0020_del_x0020_reponsable_x0020_Producción xmlns="b6565643-c00f-44ce-b5d1-532a85e4382c">640</Código_x0020_del_x0020_reponsable_x0020_Producción>
    <hc05d8cf50584709bf9d898f7cd63ea9 xmlns="b6565643-c00f-44ce-b5d1-532a85e4382c">
      <Terms xmlns="http://schemas.microsoft.com/office/infopath/2007/PartnerControls">
        <TermInfo xmlns="http://schemas.microsoft.com/office/infopath/2007/PartnerControls">
          <TermName xmlns="http://schemas.microsoft.com/office/infopath/2007/PartnerControls">2023</TermName>
          <TermId xmlns="http://schemas.microsoft.com/office/infopath/2007/PartnerControls">3840a5d8-75bb-4330-9c47-8b8a2761b52d</TermId>
        </TermInfo>
      </Terms>
    </hc05d8cf50584709bf9d898f7cd63ea9>
    <Codigo_serie xmlns="b6565643-c00f-44ce-b5d1-532a85e4382c" xsi:nil="true"/>
    <n7ea3bf5d968464a99702783eb8721dd xmlns="b6565643-c00f-44ce-b5d1-532a85e4382c">
      <Terms xmlns="http://schemas.microsoft.com/office/infopath/2007/PartnerControls">
        <TermInfo xmlns="http://schemas.microsoft.com/office/infopath/2007/PartnerControls">
          <TermName xmlns="http://schemas.microsoft.com/office/infopath/2007/PartnerControls">Agosto</TermName>
          <TermId xmlns="http://schemas.microsoft.com/office/infopath/2007/PartnerControls">9d70e85e-b3d5-4f3f-9518-cfc523061189</TermId>
        </TermInfo>
      </Terms>
    </n7ea3bf5d968464a99702783eb8721dd>
    <TaxCatchAll xmlns="fc59cac2-4a0b-49e5-b878-56577be82993">
      <Value>104</Value>
      <Value>124</Value>
      <Value>161</Value>
    </TaxCatchAll>
    <Descripcion xmlns="b6565643-c00f-44ce-b5d1-532a85e4382c">Comportamiento de las peticiones, quejas, reclamos o denuncias y solicitudes de información formuladas por los usuarios del Sistema Nacional de Salud ante la Supersalud en el periodo comprendido entre agosto de 2023.</Descripcion>
    <Informacion_publicada_o_disponible xmlns="b6565643-c00f-44ce-b5d1-532a85e4382c" xsi:nil="true"/>
    <Palabras_Claves xmlns="b6565643-c00f-44ce-b5d1-532a85e4382c" xsi:nil="true"/>
    <Medio_de_conservacion_y_x002f_o_soporte xmlns="b6565643-c00f-44ce-b5d1-532a85e4382c" xsi:nil="true"/>
    <Estado_Plantilla xmlns="b6565643-c00f-44ce-b5d1-532a85e4382c">En ejecución</Estado_Plantilla>
    <ma69eb2887be407a9d5f3fa084f68ae7 xmlns="b6565643-c00f-44ce-b5d1-532a85e4382c">
      <Terms xmlns="http://schemas.microsoft.com/office/infopath/2007/PartnerControls"/>
    </ma69eb2887be407a9d5f3fa084f68ae7>
    <f2931104761c43619c32589b14283c3d xmlns="b6565643-c00f-44ce-b5d1-532a85e4382c">
      <Terms xmlns="http://schemas.microsoft.com/office/infopath/2007/PartnerControls">
        <TermInfo xmlns="http://schemas.microsoft.com/office/infopath/2007/PartnerControls">
          <TermName xmlns="http://schemas.microsoft.com/office/infopath/2007/PartnerControls">Dirección de Atencion al Usuario</TermName>
          <TermId xmlns="http://schemas.microsoft.com/office/infopath/2007/PartnerControls">27ac0ba7-0657-4b51-b022-ac7b56902e7f</TermId>
        </TermInfo>
      </Terms>
    </f2931104761c43619c32589b14283c3d>
    <Codigo_Subserie xmlns="b6565643-c00f-44ce-b5d1-532a85e4382c" xsi:nil="true"/>
    <_dlc_DocId xmlns="b6565643-c00f-44ce-b5d1-532a85e4382c">XQAF2AT3N76N-126-205</_dlc_DocId>
    <_dlc_DocIdUrl xmlns="b6565643-c00f-44ce-b5d1-532a85e4382c">
      <Url>https://docs.supersalud.gov.co/PortalWeb/ProteccionUsuario/_layouts/15/DocIdRedir.aspx?ID=XQAF2AT3N76N-126-205</Url>
      <Description>XQAF2AT3N76N-126-205</Description>
    </_dlc_DocIdUrl>
  </documentManagement>
</p:properties>
</file>

<file path=customXml/itemProps1.xml><?xml version="1.0" encoding="utf-8"?>
<ds:datastoreItem xmlns:ds="http://schemas.openxmlformats.org/officeDocument/2006/customXml" ds:itemID="{77827916-486A-4212-B9B4-5430C90CABAA}"/>
</file>

<file path=customXml/itemProps2.xml><?xml version="1.0" encoding="utf-8"?>
<ds:datastoreItem xmlns:ds="http://schemas.openxmlformats.org/officeDocument/2006/customXml" ds:itemID="{F3EA6012-BD53-4B2E-9CA2-29AE94F533E6}"/>
</file>

<file path=customXml/itemProps3.xml><?xml version="1.0" encoding="utf-8"?>
<ds:datastoreItem xmlns:ds="http://schemas.openxmlformats.org/officeDocument/2006/customXml" ds:itemID="{72B5DEEA-1E37-43B7-B6E9-F034444413A0}"/>
</file>

<file path=customXml/itemProps4.xml><?xml version="1.0" encoding="utf-8"?>
<ds:datastoreItem xmlns:ds="http://schemas.openxmlformats.org/officeDocument/2006/customXml" ds:itemID="{B9D49C1F-EAF4-456F-8721-FF4D7693B61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TASA AÑO CORRIDO</vt:lpstr>
      <vt:lpstr>TASA AFILIADOS 12 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PQRD y solicitudes de información agosto de 2023</dc:title>
  <dc:creator>Edwin Rocha</dc:creator>
  <cp:lastModifiedBy>Vivian Valderrama Tellez</cp:lastModifiedBy>
  <cp:lastPrinted>2022-08-17T02:11:12Z</cp:lastPrinted>
  <dcterms:created xsi:type="dcterms:W3CDTF">2021-08-04T13:30:19Z</dcterms:created>
  <dcterms:modified xsi:type="dcterms:W3CDTF">2023-10-12T15:25:13Z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0x010100013831AC148D7240B2B0A92D12A981FC00653506D51B1C3B48885C915F6085D23D</vt:lpwstr>
  </property>
  <property fmtid="{D5CDD505-2E9C-101B-9397-08002B2CF9AE}" pid="3" name="_dlc_DocIdItemGuid">
    <vt:lpwstr>c7456bf8-1850-417e-be78-ba5c8d728813</vt:lpwstr>
  </property>
  <property fmtid="{D5CDD505-2E9C-101B-9397-08002B2CF9AE}" pid="4" name="Estado">
    <vt:lpwstr/>
  </property>
  <property fmtid="{D5CDD505-2E9C-101B-9397-08002B2CF9AE}" pid="5" name="f33501da5a6943e29ee143f39dc96581">
    <vt:lpwstr/>
  </property>
  <property fmtid="{D5CDD505-2E9C-101B-9397-08002B2CF9AE}" pid="6" name="Mes">
    <vt:lpwstr>104;#Agosto|9d70e85e-b3d5-4f3f-9518-cfc523061189</vt:lpwstr>
  </property>
  <property fmtid="{D5CDD505-2E9C-101B-9397-08002B2CF9AE}" pid="7" name="TipoVigilado">
    <vt:lpwstr/>
  </property>
  <property fmtid="{D5CDD505-2E9C-101B-9397-08002B2CF9AE}" pid="8" name="he2927a13d6f4f43a1c5c34740004df8">
    <vt:lpwstr/>
  </property>
  <property fmtid="{D5CDD505-2E9C-101B-9397-08002B2CF9AE}" pid="9" name="TipoNorma">
    <vt:lpwstr/>
  </property>
  <property fmtid="{D5CDD505-2E9C-101B-9397-08002B2CF9AE}" pid="10" name="TipoDocumento">
    <vt:lpwstr/>
  </property>
  <property fmtid="{D5CDD505-2E9C-101B-9397-08002B2CF9AE}" pid="11" name="Area">
    <vt:lpwstr>124;#Dirección de Atencion al Usuario|27ac0ba7-0657-4b51-b022-ac7b56902e7f</vt:lpwstr>
  </property>
  <property fmtid="{D5CDD505-2E9C-101B-9397-08002B2CF9AE}" pid="12" name="Categoria">
    <vt:lpwstr/>
  </property>
  <property fmtid="{D5CDD505-2E9C-101B-9397-08002B2CF9AE}" pid="13" name="Ano">
    <vt:lpwstr>161;#2023|3840a5d8-75bb-4330-9c47-8b8a2761b52d</vt:lpwstr>
  </property>
</Properties>
</file>