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W:\INFORMES\2025\MATRIZ BD 2025\FEB\Web\"/>
    </mc:Choice>
  </mc:AlternateContent>
  <xr:revisionPtr revIDLastSave="0" documentId="13_ncr:1_{A38045DA-39A9-4F72-A293-53E06ECE73A6}" xr6:coauthVersionLast="47" xr6:coauthVersionMax="47" xr10:uidLastSave="{00000000-0000-0000-0000-000000000000}"/>
  <bookViews>
    <workbookView xWindow="-120" yWindow="-120" windowWidth="20730" windowHeight="11160" xr2:uid="{13705870-6398-4C2B-A292-F8511FB9C113}"/>
  </bookViews>
  <sheets>
    <sheet name="TASA AÑO CORRIDO" sheetId="2" r:id="rId1"/>
    <sheet name="TASA AFILIADOS 12 M" sheetId="4" r:id="rId2"/>
  </sheets>
  <externalReferences>
    <externalReference r:id="rId3"/>
  </externalReferences>
  <definedNames>
    <definedName name="_xlnm._FilterDatabase" localSheetId="1" hidden="1">'TASA AFILIADOS 12 M'!$A$104:$R$140</definedName>
    <definedName name="_xlnm._FilterDatabase" localSheetId="0" hidden="1">'TASA AÑO CORRIDO'!$U$56:$Y$89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32" i="2" l="1"/>
  <c r="Q131" i="2"/>
  <c r="Q130" i="2"/>
  <c r="Q128" i="2"/>
  <c r="Q129" i="2"/>
  <c r="Q127" i="2"/>
  <c r="Q126" i="2"/>
  <c r="Q124" i="2"/>
  <c r="Q125" i="2"/>
  <c r="Q123" i="2"/>
  <c r="Q119" i="2"/>
  <c r="Q120" i="2"/>
  <c r="Q122" i="2"/>
  <c r="Q121" i="2"/>
  <c r="Q118" i="2"/>
  <c r="Q117" i="2"/>
  <c r="Q115" i="2"/>
  <c r="Q114" i="2"/>
  <c r="Q116" i="2"/>
  <c r="Q112" i="2"/>
  <c r="Q113" i="2"/>
  <c r="Q111" i="2"/>
  <c r="Q109" i="2"/>
  <c r="Q107" i="2"/>
  <c r="Q106" i="2"/>
  <c r="Q108" i="2"/>
  <c r="Q110" i="2"/>
  <c r="Q105" i="2"/>
  <c r="Q104" i="2"/>
  <c r="Q101" i="2"/>
  <c r="Q102" i="2"/>
  <c r="Q103" i="2"/>
  <c r="P216" i="4" l="1"/>
  <c r="P217" i="4"/>
  <c r="P215" i="4"/>
  <c r="P208" i="4"/>
  <c r="P213" i="4"/>
  <c r="P210" i="4"/>
  <c r="P214" i="4"/>
  <c r="P209" i="4"/>
  <c r="P206" i="4"/>
  <c r="P207" i="4"/>
  <c r="P211" i="4"/>
  <c r="P212" i="4"/>
  <c r="P193" i="4"/>
  <c r="R193" i="4" s="1"/>
  <c r="P192" i="4"/>
  <c r="R192" i="4" s="1"/>
  <c r="P188" i="4"/>
  <c r="R188" i="4" s="1"/>
  <c r="P182" i="4"/>
  <c r="R182" i="4" s="1"/>
  <c r="P191" i="4"/>
  <c r="R191" i="4" s="1"/>
  <c r="P181" i="4"/>
  <c r="R181" i="4" s="1"/>
  <c r="P183" i="4"/>
  <c r="R183" i="4" s="1"/>
  <c r="P184" i="4"/>
  <c r="R184" i="4" s="1"/>
  <c r="P186" i="4"/>
  <c r="R186" i="4" s="1"/>
  <c r="P190" i="4"/>
  <c r="R190" i="4" s="1"/>
  <c r="P187" i="4"/>
  <c r="R187" i="4" s="1"/>
  <c r="P189" i="4"/>
  <c r="R189" i="4" s="1"/>
  <c r="P185" i="4"/>
  <c r="R185" i="4" s="1"/>
  <c r="P169" i="4"/>
  <c r="P168" i="4"/>
  <c r="P167" i="4"/>
  <c r="P166" i="4"/>
  <c r="P165" i="4"/>
  <c r="P164" i="4"/>
  <c r="P163" i="4"/>
  <c r="P162" i="4"/>
  <c r="P161" i="4"/>
  <c r="P160" i="4"/>
  <c r="P171" i="4"/>
  <c r="P165" i="2"/>
  <c r="P251" i="4"/>
  <c r="P250" i="4"/>
  <c r="P249" i="4"/>
  <c r="P248" i="4"/>
  <c r="P247" i="4"/>
  <c r="P246" i="4"/>
  <c r="P245" i="4"/>
  <c r="P244" i="4"/>
  <c r="P243" i="4"/>
  <c r="P242" i="4"/>
  <c r="P241" i="4"/>
  <c r="P240" i="4"/>
  <c r="P232" i="4"/>
  <c r="P231" i="4"/>
  <c r="P230" i="4"/>
  <c r="P229" i="4"/>
  <c r="P228" i="4"/>
  <c r="O250" i="4"/>
  <c r="P242" i="2"/>
  <c r="P241" i="2"/>
  <c r="P240" i="2"/>
  <c r="P239" i="2"/>
  <c r="P238" i="2"/>
  <c r="P237" i="2"/>
  <c r="P236" i="2"/>
  <c r="P235" i="2"/>
  <c r="P234" i="2"/>
  <c r="P233" i="2"/>
  <c r="O233" i="4"/>
  <c r="P136" i="4" l="1"/>
  <c r="P135" i="4"/>
  <c r="P134" i="4"/>
  <c r="P133" i="4"/>
  <c r="P132" i="4"/>
  <c r="P131" i="4"/>
  <c r="P130" i="4"/>
  <c r="P129" i="4"/>
  <c r="P127" i="4"/>
  <c r="P126" i="4"/>
  <c r="P128" i="4"/>
  <c r="P125" i="4"/>
  <c r="P124" i="4"/>
  <c r="P122" i="4"/>
  <c r="P123" i="4"/>
  <c r="P120" i="4"/>
  <c r="P121" i="4"/>
  <c r="P118" i="4"/>
  <c r="P119" i="4"/>
  <c r="P117" i="4"/>
  <c r="P116" i="4"/>
  <c r="P115" i="4"/>
  <c r="P114" i="4"/>
  <c r="P112" i="4"/>
  <c r="P111" i="4"/>
  <c r="P110" i="4"/>
  <c r="P108" i="4"/>
  <c r="P109" i="4"/>
  <c r="P107" i="4"/>
  <c r="P106" i="4"/>
  <c r="P105" i="4"/>
  <c r="P113" i="4"/>
  <c r="O137" i="4"/>
  <c r="O151" i="4"/>
  <c r="P150" i="4"/>
  <c r="P149" i="4"/>
  <c r="P148" i="4"/>
  <c r="P147" i="4"/>
  <c r="O170" i="4"/>
  <c r="O194" i="4"/>
  <c r="O218" i="4"/>
  <c r="P91" i="4"/>
  <c r="P90" i="4"/>
  <c r="P89" i="4"/>
  <c r="P88" i="4"/>
  <c r="P87" i="4"/>
  <c r="P85" i="4"/>
  <c r="P86" i="4"/>
  <c r="P84" i="4"/>
  <c r="P83" i="4"/>
  <c r="P81" i="4"/>
  <c r="P82" i="4"/>
  <c r="P80" i="4"/>
  <c r="P79" i="4"/>
  <c r="P78" i="4"/>
  <c r="P77" i="4"/>
  <c r="P76" i="4"/>
  <c r="P75" i="4"/>
  <c r="P73" i="4"/>
  <c r="P74" i="4"/>
  <c r="P72" i="4"/>
  <c r="P71" i="4"/>
  <c r="P70" i="4"/>
  <c r="P69" i="4"/>
  <c r="P68" i="4"/>
  <c r="P66" i="4"/>
  <c r="P67" i="4"/>
  <c r="P65" i="4"/>
  <c r="P64" i="4"/>
  <c r="P63" i="4"/>
  <c r="P62" i="4"/>
  <c r="P61" i="4"/>
  <c r="P60" i="4"/>
  <c r="P59" i="4"/>
  <c r="P92" i="4" s="1"/>
  <c r="Q93" i="4" s="1"/>
  <c r="P27" i="4"/>
  <c r="O17" i="4"/>
  <c r="P44" i="4" l="1"/>
  <c r="P43" i="4"/>
  <c r="P42" i="4"/>
  <c r="P41" i="4"/>
  <c r="P40" i="4"/>
  <c r="P39" i="4"/>
  <c r="P28" i="4"/>
  <c r="P26" i="4"/>
  <c r="P16" i="4"/>
  <c r="P15" i="4"/>
  <c r="O45" i="4"/>
  <c r="O29" i="4"/>
  <c r="O92" i="4" l="1"/>
  <c r="P166" i="2" l="1"/>
  <c r="E225" i="2"/>
  <c r="F225" i="2"/>
  <c r="G225" i="2"/>
  <c r="H225" i="2"/>
  <c r="I225" i="2"/>
  <c r="J225" i="2"/>
  <c r="K225" i="2"/>
  <c r="L225" i="2"/>
  <c r="M225" i="2"/>
  <c r="N225" i="2"/>
  <c r="O225" i="2"/>
  <c r="P244" i="2"/>
  <c r="E243" i="2"/>
  <c r="F243" i="2"/>
  <c r="G243" i="2"/>
  <c r="H243" i="2"/>
  <c r="I243" i="2"/>
  <c r="J243" i="2"/>
  <c r="K243" i="2"/>
  <c r="L243" i="2"/>
  <c r="M243" i="2"/>
  <c r="N243" i="2"/>
  <c r="O243" i="2"/>
  <c r="P224" i="2" l="1"/>
  <c r="P223" i="2"/>
  <c r="P222" i="2"/>
  <c r="P221" i="2"/>
  <c r="P220" i="2"/>
  <c r="O210" i="2"/>
  <c r="N210" i="2"/>
  <c r="M210" i="2"/>
  <c r="L210" i="2"/>
  <c r="K210" i="2"/>
  <c r="J210" i="2"/>
  <c r="I210" i="2"/>
  <c r="H210" i="2"/>
  <c r="G210" i="2"/>
  <c r="F210" i="2"/>
  <c r="E210" i="2"/>
  <c r="P208" i="2"/>
  <c r="P209" i="2"/>
  <c r="P207" i="2"/>
  <c r="P200" i="2"/>
  <c r="P206" i="2"/>
  <c r="P205" i="2"/>
  <c r="P201" i="2"/>
  <c r="P203" i="2"/>
  <c r="P198" i="2"/>
  <c r="P199" i="2"/>
  <c r="P202" i="2"/>
  <c r="P204" i="2"/>
  <c r="O187" i="2"/>
  <c r="N187" i="2"/>
  <c r="M187" i="2"/>
  <c r="L187" i="2"/>
  <c r="K187" i="2"/>
  <c r="J187" i="2"/>
  <c r="I187" i="2"/>
  <c r="H187" i="2"/>
  <c r="G187" i="2"/>
  <c r="F187" i="2"/>
  <c r="E187" i="2"/>
  <c r="P186" i="2"/>
  <c r="P184" i="2"/>
  <c r="P177" i="2"/>
  <c r="P185" i="2"/>
  <c r="P176" i="2"/>
  <c r="P174" i="2"/>
  <c r="P179" i="2"/>
  <c r="P178" i="2"/>
  <c r="P180" i="2"/>
  <c r="P183" i="2"/>
  <c r="P182" i="2"/>
  <c r="P181" i="2"/>
  <c r="P175" i="2"/>
  <c r="P164" i="2"/>
  <c r="P163" i="2"/>
  <c r="P162" i="2"/>
  <c r="P161" i="2"/>
  <c r="P160" i="2"/>
  <c r="P159" i="2"/>
  <c r="P158" i="2"/>
  <c r="P157" i="2"/>
  <c r="P156" i="2"/>
  <c r="P155" i="2"/>
  <c r="E147" i="2"/>
  <c r="F147" i="2"/>
  <c r="G147" i="2"/>
  <c r="H147" i="2"/>
  <c r="I147" i="2"/>
  <c r="J147" i="2"/>
  <c r="K147" i="2"/>
  <c r="L147" i="2"/>
  <c r="M147" i="2"/>
  <c r="N147" i="2"/>
  <c r="O147" i="2"/>
  <c r="P146" i="2"/>
  <c r="P145" i="2"/>
  <c r="P144" i="2"/>
  <c r="P143" i="2"/>
  <c r="E165" i="2"/>
  <c r="F165" i="2"/>
  <c r="G165" i="2"/>
  <c r="H165" i="2"/>
  <c r="I165" i="2"/>
  <c r="J165" i="2"/>
  <c r="K165" i="2"/>
  <c r="L165" i="2"/>
  <c r="M165" i="2"/>
  <c r="N165" i="2"/>
  <c r="O165" i="2"/>
  <c r="E133" i="2"/>
  <c r="F133" i="2"/>
  <c r="G133" i="2"/>
  <c r="H133" i="2"/>
  <c r="I133" i="2"/>
  <c r="J133" i="2"/>
  <c r="K133" i="2"/>
  <c r="L133" i="2"/>
  <c r="M133" i="2"/>
  <c r="N133" i="2"/>
  <c r="O133" i="2"/>
  <c r="P102" i="2"/>
  <c r="P101" i="2"/>
  <c r="P104" i="2"/>
  <c r="P105" i="2"/>
  <c r="P110" i="2"/>
  <c r="P108" i="2"/>
  <c r="P106" i="2"/>
  <c r="P107" i="2"/>
  <c r="P109" i="2"/>
  <c r="P111" i="2"/>
  <c r="P113" i="2"/>
  <c r="P112" i="2"/>
  <c r="P116" i="2"/>
  <c r="P114" i="2"/>
  <c r="P115" i="2"/>
  <c r="P117" i="2"/>
  <c r="P118" i="2"/>
  <c r="P121" i="2"/>
  <c r="P122" i="2"/>
  <c r="P120" i="2"/>
  <c r="P119" i="2"/>
  <c r="P123" i="2"/>
  <c r="P125" i="2"/>
  <c r="P124" i="2"/>
  <c r="P126" i="2"/>
  <c r="P127" i="2"/>
  <c r="P129" i="2"/>
  <c r="P128" i="2"/>
  <c r="P130" i="2"/>
  <c r="P131" i="2"/>
  <c r="P132" i="2"/>
  <c r="P103" i="2"/>
  <c r="P89" i="2"/>
  <c r="P88" i="2"/>
  <c r="P86" i="2"/>
  <c r="P87" i="2"/>
  <c r="P85" i="2"/>
  <c r="P84" i="2"/>
  <c r="P83" i="2"/>
  <c r="P80" i="2"/>
  <c r="P82" i="2"/>
  <c r="P79" i="2"/>
  <c r="P81" i="2"/>
  <c r="P78" i="2"/>
  <c r="P76" i="2"/>
  <c r="P77" i="2"/>
  <c r="P72" i="2"/>
  <c r="P75" i="2"/>
  <c r="P74" i="2"/>
  <c r="P70" i="2"/>
  <c r="P73" i="2"/>
  <c r="P71" i="2"/>
  <c r="P68" i="2"/>
  <c r="P67" i="2"/>
  <c r="P69" i="2"/>
  <c r="P66" i="2"/>
  <c r="P65" i="2"/>
  <c r="P63" i="2"/>
  <c r="P64" i="2"/>
  <c r="P61" i="2"/>
  <c r="P62" i="2"/>
  <c r="P58" i="2"/>
  <c r="P59" i="2"/>
  <c r="P60" i="2"/>
  <c r="P57" i="2"/>
  <c r="E90" i="2"/>
  <c r="F90" i="2"/>
  <c r="G90" i="2"/>
  <c r="H90" i="2"/>
  <c r="I90" i="2"/>
  <c r="J90" i="2"/>
  <c r="K90" i="2"/>
  <c r="L90" i="2"/>
  <c r="M90" i="2"/>
  <c r="N90" i="2"/>
  <c r="O90" i="2"/>
  <c r="P43" i="2"/>
  <c r="P42" i="2"/>
  <c r="P41" i="2"/>
  <c r="P40" i="2"/>
  <c r="P39" i="2"/>
  <c r="P38" i="2"/>
  <c r="E44" i="2"/>
  <c r="F44" i="2"/>
  <c r="G44" i="2"/>
  <c r="H44" i="2"/>
  <c r="I44" i="2"/>
  <c r="J44" i="2"/>
  <c r="K44" i="2"/>
  <c r="L44" i="2"/>
  <c r="M44" i="2"/>
  <c r="N44" i="2"/>
  <c r="O44" i="2"/>
  <c r="O28" i="2"/>
  <c r="N28" i="2"/>
  <c r="M28" i="2"/>
  <c r="L28" i="2"/>
  <c r="K28" i="2"/>
  <c r="J28" i="2"/>
  <c r="I28" i="2"/>
  <c r="H28" i="2"/>
  <c r="G28" i="2"/>
  <c r="F28" i="2"/>
  <c r="E28" i="2"/>
  <c r="P27" i="2"/>
  <c r="P26" i="2"/>
  <c r="P25" i="2"/>
  <c r="E17" i="2"/>
  <c r="F17" i="2"/>
  <c r="G17" i="2"/>
  <c r="H17" i="2"/>
  <c r="I17" i="2"/>
  <c r="J17" i="2"/>
  <c r="K17" i="2"/>
  <c r="L17" i="2"/>
  <c r="M17" i="2"/>
  <c r="N17" i="2"/>
  <c r="O17" i="2"/>
  <c r="P16" i="2"/>
  <c r="P15" i="2"/>
  <c r="P90" i="2" l="1"/>
  <c r="R91" i="2" s="1"/>
  <c r="N29" i="4" l="1"/>
  <c r="P29" i="4" s="1"/>
  <c r="R105" i="4"/>
  <c r="N137" i="4"/>
  <c r="N45" i="4"/>
  <c r="P45" i="4" s="1"/>
  <c r="N151" i="4"/>
  <c r="N194" i="4"/>
  <c r="N233" i="4"/>
  <c r="Q240" i="4"/>
  <c r="N250" i="4"/>
  <c r="N218" i="4"/>
  <c r="N170" i="4"/>
  <c r="N17" i="4"/>
  <c r="P151" i="4" l="1"/>
  <c r="P170" i="4"/>
  <c r="N92" i="4"/>
  <c r="P194" i="4"/>
  <c r="L137" i="4" l="1"/>
  <c r="M137" i="4"/>
  <c r="L194" i="4"/>
  <c r="M194" i="4"/>
  <c r="L218" i="4"/>
  <c r="M218" i="4"/>
  <c r="L92" i="4"/>
  <c r="L45" i="4"/>
  <c r="L17" i="4"/>
  <c r="R130" i="2" l="1"/>
  <c r="R62" i="4"/>
  <c r="R60" i="4"/>
  <c r="R101" i="2" l="1"/>
  <c r="P243" i="2"/>
  <c r="R136" i="4"/>
  <c r="R135" i="4"/>
  <c r="R134" i="4"/>
  <c r="R133" i="4"/>
  <c r="R132" i="4"/>
  <c r="R130" i="4"/>
  <c r="R131" i="4"/>
  <c r="R129" i="4"/>
  <c r="R127" i="4"/>
  <c r="R126" i="4"/>
  <c r="R125" i="4"/>
  <c r="R128" i="4"/>
  <c r="R124" i="4"/>
  <c r="R122" i="4"/>
  <c r="R123" i="4"/>
  <c r="R121" i="4"/>
  <c r="R120" i="4"/>
  <c r="R118" i="4"/>
  <c r="R119" i="4"/>
  <c r="R117" i="4"/>
  <c r="R114" i="4"/>
  <c r="R116" i="4"/>
  <c r="R115" i="4"/>
  <c r="R112" i="4"/>
  <c r="R113" i="4"/>
  <c r="R111" i="4"/>
  <c r="R108" i="4"/>
  <c r="R110" i="4"/>
  <c r="R109" i="4"/>
  <c r="R107" i="4"/>
  <c r="R106" i="4"/>
  <c r="R107" i="2"/>
  <c r="P225" i="2" l="1"/>
  <c r="P137" i="4"/>
  <c r="K218" i="4" l="1"/>
  <c r="K194" i="4"/>
  <c r="R91" i="4" l="1"/>
  <c r="R90" i="4"/>
  <c r="R89" i="4"/>
  <c r="R88" i="4"/>
  <c r="R85" i="4"/>
  <c r="R87" i="4"/>
  <c r="R86" i="4"/>
  <c r="R84" i="4"/>
  <c r="R81" i="4"/>
  <c r="R83" i="4"/>
  <c r="R80" i="4"/>
  <c r="R82" i="4"/>
  <c r="R79" i="4"/>
  <c r="R78" i="4"/>
  <c r="R76" i="4"/>
  <c r="R77" i="4"/>
  <c r="R73" i="4"/>
  <c r="R75" i="4"/>
  <c r="R74" i="4"/>
  <c r="R72" i="4"/>
  <c r="R71" i="4"/>
  <c r="R70" i="4"/>
  <c r="R69" i="4"/>
  <c r="R68" i="4"/>
  <c r="R66" i="4"/>
  <c r="R67" i="4"/>
  <c r="R61" i="4"/>
  <c r="R65" i="4"/>
  <c r="R63" i="4"/>
  <c r="R64" i="4"/>
  <c r="M92" i="4"/>
  <c r="M45" i="4" l="1"/>
  <c r="K17" i="4"/>
  <c r="R61" i="2" l="1"/>
  <c r="D17" i="4" l="1"/>
  <c r="E17" i="4"/>
  <c r="F17" i="4"/>
  <c r="G17" i="4"/>
  <c r="H17" i="4"/>
  <c r="I17" i="4"/>
  <c r="J17" i="4"/>
  <c r="M17" i="4"/>
  <c r="R204" i="2"/>
  <c r="Q233" i="2" l="1"/>
  <c r="P17" i="4"/>
  <c r="R59" i="4"/>
  <c r="P133" i="2" l="1"/>
  <c r="Q241" i="4"/>
  <c r="Q242" i="4"/>
  <c r="Q243" i="4"/>
  <c r="Q244" i="4"/>
  <c r="Q245" i="4"/>
  <c r="Q246" i="4"/>
  <c r="Q247" i="4"/>
  <c r="Q248" i="4"/>
  <c r="Q249" i="4"/>
  <c r="R210" i="4"/>
  <c r="J218" i="4"/>
  <c r="P233" i="4" l="1"/>
  <c r="Q250" i="4"/>
  <c r="Q163" i="4"/>
  <c r="Q165" i="4"/>
  <c r="Q164" i="4"/>
  <c r="Q160" i="4"/>
  <c r="Q162" i="4"/>
  <c r="Q161" i="4"/>
  <c r="Q168" i="4"/>
  <c r="D45" i="4"/>
  <c r="E45" i="4"/>
  <c r="F45" i="4"/>
  <c r="G45" i="4"/>
  <c r="H45" i="4"/>
  <c r="I45" i="4"/>
  <c r="J45" i="4"/>
  <c r="K45" i="4"/>
  <c r="P187" i="2" l="1"/>
  <c r="R114" i="2" l="1"/>
  <c r="R123" i="2"/>
  <c r="R125" i="2"/>
  <c r="R132" i="2"/>
  <c r="K92" i="4"/>
  <c r="D218" i="4" l="1"/>
  <c r="E218" i="4"/>
  <c r="F218" i="4"/>
  <c r="G218" i="4"/>
  <c r="H218" i="4"/>
  <c r="I218" i="4"/>
  <c r="R211" i="4"/>
  <c r="R214" i="4"/>
  <c r="R212" i="4"/>
  <c r="R209" i="4"/>
  <c r="R213" i="4"/>
  <c r="R208" i="4"/>
  <c r="R206" i="4"/>
  <c r="R207" i="4"/>
  <c r="R215" i="4"/>
  <c r="R217" i="4"/>
  <c r="E194" i="4"/>
  <c r="F194" i="4"/>
  <c r="G194" i="4"/>
  <c r="H194" i="4"/>
  <c r="I194" i="4"/>
  <c r="J194" i="4"/>
  <c r="D194" i="4"/>
  <c r="E92" i="4"/>
  <c r="F92" i="4"/>
  <c r="G92" i="4"/>
  <c r="H92" i="4"/>
  <c r="I92" i="4"/>
  <c r="J92" i="4"/>
  <c r="D92" i="4"/>
  <c r="Q147" i="4" l="1"/>
  <c r="Q169" i="4"/>
  <c r="Q167" i="4"/>
  <c r="Q166" i="4"/>
  <c r="Q39" i="4"/>
  <c r="K137" i="4"/>
  <c r="G137" i="4"/>
  <c r="E137" i="4"/>
  <c r="F137" i="4"/>
  <c r="H137" i="4"/>
  <c r="I137" i="4"/>
  <c r="J137" i="4"/>
  <c r="D137" i="4"/>
  <c r="Q148" i="4" l="1"/>
  <c r="Q43" i="4"/>
  <c r="Q170" i="4"/>
  <c r="Q44" i="4"/>
  <c r="Q40" i="4"/>
  <c r="Q42" i="4"/>
  <c r="Q41" i="4"/>
  <c r="R216" i="4"/>
  <c r="P218" i="4"/>
  <c r="Q219" i="4" s="1"/>
  <c r="Q150" i="4"/>
  <c r="Q149" i="4"/>
  <c r="Q45" i="4" l="1"/>
  <c r="Q151" i="4"/>
  <c r="D187" i="2"/>
  <c r="D165" i="2"/>
  <c r="Q164" i="2"/>
  <c r="P210" i="2" l="1"/>
  <c r="R102" i="2"/>
  <c r="R105" i="2"/>
  <c r="R103" i="2"/>
  <c r="R119" i="2"/>
  <c r="R104" i="2"/>
  <c r="R106" i="2"/>
  <c r="R113" i="2"/>
  <c r="R108" i="2"/>
  <c r="R112" i="2"/>
  <c r="R111" i="2"/>
  <c r="R115" i="2"/>
  <c r="R110" i="2"/>
  <c r="R122" i="2"/>
  <c r="R131" i="2"/>
  <c r="R120" i="2"/>
  <c r="R116" i="2"/>
  <c r="R109" i="2"/>
  <c r="R118" i="2"/>
  <c r="R117" i="2"/>
  <c r="R121" i="2"/>
  <c r="R124" i="2"/>
  <c r="R127" i="2"/>
  <c r="R126" i="2"/>
  <c r="R128" i="2"/>
  <c r="R129" i="2"/>
  <c r="D90" i="2"/>
  <c r="R57" i="2"/>
  <c r="D28" i="2"/>
  <c r="D17" i="2"/>
  <c r="P17" i="2" l="1"/>
  <c r="P28" i="2"/>
  <c r="Q234" i="2"/>
  <c r="Q235" i="2"/>
  <c r="Q236" i="2"/>
  <c r="Q237" i="2"/>
  <c r="Q238" i="2"/>
  <c r="Q239" i="2"/>
  <c r="Q240" i="2"/>
  <c r="Q241" i="2"/>
  <c r="Q242" i="2"/>
  <c r="D243" i="2"/>
  <c r="D225" i="2"/>
  <c r="R202" i="2"/>
  <c r="R198" i="2"/>
  <c r="R203" i="2"/>
  <c r="R201" i="2"/>
  <c r="R205" i="2"/>
  <c r="R206" i="2"/>
  <c r="R200" i="2"/>
  <c r="R207" i="2"/>
  <c r="R209" i="2"/>
  <c r="R208" i="2"/>
  <c r="D210" i="2"/>
  <c r="R182" i="2"/>
  <c r="R183" i="2"/>
  <c r="R180" i="2"/>
  <c r="R179" i="2"/>
  <c r="R176" i="2"/>
  <c r="R177" i="2"/>
  <c r="R184" i="2"/>
  <c r="R186" i="2"/>
  <c r="R175" i="2"/>
  <c r="R181" i="2"/>
  <c r="R178" i="2"/>
  <c r="R174" i="2"/>
  <c r="R185" i="2"/>
  <c r="Q161" i="2"/>
  <c r="D147" i="2"/>
  <c r="D44" i="2"/>
  <c r="R59" i="2"/>
  <c r="R72" i="2"/>
  <c r="R60" i="2"/>
  <c r="R64" i="2"/>
  <c r="R62" i="2"/>
  <c r="R63" i="2"/>
  <c r="R68" i="2"/>
  <c r="R65" i="2"/>
  <c r="R66" i="2"/>
  <c r="R70" i="2"/>
  <c r="R67" i="2"/>
  <c r="R73" i="2"/>
  <c r="R74" i="2"/>
  <c r="R69" i="2"/>
  <c r="R78" i="2"/>
  <c r="R83" i="2"/>
  <c r="R80" i="2"/>
  <c r="R82" i="2"/>
  <c r="R75" i="2"/>
  <c r="R79" i="2"/>
  <c r="R71" i="2"/>
  <c r="R88" i="2"/>
  <c r="R77" i="2"/>
  <c r="R84" i="2"/>
  <c r="R76" i="2"/>
  <c r="R81" i="2"/>
  <c r="R86" i="2"/>
  <c r="R85" i="2"/>
  <c r="R87" i="2"/>
  <c r="R89" i="2"/>
  <c r="R58" i="2" l="1"/>
  <c r="Q243" i="2"/>
  <c r="P44" i="2"/>
  <c r="Q38" i="2" s="1"/>
  <c r="R199" i="2"/>
  <c r="P147" i="2"/>
  <c r="Q159" i="2"/>
  <c r="Q158" i="2"/>
  <c r="Q160" i="2"/>
  <c r="Q163" i="2"/>
  <c r="Q157" i="2"/>
  <c r="Q162" i="2"/>
  <c r="Q156" i="2"/>
  <c r="D133" i="2"/>
  <c r="Q144" i="2" l="1"/>
  <c r="Q146" i="2"/>
  <c r="Q145" i="2"/>
  <c r="Q143" i="2"/>
  <c r="Q39" i="2"/>
  <c r="Q42" i="2"/>
  <c r="Q43" i="2"/>
  <c r="Q40" i="2"/>
  <c r="Q147" i="2"/>
  <c r="Q41" i="2"/>
  <c r="Q155" i="2"/>
  <c r="Q165" i="2" s="1"/>
  <c r="Q44" i="2" l="1"/>
</calcChain>
</file>

<file path=xl/sharedStrings.xml><?xml version="1.0" encoding="utf-8"?>
<sst xmlns="http://schemas.openxmlformats.org/spreadsheetml/2006/main" count="808" uniqueCount="281">
  <si>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</si>
  <si>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</si>
  <si>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</si>
  <si>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</si>
  <si>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</si>
  <si>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</si>
  <si>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</si>
  <si>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</si>
  <si>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</si>
  <si>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</si>
  <si>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</si>
  <si>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</si>
  <si>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</si>
  <si>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</si>
  <si>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</si>
  <si>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</si>
  <si>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</si>
  <si>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</si>
  <si>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</si>
  <si>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</si>
  <si>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</si>
  <si>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</si>
  <si>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</si>
  <si>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</si>
  <si>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</si>
  <si>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</si>
  <si>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*REDES SOCIALES: SUMATORIA CANAL REDES SOCIALES Y MEDIOS DE COMUNICACIÓN; ESTOS CANALES OPERAN DESDE FEBRERO 2018</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</si>
  <si>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</si>
  <si>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</si>
  <si>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</si>
  <si>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</si>
  <si>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</si>
  <si>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</si>
  <si>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</si>
  <si>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</si>
  <si>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</si>
  <si>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</si>
  <si>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</si>
  <si>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</si>
  <si>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</si>
  <si>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</si>
  <si>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</si>
  <si>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</si>
  <si>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</si>
  <si>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</si>
  <si>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</si>
  <si>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</si>
  <si>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</si>
  <si>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</si>
  <si>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</si>
  <si>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</si>
  <si>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</si>
  <si>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</si>
  <si>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</si>
  <si>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</si>
  <si>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</si>
  <si>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</si>
  <si>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</si>
  <si>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</si>
  <si>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</si>
  <si>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</si>
  <si>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</si>
  <si>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</si>
  <si>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</si>
  <si>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</si>
  <si>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</si>
  <si>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</si>
  <si>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</si>
  <si>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</si>
  <si>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</si>
  <si>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</si>
  <si>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</si>
  <si>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</si>
  <si>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</si>
  <si>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</si>
  <si>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</si>
  <si>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</si>
  <si>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</si>
  <si>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</si>
  <si>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</si>
  <si>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</si>
  <si>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</si>
  <si>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</si>
  <si>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</si>
  <si>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</si>
  <si>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</si>
  <si>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</si>
  <si>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</si>
  <si>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</si>
  <si>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</si>
  <si>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</si>
  <si>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</si>
  <si>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</si>
  <si>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</si>
  <si>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</si>
  <si>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</si>
  <si>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</si>
  <si>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</si>
  <si>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</si>
  <si>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</si>
  <si>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</si>
  <si>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</si>
  <si>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</si>
  <si>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</si>
  <si>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</si>
  <si>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</si>
  <si>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</si>
  <si>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</si>
  <si>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</si>
  <si>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</si>
  <si>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</si>
  <si>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</si>
  <si>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</si>
  <si>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</si>
  <si>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</si>
  <si>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</si>
  <si>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</si>
  <si>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</si>
  <si>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</si>
  <si>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</si>
  <si>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</si>
  <si>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</si>
  <si>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</si>
  <si>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</si>
  <si>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</si>
  <si>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</si>
  <si>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</si>
  <si>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</si>
  <si>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</si>
  <si>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</si>
  <si>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</si>
  <si>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</si>
  <si>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</si>
  <si>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</si>
  <si>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</si>
  <si>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</si>
  <si>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</si>
  <si>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</si>
  <si>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</si>
  <si>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</si>
  <si>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</si>
  <si>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</si>
  <si>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</si>
  <si>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</si>
  <si>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</si>
  <si>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</si>
  <si>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</si>
  <si>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</si>
  <si>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</si>
  <si>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COOSALUD</t>
  </si>
  <si>
    <t>SERVICIO OCCIDENTAL DE SALUD (SOS)</t>
  </si>
  <si>
    <t>COMPENSAR</t>
  </si>
  <si>
    <t>FAMISANAR</t>
  </si>
  <si>
    <t>NUEVA EPS</t>
  </si>
  <si>
    <t>SALUD TOTAL</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</si>
  <si>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</si>
  <si>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</si>
  <si>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</si>
  <si>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</si>
  <si>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</si>
  <si>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</si>
  <si>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</si>
  <si>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</si>
  <si>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</si>
  <si>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</si>
  <si>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</si>
  <si>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</si>
  <si>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</si>
  <si>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</si>
  <si>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CHOCÓ "COMFACHOCÓ"</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</si>
  <si>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</si>
  <si>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</si>
  <si>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</si>
  <si>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</si>
  <si>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</si>
  <si>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</si>
  <si>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</si>
  <si>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</si>
  <si>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</si>
  <si>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</si>
  <si>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</si>
  <si>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</si>
  <si>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</si>
  <si>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</si>
  <si>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</si>
  <si>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</si>
  <si>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</si>
  <si>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</si>
  <si>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</si>
  <si>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</si>
  <si>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</si>
  <si>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</si>
  <si>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BDUA</t>
  </si>
  <si>
    <t>TASA AFILIADOS 12 MESES</t>
  </si>
  <si>
    <t>BOGOTA D.C.</t>
  </si>
  <si>
    <t>VALLE</t>
  </si>
  <si>
    <t>QUINDIO</t>
  </si>
  <si>
    <t>BOYACA</t>
  </si>
  <si>
    <t>ATLANTICO</t>
  </si>
  <si>
    <t>SAN ANDRES</t>
  </si>
  <si>
    <t>CORDOBA</t>
  </si>
  <si>
    <t>CHOCO</t>
  </si>
  <si>
    <t>NARINO</t>
  </si>
  <si>
    <t>BOLIVAR</t>
  </si>
  <si>
    <t>CAQUETA</t>
  </si>
  <si>
    <t>GUAINIA</t>
  </si>
  <si>
    <t>VAUPES</t>
  </si>
  <si>
    <t>base</t>
  </si>
  <si>
    <t>TABLA 5. RECLAMOS EN SALUD POR CAPITAL DE DEPARTAMENTO</t>
  </si>
  <si>
    <t>TOTAL RECLAMOS EN SALUD  2024</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</si>
  <si>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</si>
  <si>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</si>
  <si>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</si>
  <si>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</si>
  <si>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</si>
  <si>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</si>
  <si>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</si>
  <si>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</si>
  <si>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t>SALUD BOLÍVAR</t>
  </si>
  <si>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</si>
  <si>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</si>
  <si>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</si>
  <si>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</si>
  <si>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</si>
  <si>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</si>
  <si>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</si>
  <si>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</si>
  <si>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</si>
  <si>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</si>
  <si>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</si>
  <si>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</si>
  <si>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CHAT </t>
  </si>
  <si>
    <t xml:space="preserve">REDES SOCIALES </t>
  </si>
  <si>
    <t>COLSANITAS S.A. COMPAÑÍA DE MEDICINA PREPAGADA</t>
  </si>
  <si>
    <t>TABLA 6. RECLAMOS EN SALUD POR MACROMOTIVO (RECLAMOS A PARTIR DEL 01 JULIO 2023)</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</si>
  <si>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</si>
  <si>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</si>
  <si>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</si>
  <si>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</si>
  <si>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</si>
  <si>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</si>
  <si>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</si>
  <si>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</si>
  <si>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</si>
  <si>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</si>
  <si>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</si>
  <si>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</si>
  <si>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</si>
  <si>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</si>
  <si>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</si>
  <si>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</si>
  <si>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 xml:space="preserve"> </t>
  </si>
  <si>
    <t>TOTAL AÑO 2025</t>
  </si>
  <si>
    <t>TOTAL RECLAMOS 2025</t>
  </si>
  <si>
    <t>TOTAL RECLAMOS EN SALUD 2025</t>
  </si>
  <si>
    <t>TABLA 6. RECLAMOS EN SALUD POR MACROMOTIVO</t>
  </si>
  <si>
    <t>TABLA 7. RECLAMOS EN SALUD POR MOTIVOS ESPECÍFICOS</t>
  </si>
  <si>
    <t>COMFENALCO  VALLE</t>
  </si>
  <si>
    <t>FUNDACION SALUD MIA</t>
  </si>
  <si>
    <t>*PROMEDIO AFILIADOS AÑO CORRIDO 
FEBRERO 2025</t>
  </si>
  <si>
    <t>FUENTE: BASE DE DATOS SNS AÑOS 2025 (ENERO-FEBRERO)</t>
  </si>
  <si>
    <t>FUENTE: BASE DE DATOS SNS AÑO 2025 (ENERO - FEBRERO)</t>
  </si>
  <si>
    <t>2025 (ENERO - FEBRERO)</t>
  </si>
  <si>
    <t>TOTAL RECLAMOS EN SALUD (MAR 2024-FEB 2025)</t>
  </si>
  <si>
    <t>PROMEDIO AFILIADOS AFILIADOS 12 MESES (MAR 2024-FEB 2025)</t>
  </si>
  <si>
    <t>SALUD BOLIVAR</t>
  </si>
  <si>
    <t>TASA DEPT= 66,31</t>
  </si>
  <si>
    <t>TASA RÉGIMEN= 83,04</t>
  </si>
  <si>
    <t>TASA REGIMEN = 42,36</t>
  </si>
  <si>
    <t>2025 (ENERO-FEBRERO)</t>
  </si>
  <si>
    <t>COMFENALCO VALLE</t>
  </si>
  <si>
    <t>FUNDACION SALUD MÍA</t>
  </si>
  <si>
    <t>TASA RÉGIMEN= 429,81</t>
  </si>
  <si>
    <t>TASA REGIMEN = 246,75</t>
  </si>
  <si>
    <t>TASA DEPT= 355,34</t>
  </si>
  <si>
    <t>TASA 12 MESES CAPITALES=431,95</t>
  </si>
  <si>
    <t>TASA AÑO CAPITALES= 81,41</t>
  </si>
  <si>
    <t>SECRETARÍA DISTRITAL DE SALUD DE SANTIAGO DE CALI</t>
  </si>
  <si>
    <t>SECRETARÍA DISTRITAL DE SALUD  DE BOGOTÁ</t>
  </si>
  <si>
    <t>DIRECCIÓN SECCIONAL DE SALUD DE ANTIOQUIA</t>
  </si>
  <si>
    <t>POLICÍA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</si>
</sst>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quot;\ * #,##0_-;\-&quot;$&quot;\ * #,##0_-;_-&quot;$&quot;\ * &quot;-&quot;_-;_-@_-"/>
    <numFmt numFmtId="165" formatCode="_-* #,##0_-;\-* #,##0_-;_-* &quot;-&quot;_-;_-@_-"/>
    <numFmt numFmtId="166" formatCode="_-* #,##0.00_-;\-* #,##0.00_-;_-* &quot;-&quot;??_-;_-@_-"/>
    <numFmt numFmtId="167" formatCode="_ * #,##0.00_ ;_ * \-#,##0.00_ ;_ * &quot;-&quot;??_ ;_ @_ "/>
    <numFmt numFmtId="168" formatCode="0.0000"/>
  </numFmts>
  <fonts count="31"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b/>
      <sz val="12"/>
      <color rgb="FFFF0000"/>
      <name val="Verdana"/>
      <family val="2"/>
    </font>
  </fonts>
  <fills count="6">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7"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5" fontId="22" fillId="0" borderId="0" applyFont="0" applyFill="0" applyBorder="0" applyAlignment="0" applyProtection="0"/>
    <xf numFmtId="0" fontId="1" fillId="0" borderId="0"/>
    <xf numFmtId="164"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5" fontId="22" fillId="0" borderId="0" applyFont="0" applyFill="0" applyBorder="0" applyAlignment="0" applyProtection="0"/>
    <xf numFmtId="0" fontId="1" fillId="0" borderId="0"/>
    <xf numFmtId="164"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cellStyleXfs>
  <cellXfs count="194">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165"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0" fontId="12" fillId="0" borderId="1" xfId="0" applyFont="1" applyBorder="1" applyAlignment="1">
      <alignment horizontal="justify" vertical="center" wrapText="1"/>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3"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3" borderId="7" xfId="0" applyFont="1" applyFill="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4" fontId="12" fillId="0" borderId="1" xfId="0" applyNumberFormat="1" applyFont="1" applyBorder="1" applyAlignment="1">
      <alignment horizontal="center"/>
    </xf>
    <xf numFmtId="2" fontId="12" fillId="0" borderId="1" xfId="0" applyNumberFormat="1" applyFont="1" applyBorder="1" applyAlignment="1">
      <alignment horizontal="center"/>
    </xf>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2" fontId="4" fillId="2" borderId="0" xfId="0" applyNumberFormat="1" applyFont="1" applyFill="1"/>
    <xf numFmtId="3" fontId="12" fillId="5" borderId="1" xfId="0" applyNumberFormat="1" applyFont="1" applyFill="1" applyBorder="1" applyAlignment="1">
      <alignment horizontal="center" vertical="center"/>
    </xf>
    <xf numFmtId="2" fontId="30" fillId="2" borderId="0" xfId="0" applyNumberFormat="1" applyFont="1" applyFill="1"/>
    <xf numFmtId="168" fontId="5" fillId="0" borderId="0" xfId="0" applyNumberFormat="1" applyFont="1"/>
    <xf numFmtId="3" fontId="0" fillId="0" borderId="0" xfId="0" applyNumberFormat="1"/>
    <xf numFmtId="3" fontId="5" fillId="0" borderId="0" xfId="0" applyNumberFormat="1" applyFont="1" applyAlignment="1">
      <alignment horizontal="left" vertical="center"/>
    </xf>
    <xf numFmtId="4" fontId="0" fillId="0" borderId="0" xfId="0" applyNumberFormat="1"/>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16"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18" fillId="0" borderId="0" xfId="0" applyFont="1" applyAlignment="1">
      <alignment horizontal="left" vertical="center" wrapText="1"/>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0" fontId="16" fillId="0" borderId="6" xfId="0"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vertical="center"/>
    </xf>
    <xf numFmtId="0" fontId="5" fillId="0" borderId="0" xfId="0" applyFont="1" applyAlignment="1">
      <alignment horizont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3238500</xdr:colOff>
      <xdr:row>0</xdr:row>
      <xdr:rowOff>21165</xdr:rowOff>
    </xdr:from>
    <xdr:to>
      <xdr:col>17</xdr:col>
      <xdr:colOff>256050</xdr:colOff>
      <xdr:row>5</xdr:row>
      <xdr:rowOff>42331</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238500" y="21165"/>
          <a:ext cx="6182716"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750093</xdr:colOff>
      <xdr:row>0</xdr:row>
      <xdr:rowOff>33263</xdr:rowOff>
    </xdr:from>
    <xdr:to>
      <xdr:col>20</xdr:col>
      <xdr:colOff>254177</xdr:colOff>
      <xdr:row>4</xdr:row>
      <xdr:rowOff>171263</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726906" y="33263"/>
          <a:ext cx="6215240" cy="900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outsourcingco-my.sharepoint.com/personal/pamorenoc_outsourcing_com_co/Documents/Supersalud/Publicar%20Web/BDUA-DEPTOS%201.xlsx" TargetMode="External"/><Relationship Id="rId1" Type="http://schemas.openxmlformats.org/officeDocument/2006/relationships/externalLinkPath" Target="https://outsourcingco-my.sharepoint.com/personal/pamorenoc_outsourcing_com_co/Documents/Supersalud/Publicar%20Web/BDUA-DEPTOS%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
      <sheetName val="EPS"/>
      <sheetName val="DEPTS"/>
      <sheetName val="CAPI"/>
      <sheetName val="BULLETS"/>
      <sheetName val="COMPARTA"/>
    </sheetNames>
    <sheetDataSet>
      <sheetData sheetId="0" refreshError="1"/>
      <sheetData sheetId="1" refreshError="1"/>
      <sheetData sheetId="2" refreshError="1"/>
      <sheetData sheetId="3">
        <row r="13">
          <cell r="D13" t="str">
            <v>11001 - BOGOTÁ D.C.</v>
          </cell>
          <cell r="E13">
            <v>7788561</v>
          </cell>
          <cell r="F13">
            <v>7769674</v>
          </cell>
          <cell r="G13">
            <v>7767734</v>
          </cell>
          <cell r="H13">
            <v>7771218</v>
          </cell>
          <cell r="I13">
            <v>7759769</v>
          </cell>
          <cell r="J13">
            <v>7759305</v>
          </cell>
          <cell r="K13">
            <v>7749361</v>
          </cell>
          <cell r="L13">
            <v>7743422</v>
          </cell>
          <cell r="M13">
            <v>7752783</v>
          </cell>
          <cell r="N13">
            <v>7757563</v>
          </cell>
          <cell r="O13">
            <v>7757786</v>
          </cell>
          <cell r="P13">
            <v>7754308</v>
          </cell>
          <cell r="Q13">
            <v>7695654</v>
          </cell>
          <cell r="R13">
            <v>7725443</v>
          </cell>
          <cell r="S13">
            <v>108552581</v>
          </cell>
          <cell r="AE13">
            <v>7710549</v>
          </cell>
        </row>
        <row r="14">
          <cell r="D14" t="str">
            <v>05001 - MEDELLÍN</v>
          </cell>
          <cell r="E14">
            <v>2876412</v>
          </cell>
          <cell r="F14">
            <v>2882362</v>
          </cell>
          <cell r="G14">
            <v>2888199</v>
          </cell>
          <cell r="H14">
            <v>2895701</v>
          </cell>
          <cell r="I14">
            <v>2897301</v>
          </cell>
          <cell r="J14">
            <v>2898521</v>
          </cell>
          <cell r="K14">
            <v>2895736</v>
          </cell>
          <cell r="L14">
            <v>2904090</v>
          </cell>
          <cell r="M14">
            <v>2906416</v>
          </cell>
          <cell r="N14">
            <v>2911288</v>
          </cell>
          <cell r="O14">
            <v>2914843</v>
          </cell>
          <cell r="P14">
            <v>2911821</v>
          </cell>
          <cell r="Q14">
            <v>2904055</v>
          </cell>
          <cell r="R14">
            <v>2878443</v>
          </cell>
          <cell r="S14">
            <v>40565188</v>
          </cell>
          <cell r="AE14">
            <v>2891249</v>
          </cell>
        </row>
        <row r="15">
          <cell r="D15" t="str">
            <v>76001 - CALI</v>
          </cell>
          <cell r="E15">
            <v>2423105</v>
          </cell>
          <cell r="F15">
            <v>2427671</v>
          </cell>
          <cell r="G15">
            <v>2434004</v>
          </cell>
          <cell r="H15">
            <v>2436142</v>
          </cell>
          <cell r="I15">
            <v>2435049</v>
          </cell>
          <cell r="J15">
            <v>2439267</v>
          </cell>
          <cell r="K15">
            <v>2436862</v>
          </cell>
          <cell r="L15">
            <v>2436870</v>
          </cell>
          <cell r="M15">
            <v>2437457</v>
          </cell>
          <cell r="N15">
            <v>2439022</v>
          </cell>
          <cell r="O15">
            <v>2444258</v>
          </cell>
          <cell r="P15">
            <v>2445571</v>
          </cell>
          <cell r="Q15">
            <v>2435911</v>
          </cell>
          <cell r="R15">
            <v>2442885</v>
          </cell>
          <cell r="S15">
            <v>34114074</v>
          </cell>
          <cell r="AE15">
            <v>2439398</v>
          </cell>
        </row>
        <row r="16">
          <cell r="D16" t="str">
            <v>08001 - BARRANQUILLA</v>
          </cell>
          <cell r="E16">
            <v>1562057</v>
          </cell>
          <cell r="F16">
            <v>1561332</v>
          </cell>
          <cell r="G16">
            <v>1563485</v>
          </cell>
          <cell r="H16">
            <v>1565387</v>
          </cell>
          <cell r="I16">
            <v>1564170</v>
          </cell>
          <cell r="J16">
            <v>1563160</v>
          </cell>
          <cell r="K16">
            <v>1560499</v>
          </cell>
          <cell r="L16">
            <v>1561326</v>
          </cell>
          <cell r="M16">
            <v>1560548</v>
          </cell>
          <cell r="N16">
            <v>1562685</v>
          </cell>
          <cell r="O16">
            <v>1562413</v>
          </cell>
          <cell r="P16">
            <v>1561373</v>
          </cell>
          <cell r="Q16">
            <v>1555226</v>
          </cell>
          <cell r="R16">
            <v>1557113</v>
          </cell>
          <cell r="S16">
            <v>21860774</v>
          </cell>
          <cell r="AE16">
            <v>1556170</v>
          </cell>
        </row>
        <row r="17">
          <cell r="D17" t="str">
            <v>13001 - CARTAGENA</v>
          </cell>
          <cell r="E17">
            <v>1229139</v>
          </cell>
          <cell r="F17">
            <v>1231771</v>
          </cell>
          <cell r="G17">
            <v>1236725</v>
          </cell>
          <cell r="H17">
            <v>1237981</v>
          </cell>
          <cell r="I17">
            <v>1237952</v>
          </cell>
          <cell r="J17">
            <v>1238063</v>
          </cell>
          <cell r="K17">
            <v>1241232</v>
          </cell>
          <cell r="L17">
            <v>1243099</v>
          </cell>
          <cell r="M17">
            <v>1244148</v>
          </cell>
          <cell r="N17">
            <v>1246046</v>
          </cell>
          <cell r="O17">
            <v>1247493</v>
          </cell>
          <cell r="P17">
            <v>1247643</v>
          </cell>
          <cell r="Q17">
            <v>1246579</v>
          </cell>
          <cell r="R17">
            <v>1246193</v>
          </cell>
          <cell r="S17">
            <v>17374064</v>
          </cell>
          <cell r="AE17">
            <v>1246386</v>
          </cell>
        </row>
        <row r="18">
          <cell r="D18" t="str">
            <v>54001 - CÚCUTA</v>
          </cell>
          <cell r="E18">
            <v>903357</v>
          </cell>
          <cell r="F18">
            <v>904841</v>
          </cell>
          <cell r="G18">
            <v>905981</v>
          </cell>
          <cell r="H18">
            <v>907565</v>
          </cell>
          <cell r="I18">
            <v>907248</v>
          </cell>
          <cell r="J18">
            <v>908948</v>
          </cell>
          <cell r="K18">
            <v>907859</v>
          </cell>
          <cell r="L18">
            <v>909030</v>
          </cell>
          <cell r="M18">
            <v>909131</v>
          </cell>
          <cell r="N18">
            <v>909694</v>
          </cell>
          <cell r="O18">
            <v>910533</v>
          </cell>
          <cell r="P18">
            <v>909896</v>
          </cell>
          <cell r="Q18">
            <v>904296</v>
          </cell>
          <cell r="R18">
            <v>906767</v>
          </cell>
          <cell r="S18">
            <v>12705146</v>
          </cell>
          <cell r="AE18">
            <v>905532</v>
          </cell>
        </row>
        <row r="19">
          <cell r="D19" t="str">
            <v>68001 - BUCARAMANGA</v>
          </cell>
          <cell r="E19">
            <v>748069</v>
          </cell>
          <cell r="F19">
            <v>748831</v>
          </cell>
          <cell r="G19">
            <v>750375</v>
          </cell>
          <cell r="H19">
            <v>751419</v>
          </cell>
          <cell r="I19">
            <v>751272</v>
          </cell>
          <cell r="J19">
            <v>752065</v>
          </cell>
          <cell r="K19">
            <v>750915</v>
          </cell>
          <cell r="L19">
            <v>751544</v>
          </cell>
          <cell r="M19">
            <v>750779</v>
          </cell>
          <cell r="N19">
            <v>751706</v>
          </cell>
          <cell r="O19">
            <v>752296</v>
          </cell>
          <cell r="P19">
            <v>752923</v>
          </cell>
          <cell r="Q19">
            <v>748341</v>
          </cell>
          <cell r="R19">
            <v>751549</v>
          </cell>
          <cell r="S19">
            <v>10512084</v>
          </cell>
          <cell r="AE19">
            <v>749945</v>
          </cell>
        </row>
        <row r="20">
          <cell r="D20" t="str">
            <v>66001 - PEREIRA</v>
          </cell>
          <cell r="E20">
            <v>579592</v>
          </cell>
          <cell r="F20">
            <v>580313</v>
          </cell>
          <cell r="G20">
            <v>582272</v>
          </cell>
          <cell r="H20">
            <v>583646</v>
          </cell>
          <cell r="I20">
            <v>584548</v>
          </cell>
          <cell r="J20">
            <v>585578</v>
          </cell>
          <cell r="K20">
            <v>585035</v>
          </cell>
          <cell r="L20">
            <v>585642</v>
          </cell>
          <cell r="M20">
            <v>586304</v>
          </cell>
          <cell r="N20">
            <v>588455</v>
          </cell>
          <cell r="O20">
            <v>589473</v>
          </cell>
          <cell r="P20">
            <v>589789</v>
          </cell>
          <cell r="Q20">
            <v>586846</v>
          </cell>
          <cell r="R20">
            <v>589522</v>
          </cell>
          <cell r="S20">
            <v>8197015</v>
          </cell>
          <cell r="AE20">
            <v>588184</v>
          </cell>
        </row>
        <row r="21">
          <cell r="D21" t="str">
            <v>47001 - SANTA MARTA</v>
          </cell>
          <cell r="E21">
            <v>568467</v>
          </cell>
          <cell r="F21">
            <v>568879</v>
          </cell>
          <cell r="G21">
            <v>570156</v>
          </cell>
          <cell r="H21">
            <v>571512</v>
          </cell>
          <cell r="I21">
            <v>572072</v>
          </cell>
          <cell r="J21">
            <v>572702</v>
          </cell>
          <cell r="K21">
            <v>573908</v>
          </cell>
          <cell r="L21">
            <v>575826</v>
          </cell>
          <cell r="M21">
            <v>576571</v>
          </cell>
          <cell r="N21">
            <v>577831</v>
          </cell>
          <cell r="O21">
            <v>578801</v>
          </cell>
          <cell r="P21">
            <v>579038</v>
          </cell>
          <cell r="Q21">
            <v>576893</v>
          </cell>
          <cell r="R21">
            <v>577813</v>
          </cell>
          <cell r="S21">
            <v>8040469</v>
          </cell>
          <cell r="AE21">
            <v>577353</v>
          </cell>
        </row>
        <row r="22">
          <cell r="D22" t="str">
            <v>73001 - IBAGUÉ</v>
          </cell>
          <cell r="E22">
            <v>567768</v>
          </cell>
          <cell r="F22">
            <v>567640</v>
          </cell>
          <cell r="G22">
            <v>569921</v>
          </cell>
          <cell r="H22">
            <v>571806</v>
          </cell>
          <cell r="I22">
            <v>571911</v>
          </cell>
          <cell r="J22">
            <v>573357</v>
          </cell>
          <cell r="K22">
            <v>573011</v>
          </cell>
          <cell r="L22">
            <v>573795</v>
          </cell>
          <cell r="M22">
            <v>574757</v>
          </cell>
          <cell r="N22">
            <v>575605</v>
          </cell>
          <cell r="O22">
            <v>576582</v>
          </cell>
          <cell r="P22">
            <v>577195</v>
          </cell>
          <cell r="Q22">
            <v>573180</v>
          </cell>
          <cell r="R22">
            <v>575682</v>
          </cell>
          <cell r="S22">
            <v>8022210</v>
          </cell>
          <cell r="AE22">
            <v>574431</v>
          </cell>
        </row>
        <row r="23">
          <cell r="D23" t="str">
            <v>50001 - VILLAVICENCIO</v>
          </cell>
          <cell r="E23">
            <v>551518</v>
          </cell>
          <cell r="F23">
            <v>551064</v>
          </cell>
          <cell r="G23">
            <v>552263</v>
          </cell>
          <cell r="H23">
            <v>552521</v>
          </cell>
          <cell r="I23">
            <v>551612</v>
          </cell>
          <cell r="J23">
            <v>552447</v>
          </cell>
          <cell r="K23">
            <v>552317</v>
          </cell>
          <cell r="L23">
            <v>552459</v>
          </cell>
          <cell r="M23">
            <v>552605</v>
          </cell>
          <cell r="N23">
            <v>553051</v>
          </cell>
          <cell r="O23">
            <v>553165</v>
          </cell>
          <cell r="P23">
            <v>551901</v>
          </cell>
          <cell r="Q23">
            <v>546390</v>
          </cell>
          <cell r="R23">
            <v>549441</v>
          </cell>
          <cell r="S23">
            <v>7722754</v>
          </cell>
          <cell r="AE23">
            <v>547916</v>
          </cell>
        </row>
        <row r="24">
          <cell r="D24" t="str">
            <v>23001 - MONTERÍA</v>
          </cell>
          <cell r="E24">
            <v>514969</v>
          </cell>
          <cell r="F24">
            <v>514661</v>
          </cell>
          <cell r="G24">
            <v>515125</v>
          </cell>
          <cell r="H24">
            <v>515427</v>
          </cell>
          <cell r="I24">
            <v>515399</v>
          </cell>
          <cell r="J24">
            <v>515775</v>
          </cell>
          <cell r="K24">
            <v>515701</v>
          </cell>
          <cell r="L24">
            <v>516268</v>
          </cell>
          <cell r="M24">
            <v>516662</v>
          </cell>
          <cell r="N24">
            <v>516918</v>
          </cell>
          <cell r="O24">
            <v>517416</v>
          </cell>
          <cell r="P24">
            <v>517196</v>
          </cell>
          <cell r="Q24">
            <v>515464</v>
          </cell>
          <cell r="R24">
            <v>516075</v>
          </cell>
          <cell r="S24">
            <v>7223056</v>
          </cell>
          <cell r="AE24">
            <v>515770</v>
          </cell>
        </row>
        <row r="25">
          <cell r="D25" t="str">
            <v>20001 - VALLEDUPAR</v>
          </cell>
          <cell r="E25">
            <v>498855</v>
          </cell>
          <cell r="F25">
            <v>499628</v>
          </cell>
          <cell r="G25">
            <v>499936</v>
          </cell>
          <cell r="H25">
            <v>500596</v>
          </cell>
          <cell r="I25">
            <v>500195</v>
          </cell>
          <cell r="J25">
            <v>500851</v>
          </cell>
          <cell r="K25">
            <v>501401</v>
          </cell>
          <cell r="L25">
            <v>502041</v>
          </cell>
          <cell r="M25">
            <v>501851</v>
          </cell>
          <cell r="N25">
            <v>502654</v>
          </cell>
          <cell r="O25">
            <v>503007</v>
          </cell>
          <cell r="P25">
            <v>503648</v>
          </cell>
          <cell r="Q25">
            <v>501291</v>
          </cell>
          <cell r="R25">
            <v>501848</v>
          </cell>
          <cell r="S25">
            <v>7017802</v>
          </cell>
          <cell r="AE25">
            <v>501570</v>
          </cell>
        </row>
        <row r="26">
          <cell r="D26" t="str">
            <v>17001 - MANIZALES</v>
          </cell>
          <cell r="E26">
            <v>428688</v>
          </cell>
          <cell r="F26">
            <v>429318</v>
          </cell>
          <cell r="G26">
            <v>430810</v>
          </cell>
          <cell r="H26">
            <v>431042</v>
          </cell>
          <cell r="I26">
            <v>430957</v>
          </cell>
          <cell r="J26">
            <v>431491</v>
          </cell>
          <cell r="K26">
            <v>430844</v>
          </cell>
          <cell r="L26">
            <v>431167</v>
          </cell>
          <cell r="M26">
            <v>431506</v>
          </cell>
          <cell r="N26">
            <v>431536</v>
          </cell>
          <cell r="O26">
            <v>431977</v>
          </cell>
          <cell r="P26">
            <v>431529</v>
          </cell>
          <cell r="Q26">
            <v>429414</v>
          </cell>
          <cell r="R26">
            <v>430807</v>
          </cell>
          <cell r="S26">
            <v>6031086</v>
          </cell>
          <cell r="AE26">
            <v>430111</v>
          </cell>
        </row>
        <row r="27">
          <cell r="D27" t="str">
            <v>52001 - PASTO</v>
          </cell>
          <cell r="E27">
            <v>399252</v>
          </cell>
          <cell r="F27">
            <v>399294</v>
          </cell>
          <cell r="G27">
            <v>399565</v>
          </cell>
          <cell r="H27">
            <v>399574</v>
          </cell>
          <cell r="I27">
            <v>399072</v>
          </cell>
          <cell r="J27">
            <v>399740</v>
          </cell>
          <cell r="K27">
            <v>399250</v>
          </cell>
          <cell r="L27">
            <v>399361</v>
          </cell>
          <cell r="M27">
            <v>399538</v>
          </cell>
          <cell r="N27">
            <v>399571</v>
          </cell>
          <cell r="O27">
            <v>399385</v>
          </cell>
          <cell r="P27">
            <v>399195</v>
          </cell>
          <cell r="Q27">
            <v>396193</v>
          </cell>
          <cell r="R27">
            <v>397626</v>
          </cell>
          <cell r="S27">
            <v>5586616</v>
          </cell>
          <cell r="AE27">
            <v>396910</v>
          </cell>
        </row>
        <row r="28">
          <cell r="D28" t="str">
            <v>41001 - NEIVA</v>
          </cell>
          <cell r="E28">
            <v>384911</v>
          </cell>
          <cell r="F28">
            <v>385103</v>
          </cell>
          <cell r="G28">
            <v>386070</v>
          </cell>
          <cell r="H28">
            <v>386327</v>
          </cell>
          <cell r="I28">
            <v>386205</v>
          </cell>
          <cell r="J28">
            <v>386830</v>
          </cell>
          <cell r="K28">
            <v>385925</v>
          </cell>
          <cell r="L28">
            <v>386493</v>
          </cell>
          <cell r="M28">
            <v>387233</v>
          </cell>
          <cell r="N28">
            <v>387795</v>
          </cell>
          <cell r="O28">
            <v>388035</v>
          </cell>
          <cell r="P28">
            <v>388274</v>
          </cell>
          <cell r="Q28">
            <v>405308</v>
          </cell>
          <cell r="R28">
            <v>406700</v>
          </cell>
          <cell r="S28">
            <v>5451209</v>
          </cell>
          <cell r="AE28">
            <v>406004</v>
          </cell>
        </row>
        <row r="29">
          <cell r="D29" t="str">
            <v>63001 - ARMENIA</v>
          </cell>
          <cell r="E29">
            <v>352905</v>
          </cell>
          <cell r="F29">
            <v>353892</v>
          </cell>
          <cell r="G29">
            <v>355049</v>
          </cell>
          <cell r="H29">
            <v>355724</v>
          </cell>
          <cell r="I29">
            <v>356004</v>
          </cell>
          <cell r="J29">
            <v>356367</v>
          </cell>
          <cell r="K29">
            <v>355585</v>
          </cell>
          <cell r="L29">
            <v>356371</v>
          </cell>
          <cell r="M29">
            <v>356597</v>
          </cell>
          <cell r="N29">
            <v>357002</v>
          </cell>
          <cell r="O29">
            <v>357702</v>
          </cell>
          <cell r="P29">
            <v>357368</v>
          </cell>
          <cell r="Q29">
            <v>353721</v>
          </cell>
          <cell r="R29">
            <v>355573</v>
          </cell>
          <cell r="S29">
            <v>4979860</v>
          </cell>
          <cell r="AE29">
            <v>354647</v>
          </cell>
        </row>
        <row r="30">
          <cell r="D30" t="str">
            <v>70001 - SINCELEJO</v>
          </cell>
          <cell r="E30">
            <v>343219</v>
          </cell>
          <cell r="F30">
            <v>342010</v>
          </cell>
          <cell r="G30">
            <v>342003</v>
          </cell>
          <cell r="H30">
            <v>341735</v>
          </cell>
          <cell r="I30">
            <v>341314</v>
          </cell>
          <cell r="J30">
            <v>341455</v>
          </cell>
          <cell r="K30">
            <v>341036</v>
          </cell>
          <cell r="L30">
            <v>341076</v>
          </cell>
          <cell r="M30">
            <v>340976</v>
          </cell>
          <cell r="N30">
            <v>341143</v>
          </cell>
          <cell r="O30">
            <v>341001</v>
          </cell>
          <cell r="P30">
            <v>340688</v>
          </cell>
          <cell r="Q30">
            <v>339719</v>
          </cell>
          <cell r="R30">
            <v>339558</v>
          </cell>
          <cell r="S30">
            <v>4776933</v>
          </cell>
          <cell r="AE30">
            <v>339639</v>
          </cell>
        </row>
        <row r="31">
          <cell r="D31" t="str">
            <v>19001 - POPAYÁN</v>
          </cell>
          <cell r="E31">
            <v>309853</v>
          </cell>
          <cell r="F31">
            <v>310968</v>
          </cell>
          <cell r="G31">
            <v>311779</v>
          </cell>
          <cell r="H31">
            <v>312122</v>
          </cell>
          <cell r="I31">
            <v>312389</v>
          </cell>
          <cell r="J31">
            <v>312909</v>
          </cell>
          <cell r="K31">
            <v>312566</v>
          </cell>
          <cell r="L31">
            <v>313034</v>
          </cell>
          <cell r="M31">
            <v>313411</v>
          </cell>
          <cell r="N31">
            <v>313672</v>
          </cell>
          <cell r="O31">
            <v>314605</v>
          </cell>
          <cell r="P31">
            <v>314156</v>
          </cell>
          <cell r="Q31">
            <v>314666</v>
          </cell>
          <cell r="R31">
            <v>315279</v>
          </cell>
          <cell r="S31">
            <v>4381409</v>
          </cell>
          <cell r="AE31">
            <v>314973</v>
          </cell>
        </row>
        <row r="32">
          <cell r="D32" t="str">
            <v>44001 - RIOHACHA</v>
          </cell>
          <cell r="E32">
            <v>221198</v>
          </cell>
          <cell r="F32">
            <v>220836</v>
          </cell>
          <cell r="G32">
            <v>221031</v>
          </cell>
          <cell r="H32">
            <v>220671</v>
          </cell>
          <cell r="I32">
            <v>220723</v>
          </cell>
          <cell r="J32">
            <v>221077</v>
          </cell>
          <cell r="K32">
            <v>221180</v>
          </cell>
          <cell r="L32">
            <v>222995</v>
          </cell>
          <cell r="M32">
            <v>223439</v>
          </cell>
          <cell r="N32">
            <v>224229</v>
          </cell>
          <cell r="O32">
            <v>234999</v>
          </cell>
          <cell r="P32">
            <v>235070</v>
          </cell>
          <cell r="Q32">
            <v>240381</v>
          </cell>
          <cell r="R32">
            <v>241439</v>
          </cell>
          <cell r="S32">
            <v>3169268</v>
          </cell>
          <cell r="AE32">
            <v>240910</v>
          </cell>
        </row>
        <row r="33">
          <cell r="D33" t="str">
            <v>15001 - TUNJA</v>
          </cell>
          <cell r="E33">
            <v>203103</v>
          </cell>
          <cell r="F33">
            <v>203858</v>
          </cell>
          <cell r="G33">
            <v>204533</v>
          </cell>
          <cell r="H33">
            <v>205413</v>
          </cell>
          <cell r="I33">
            <v>205661</v>
          </cell>
          <cell r="J33">
            <v>206232</v>
          </cell>
          <cell r="K33">
            <v>206022</v>
          </cell>
          <cell r="L33">
            <v>206607</v>
          </cell>
          <cell r="M33">
            <v>207004</v>
          </cell>
          <cell r="N33">
            <v>207552</v>
          </cell>
          <cell r="O33">
            <v>207886</v>
          </cell>
          <cell r="P33">
            <v>207123</v>
          </cell>
          <cell r="Q33">
            <v>204141</v>
          </cell>
          <cell r="R33">
            <v>206102</v>
          </cell>
          <cell r="S33">
            <v>2881237</v>
          </cell>
          <cell r="AE33">
            <v>205122</v>
          </cell>
        </row>
        <row r="34">
          <cell r="D34" t="str">
            <v>85001 - YOPAL</v>
          </cell>
          <cell r="E34">
            <v>190224</v>
          </cell>
          <cell r="F34">
            <v>190914</v>
          </cell>
          <cell r="G34">
            <v>191655</v>
          </cell>
          <cell r="H34">
            <v>191945</v>
          </cell>
          <cell r="I34">
            <v>191939</v>
          </cell>
          <cell r="J34">
            <v>192662</v>
          </cell>
          <cell r="K34">
            <v>192491</v>
          </cell>
          <cell r="L34">
            <v>192996</v>
          </cell>
          <cell r="M34">
            <v>193439</v>
          </cell>
          <cell r="N34">
            <v>193567</v>
          </cell>
          <cell r="O34">
            <v>193766</v>
          </cell>
          <cell r="P34">
            <v>194059</v>
          </cell>
          <cell r="Q34">
            <v>192244</v>
          </cell>
          <cell r="R34">
            <v>193559</v>
          </cell>
          <cell r="S34">
            <v>2695460</v>
          </cell>
          <cell r="AE34">
            <v>192902</v>
          </cell>
        </row>
        <row r="35">
          <cell r="D35" t="str">
            <v>18001 - FLORENCIA</v>
          </cell>
          <cell r="E35">
            <v>177615</v>
          </cell>
          <cell r="F35">
            <v>177667</v>
          </cell>
          <cell r="G35">
            <v>177788</v>
          </cell>
          <cell r="H35">
            <v>177829</v>
          </cell>
          <cell r="I35">
            <v>177852</v>
          </cell>
          <cell r="J35">
            <v>178160</v>
          </cell>
          <cell r="K35">
            <v>177852</v>
          </cell>
          <cell r="L35">
            <v>178013</v>
          </cell>
          <cell r="M35">
            <v>177987</v>
          </cell>
          <cell r="N35">
            <v>178004</v>
          </cell>
          <cell r="O35">
            <v>177937</v>
          </cell>
          <cell r="P35">
            <v>177842</v>
          </cell>
          <cell r="Q35">
            <v>176947</v>
          </cell>
          <cell r="R35">
            <v>177398</v>
          </cell>
          <cell r="S35">
            <v>2488891</v>
          </cell>
          <cell r="AE35">
            <v>177173</v>
          </cell>
        </row>
        <row r="36">
          <cell r="D36" t="str">
            <v>27001 - QUIBDÓ</v>
          </cell>
          <cell r="E36">
            <v>141337</v>
          </cell>
          <cell r="F36">
            <v>141635</v>
          </cell>
          <cell r="G36">
            <v>141276</v>
          </cell>
          <cell r="H36">
            <v>141317</v>
          </cell>
          <cell r="I36">
            <v>140960</v>
          </cell>
          <cell r="J36">
            <v>141185</v>
          </cell>
          <cell r="K36">
            <v>140981</v>
          </cell>
          <cell r="L36">
            <v>141135</v>
          </cell>
          <cell r="M36">
            <v>141212</v>
          </cell>
          <cell r="N36">
            <v>141498</v>
          </cell>
          <cell r="O36">
            <v>141283</v>
          </cell>
          <cell r="P36">
            <v>141351</v>
          </cell>
          <cell r="Q36">
            <v>140459</v>
          </cell>
          <cell r="R36">
            <v>140584</v>
          </cell>
          <cell r="S36">
            <v>1976213</v>
          </cell>
          <cell r="AE36">
            <v>140522</v>
          </cell>
        </row>
        <row r="37">
          <cell r="D37" t="str">
            <v>81001 - ARAUCA</v>
          </cell>
          <cell r="E37">
            <v>111316</v>
          </cell>
          <cell r="F37">
            <v>111460</v>
          </cell>
          <cell r="G37">
            <v>111859</v>
          </cell>
          <cell r="H37">
            <v>111961</v>
          </cell>
          <cell r="I37">
            <v>112177</v>
          </cell>
          <cell r="J37">
            <v>112489</v>
          </cell>
          <cell r="K37">
            <v>112017</v>
          </cell>
          <cell r="L37">
            <v>112899</v>
          </cell>
          <cell r="M37">
            <v>113060</v>
          </cell>
          <cell r="N37">
            <v>113244</v>
          </cell>
          <cell r="O37">
            <v>113631</v>
          </cell>
          <cell r="P37">
            <v>113796</v>
          </cell>
          <cell r="Q37">
            <v>113497</v>
          </cell>
          <cell r="R37">
            <v>113515</v>
          </cell>
          <cell r="S37">
            <v>1576921</v>
          </cell>
          <cell r="AE37">
            <v>113506</v>
          </cell>
        </row>
        <row r="38">
          <cell r="D38" t="str">
            <v>95001 - SAN JOSÉ DEL GUAVIARE</v>
          </cell>
          <cell r="E38">
            <v>60838</v>
          </cell>
          <cell r="F38">
            <v>60948</v>
          </cell>
          <cell r="G38">
            <v>61220</v>
          </cell>
          <cell r="H38">
            <v>61399</v>
          </cell>
          <cell r="I38">
            <v>61611</v>
          </cell>
          <cell r="J38">
            <v>61779</v>
          </cell>
          <cell r="K38">
            <v>61597</v>
          </cell>
          <cell r="L38">
            <v>61819</v>
          </cell>
          <cell r="M38">
            <v>61566</v>
          </cell>
          <cell r="N38">
            <v>61919</v>
          </cell>
          <cell r="O38">
            <v>61982</v>
          </cell>
          <cell r="P38">
            <v>61960</v>
          </cell>
          <cell r="Q38">
            <v>61798</v>
          </cell>
          <cell r="R38">
            <v>61818</v>
          </cell>
          <cell r="S38">
            <v>862254</v>
          </cell>
          <cell r="AE38">
            <v>61808</v>
          </cell>
        </row>
        <row r="39">
          <cell r="D39" t="str">
            <v>88001 - SAN ANDRÉS</v>
          </cell>
          <cell r="E39">
            <v>57021</v>
          </cell>
          <cell r="F39">
            <v>57014</v>
          </cell>
          <cell r="G39">
            <v>57298</v>
          </cell>
          <cell r="H39">
            <v>57195</v>
          </cell>
          <cell r="I39">
            <v>56973</v>
          </cell>
          <cell r="J39">
            <v>57276</v>
          </cell>
          <cell r="K39">
            <v>57227</v>
          </cell>
          <cell r="L39">
            <v>57282</v>
          </cell>
          <cell r="M39">
            <v>57475</v>
          </cell>
          <cell r="N39">
            <v>57494</v>
          </cell>
          <cell r="O39">
            <v>57619</v>
          </cell>
          <cell r="P39">
            <v>57655</v>
          </cell>
          <cell r="Q39">
            <v>57041</v>
          </cell>
          <cell r="R39">
            <v>57164</v>
          </cell>
          <cell r="S39">
            <v>801734</v>
          </cell>
          <cell r="AE39">
            <v>57103</v>
          </cell>
        </row>
        <row r="40">
          <cell r="D40" t="str">
            <v>86001 - MOCOA</v>
          </cell>
          <cell r="E40">
            <v>43099</v>
          </cell>
          <cell r="F40">
            <v>42999</v>
          </cell>
          <cell r="G40">
            <v>43131</v>
          </cell>
          <cell r="H40">
            <v>43261</v>
          </cell>
          <cell r="I40">
            <v>43344</v>
          </cell>
          <cell r="J40">
            <v>43513</v>
          </cell>
          <cell r="K40">
            <v>43396</v>
          </cell>
          <cell r="L40">
            <v>43493</v>
          </cell>
          <cell r="M40">
            <v>43536</v>
          </cell>
          <cell r="N40">
            <v>43623</v>
          </cell>
          <cell r="O40">
            <v>43683</v>
          </cell>
          <cell r="P40">
            <v>43697</v>
          </cell>
          <cell r="Q40">
            <v>47541</v>
          </cell>
          <cell r="R40">
            <v>47540</v>
          </cell>
          <cell r="S40">
            <v>615856</v>
          </cell>
          <cell r="AE40">
            <v>47541</v>
          </cell>
        </row>
        <row r="41">
          <cell r="D41" t="str">
            <v>91001 - LETICIA</v>
          </cell>
          <cell r="E41">
            <v>37189</v>
          </cell>
          <cell r="F41">
            <v>37228</v>
          </cell>
          <cell r="G41">
            <v>37426</v>
          </cell>
          <cell r="H41">
            <v>37537</v>
          </cell>
          <cell r="I41">
            <v>37613</v>
          </cell>
          <cell r="J41">
            <v>37638</v>
          </cell>
          <cell r="K41">
            <v>37673</v>
          </cell>
          <cell r="L41">
            <v>37632</v>
          </cell>
          <cell r="M41">
            <v>37668</v>
          </cell>
          <cell r="N41">
            <v>37735</v>
          </cell>
          <cell r="O41">
            <v>37807</v>
          </cell>
          <cell r="P41">
            <v>37759</v>
          </cell>
          <cell r="Q41">
            <v>37418</v>
          </cell>
          <cell r="R41">
            <v>37567</v>
          </cell>
          <cell r="S41">
            <v>525890</v>
          </cell>
          <cell r="AE41">
            <v>37493</v>
          </cell>
        </row>
        <row r="42">
          <cell r="D42" t="str">
            <v>94001 - PUERTO INÍRIDA</v>
          </cell>
          <cell r="E42">
            <v>36259</v>
          </cell>
          <cell r="F42">
            <v>36648</v>
          </cell>
          <cell r="G42">
            <v>36831</v>
          </cell>
          <cell r="H42">
            <v>36840</v>
          </cell>
          <cell r="I42">
            <v>37134</v>
          </cell>
          <cell r="J42">
            <v>37268</v>
          </cell>
          <cell r="K42">
            <v>37434</v>
          </cell>
          <cell r="L42">
            <v>37592</v>
          </cell>
          <cell r="M42">
            <v>37708</v>
          </cell>
          <cell r="N42">
            <v>37884</v>
          </cell>
          <cell r="O42">
            <v>38030</v>
          </cell>
          <cell r="P42">
            <v>38144</v>
          </cell>
          <cell r="Q42">
            <v>37876</v>
          </cell>
          <cell r="R42">
            <v>37893</v>
          </cell>
          <cell r="S42">
            <v>523541</v>
          </cell>
          <cell r="AE42">
            <v>37885</v>
          </cell>
        </row>
        <row r="43">
          <cell r="D43" t="str">
            <v>99001 - PUERTO CARREÑO</v>
          </cell>
          <cell r="E43">
            <v>28146</v>
          </cell>
          <cell r="F43">
            <v>28196</v>
          </cell>
          <cell r="G43">
            <v>28470</v>
          </cell>
          <cell r="H43">
            <v>28707</v>
          </cell>
          <cell r="I43">
            <v>29021</v>
          </cell>
          <cell r="J43">
            <v>29119</v>
          </cell>
          <cell r="K43">
            <v>29164</v>
          </cell>
          <cell r="L43">
            <v>29370</v>
          </cell>
          <cell r="M43">
            <v>29461</v>
          </cell>
          <cell r="N43">
            <v>29553</v>
          </cell>
          <cell r="O43">
            <v>29682</v>
          </cell>
          <cell r="P43">
            <v>29768</v>
          </cell>
          <cell r="Q43">
            <v>29656</v>
          </cell>
          <cell r="R43">
            <v>29802</v>
          </cell>
          <cell r="S43">
            <v>408115</v>
          </cell>
          <cell r="AE43">
            <v>29729</v>
          </cell>
        </row>
        <row r="44">
          <cell r="D44" t="str">
            <v>97001 - MITÚ</v>
          </cell>
          <cell r="E44">
            <v>19569</v>
          </cell>
          <cell r="F44">
            <v>19848</v>
          </cell>
          <cell r="G44">
            <v>20034</v>
          </cell>
          <cell r="H44">
            <v>20106</v>
          </cell>
          <cell r="I44">
            <v>20294</v>
          </cell>
          <cell r="J44">
            <v>20423</v>
          </cell>
          <cell r="K44">
            <v>20479</v>
          </cell>
          <cell r="L44">
            <v>20644</v>
          </cell>
          <cell r="M44">
            <v>20751</v>
          </cell>
          <cell r="N44">
            <v>21010</v>
          </cell>
          <cell r="O44">
            <v>21173</v>
          </cell>
          <cell r="P44">
            <v>21146</v>
          </cell>
          <cell r="Q44">
            <v>21203</v>
          </cell>
          <cell r="R44">
            <v>21214</v>
          </cell>
          <cell r="S44">
            <v>287894</v>
          </cell>
          <cell r="AE44">
            <v>21209</v>
          </cell>
        </row>
      </sheetData>
      <sheetData sheetId="4" refreshError="1"/>
      <sheetData sheetId="5"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Y253"/>
  <sheetViews>
    <sheetView showGridLines="0" tabSelected="1" topLeftCell="C1" zoomScale="80" zoomScaleNormal="80" workbookViewId="0">
      <selection activeCell="R235" sqref="R235"/>
    </sheetView>
  </sheetViews>
  <sheetFormatPr baseColWidth="10" defaultColWidth="11.42578125" defaultRowHeight="15" x14ac:dyDescent="0.2"/>
  <cols>
    <col min="1" max="1" width="41.42578125" style="3" hidden="1" customWidth="1"/>
    <col min="2" max="2" width="28.7109375" style="1" hidden="1" customWidth="1"/>
    <col min="3" max="3" width="49.42578125" style="3" customWidth="1"/>
    <col min="4" max="5" width="12.42578125" style="3" customWidth="1"/>
    <col min="6" max="15" width="12.42578125" style="3" hidden="1" customWidth="1"/>
    <col min="16" max="16" width="23.85546875" style="3" customWidth="1"/>
    <col min="17" max="17" width="39.5703125" style="3" customWidth="1"/>
    <col min="18" max="18" width="32.42578125" style="3" customWidth="1"/>
    <col min="19" max="19" width="21.140625" style="4" customWidth="1"/>
    <col min="20" max="20" width="18.85546875" style="3" customWidth="1"/>
    <col min="21" max="21" width="16.28515625" style="3" bestFit="1" customWidth="1"/>
    <col min="22" max="22" width="21.140625" style="3" customWidth="1"/>
    <col min="23" max="23" width="11.42578125" style="3"/>
    <col min="24" max="24" width="20" style="3" customWidth="1"/>
    <col min="25" max="16384" width="11.42578125" style="3"/>
  </cols>
  <sheetData>
    <row r="6" spans="3:19" ht="34.5" customHeight="1" x14ac:dyDescent="0.2">
      <c r="D6" s="164" t="s">
        <v>0</v>
      </c>
      <c r="E6" s="164"/>
      <c r="F6" s="164"/>
      <c r="G6" s="164"/>
      <c r="H6" s="164"/>
      <c r="I6" s="164"/>
      <c r="J6" s="164"/>
      <c r="K6" s="164"/>
      <c r="L6" s="164"/>
      <c r="M6" s="164"/>
      <c r="N6" s="164"/>
      <c r="O6" s="164"/>
      <c r="P6" s="164"/>
      <c r="Q6" s="164"/>
    </row>
    <row r="7" spans="3:19" x14ac:dyDescent="0.2">
      <c r="D7" s="165" t="s">
        <v>269</v>
      </c>
      <c r="E7" s="165"/>
      <c r="F7" s="165"/>
      <c r="G7" s="165"/>
      <c r="H7" s="165"/>
      <c r="I7" s="165"/>
      <c r="J7" s="165"/>
      <c r="K7" s="165"/>
      <c r="L7" s="165"/>
      <c r="M7" s="165"/>
      <c r="N7" s="165"/>
      <c r="O7" s="165"/>
      <c r="P7" s="165"/>
      <c r="Q7" s="165"/>
    </row>
    <row r="9" spans="3:19" ht="14.45" customHeight="1" x14ac:dyDescent="0.2">
      <c r="C9" s="166"/>
      <c r="D9" s="166"/>
      <c r="E9" s="166"/>
      <c r="F9" s="166"/>
      <c r="G9" s="166"/>
      <c r="H9" s="166"/>
      <c r="I9" s="166"/>
      <c r="J9" s="166"/>
      <c r="K9" s="166"/>
      <c r="L9" s="166"/>
      <c r="M9" s="166"/>
      <c r="N9" s="166"/>
      <c r="O9" s="166"/>
      <c r="P9" s="166"/>
      <c r="Q9" s="166"/>
      <c r="R9" s="166"/>
    </row>
    <row r="11" spans="3:19" x14ac:dyDescent="0.2">
      <c r="C11" s="5" t="s">
        <v>238</v>
      </c>
    </row>
    <row r="13" spans="3:19" ht="15.75" thickBot="1" x14ac:dyDescent="0.25">
      <c r="S13" s="3"/>
    </row>
    <row r="14" spans="3:19" ht="16.5" thickBot="1" x14ac:dyDescent="0.3">
      <c r="C14" s="28" t="s">
        <v>1</v>
      </c>
      <c r="D14" s="29" t="s">
        <v>2</v>
      </c>
      <c r="E14" s="29" t="s">
        <v>3</v>
      </c>
      <c r="F14" s="29" t="s">
        <v>4</v>
      </c>
      <c r="G14" s="29" t="s">
        <v>5</v>
      </c>
      <c r="H14" s="29" t="s">
        <v>6</v>
      </c>
      <c r="I14" s="29" t="s">
        <v>7</v>
      </c>
      <c r="J14" s="29" t="s">
        <v>8</v>
      </c>
      <c r="K14" s="29" t="s">
        <v>9</v>
      </c>
      <c r="L14" s="29" t="s">
        <v>10</v>
      </c>
      <c r="M14" s="29" t="s">
        <v>11</v>
      </c>
      <c r="N14" s="29" t="s">
        <v>12</v>
      </c>
      <c r="O14" s="29" t="s">
        <v>13</v>
      </c>
      <c r="P14" s="43" t="s">
        <v>252</v>
      </c>
      <c r="S14" s="3"/>
    </row>
    <row r="15" spans="3:19" ht="16.5" thickBot="1" x14ac:dyDescent="0.3">
      <c r="C15" s="31" t="s">
        <v>14</v>
      </c>
      <c r="D15" s="32">
        <v>172194</v>
      </c>
      <c r="E15" s="32">
        <v>167708</v>
      </c>
      <c r="F15" s="152"/>
      <c r="G15" s="152"/>
      <c r="H15" s="152"/>
      <c r="I15" s="152"/>
      <c r="J15" s="152"/>
      <c r="K15" s="152"/>
      <c r="L15" s="152"/>
      <c r="M15" s="152"/>
      <c r="N15" s="152"/>
      <c r="O15" s="152"/>
      <c r="P15" s="32">
        <f>SUM(D15:O15)</f>
        <v>339902</v>
      </c>
    </row>
    <row r="16" spans="3:19" ht="16.5" thickBot="1" x14ac:dyDescent="0.3">
      <c r="C16" s="34" t="s">
        <v>15</v>
      </c>
      <c r="D16" s="32">
        <v>124938</v>
      </c>
      <c r="E16" s="32">
        <v>122232</v>
      </c>
      <c r="F16" s="152"/>
      <c r="G16" s="152"/>
      <c r="H16" s="152"/>
      <c r="I16" s="152"/>
      <c r="J16" s="152"/>
      <c r="K16" s="152"/>
      <c r="L16" s="152"/>
      <c r="M16" s="152"/>
      <c r="N16" s="152"/>
      <c r="O16" s="152"/>
      <c r="P16" s="32">
        <f>SUM(D16:O16)</f>
        <v>247170</v>
      </c>
      <c r="R16" s="6"/>
    </row>
    <row r="17" spans="3:19" ht="16.5" thickBot="1" x14ac:dyDescent="0.3">
      <c r="C17" s="35" t="s">
        <v>16</v>
      </c>
      <c r="D17" s="36">
        <f>SUM(D15:D16)</f>
        <v>297132</v>
      </c>
      <c r="E17" s="36">
        <f t="shared" ref="E17:O17" si="0">SUM(E15:E16)</f>
        <v>289940</v>
      </c>
      <c r="F17" s="36">
        <f t="shared" si="0"/>
        <v>0</v>
      </c>
      <c r="G17" s="36">
        <f t="shared" si="0"/>
        <v>0</v>
      </c>
      <c r="H17" s="36">
        <f t="shared" si="0"/>
        <v>0</v>
      </c>
      <c r="I17" s="36">
        <f t="shared" si="0"/>
        <v>0</v>
      </c>
      <c r="J17" s="36">
        <f t="shared" si="0"/>
        <v>0</v>
      </c>
      <c r="K17" s="36">
        <f t="shared" si="0"/>
        <v>0</v>
      </c>
      <c r="L17" s="36">
        <f t="shared" si="0"/>
        <v>0</v>
      </c>
      <c r="M17" s="36">
        <f t="shared" si="0"/>
        <v>0</v>
      </c>
      <c r="N17" s="36">
        <f t="shared" si="0"/>
        <v>0</v>
      </c>
      <c r="O17" s="36">
        <f t="shared" si="0"/>
        <v>0</v>
      </c>
      <c r="P17" s="36">
        <f>SUM(P15:P16)</f>
        <v>587072</v>
      </c>
      <c r="R17" s="6"/>
      <c r="S17" s="3"/>
    </row>
    <row r="18" spans="3:19" ht="15.75" x14ac:dyDescent="0.25">
      <c r="C18" s="163" t="s">
        <v>17</v>
      </c>
      <c r="D18" s="163"/>
      <c r="E18" s="163"/>
      <c r="F18" s="163"/>
      <c r="G18" s="163"/>
      <c r="H18" s="163"/>
      <c r="I18" s="163"/>
      <c r="J18" s="163"/>
      <c r="K18" s="163"/>
      <c r="L18" s="163"/>
      <c r="M18" s="163"/>
      <c r="N18" s="163"/>
      <c r="O18" s="163"/>
      <c r="P18" s="163"/>
      <c r="S18" s="3"/>
    </row>
    <row r="19" spans="3:19" ht="15.75" x14ac:dyDescent="0.25">
      <c r="C19" s="163" t="s">
        <v>261</v>
      </c>
      <c r="D19" s="163"/>
      <c r="E19" s="163"/>
      <c r="F19" s="163"/>
      <c r="G19" s="163"/>
      <c r="H19" s="163"/>
      <c r="I19" s="163"/>
      <c r="J19" s="163"/>
      <c r="K19" s="163"/>
      <c r="L19" s="163"/>
      <c r="M19" s="163"/>
      <c r="N19" s="163"/>
      <c r="O19" s="163"/>
      <c r="P19" s="163"/>
    </row>
    <row r="22" spans="3:19" x14ac:dyDescent="0.2">
      <c r="C22" s="5" t="s">
        <v>239</v>
      </c>
    </row>
    <row r="23" spans="3:19" ht="15.75" thickBot="1" x14ac:dyDescent="0.25">
      <c r="C23" s="8"/>
    </row>
    <row r="24" spans="3:19" ht="16.5" thickBot="1" x14ac:dyDescent="0.3">
      <c r="C24" s="28" t="s">
        <v>14</v>
      </c>
      <c r="D24" s="29" t="s">
        <v>2</v>
      </c>
      <c r="E24" s="29" t="s">
        <v>3</v>
      </c>
      <c r="F24" s="29" t="s">
        <v>4</v>
      </c>
      <c r="G24" s="29" t="s">
        <v>5</v>
      </c>
      <c r="H24" s="29" t="s">
        <v>6</v>
      </c>
      <c r="I24" s="29" t="s">
        <v>7</v>
      </c>
      <c r="J24" s="29" t="s">
        <v>8</v>
      </c>
      <c r="K24" s="29" t="s">
        <v>9</v>
      </c>
      <c r="L24" s="29" t="s">
        <v>10</v>
      </c>
      <c r="M24" s="29" t="s">
        <v>11</v>
      </c>
      <c r="N24" s="29" t="s">
        <v>12</v>
      </c>
      <c r="O24" s="29" t="s">
        <v>13</v>
      </c>
      <c r="P24" s="30" t="s">
        <v>252</v>
      </c>
    </row>
    <row r="25" spans="3:19" ht="16.5" thickBot="1" x14ac:dyDescent="0.3">
      <c r="C25" s="31" t="s">
        <v>226</v>
      </c>
      <c r="D25" s="37">
        <v>119334</v>
      </c>
      <c r="E25" s="37">
        <v>119312</v>
      </c>
      <c r="F25" s="152"/>
      <c r="G25" s="152"/>
      <c r="H25" s="152"/>
      <c r="I25" s="152"/>
      <c r="J25" s="152"/>
      <c r="K25" s="152"/>
      <c r="L25" s="152"/>
      <c r="M25" s="152"/>
      <c r="N25" s="152"/>
      <c r="O25" s="152"/>
      <c r="P25" s="32">
        <f t="shared" ref="P25:P27" si="1">SUM(D25:O25)</f>
        <v>238646</v>
      </c>
    </row>
    <row r="26" spans="3:19" ht="16.5" thickBot="1" x14ac:dyDescent="0.3">
      <c r="C26" s="34" t="s">
        <v>19</v>
      </c>
      <c r="D26" s="37">
        <v>52348</v>
      </c>
      <c r="E26" s="37">
        <v>48011</v>
      </c>
      <c r="F26" s="152"/>
      <c r="G26" s="152"/>
      <c r="H26" s="152"/>
      <c r="I26" s="152"/>
      <c r="J26" s="152"/>
      <c r="K26" s="152"/>
      <c r="L26" s="152"/>
      <c r="M26" s="152"/>
      <c r="N26" s="152"/>
      <c r="O26" s="152"/>
      <c r="P26" s="32">
        <f t="shared" si="1"/>
        <v>100359</v>
      </c>
    </row>
    <row r="27" spans="3:19" ht="16.5" thickBot="1" x14ac:dyDescent="0.3">
      <c r="C27" s="39" t="s">
        <v>20</v>
      </c>
      <c r="D27" s="37">
        <v>512</v>
      </c>
      <c r="E27" s="37">
        <v>385</v>
      </c>
      <c r="F27" s="152"/>
      <c r="G27" s="152"/>
      <c r="H27" s="152"/>
      <c r="I27" s="152"/>
      <c r="J27" s="152"/>
      <c r="K27" s="152"/>
      <c r="L27" s="152"/>
      <c r="M27" s="152"/>
      <c r="N27" s="152"/>
      <c r="O27" s="152"/>
      <c r="P27" s="32">
        <f t="shared" si="1"/>
        <v>897</v>
      </c>
    </row>
    <row r="28" spans="3:19" ht="16.5" thickBot="1" x14ac:dyDescent="0.3">
      <c r="C28" s="35" t="s">
        <v>16</v>
      </c>
      <c r="D28" s="36">
        <f>SUM(D25:D27)</f>
        <v>172194</v>
      </c>
      <c r="E28" s="36">
        <f t="shared" ref="E28:O28" si="2">SUM(E25:E27)</f>
        <v>167708</v>
      </c>
      <c r="F28" s="36">
        <f t="shared" si="2"/>
        <v>0</v>
      </c>
      <c r="G28" s="36">
        <f t="shared" si="2"/>
        <v>0</v>
      </c>
      <c r="H28" s="36">
        <f t="shared" si="2"/>
        <v>0</v>
      </c>
      <c r="I28" s="36">
        <f t="shared" si="2"/>
        <v>0</v>
      </c>
      <c r="J28" s="36">
        <f t="shared" si="2"/>
        <v>0</v>
      </c>
      <c r="K28" s="36">
        <f t="shared" si="2"/>
        <v>0</v>
      </c>
      <c r="L28" s="36">
        <f t="shared" si="2"/>
        <v>0</v>
      </c>
      <c r="M28" s="36">
        <f t="shared" si="2"/>
        <v>0</v>
      </c>
      <c r="N28" s="36">
        <f t="shared" si="2"/>
        <v>0</v>
      </c>
      <c r="O28" s="36">
        <f t="shared" si="2"/>
        <v>0</v>
      </c>
      <c r="P28" s="36">
        <f t="shared" ref="P28" si="3">SUM(P25:P27)</f>
        <v>339902</v>
      </c>
    </row>
    <row r="29" spans="3:19" ht="15.75" x14ac:dyDescent="0.25">
      <c r="C29" s="163" t="s">
        <v>21</v>
      </c>
      <c r="D29" s="163"/>
      <c r="E29" s="163"/>
      <c r="F29" s="163"/>
      <c r="G29" s="163"/>
      <c r="H29" s="163"/>
      <c r="I29" s="163"/>
      <c r="J29" s="163"/>
      <c r="K29" s="163"/>
      <c r="L29" s="163"/>
      <c r="M29" s="163"/>
      <c r="N29" s="163"/>
      <c r="O29" s="163"/>
      <c r="P29" s="163"/>
    </row>
    <row r="30" spans="3:19" ht="15.75" x14ac:dyDescent="0.25">
      <c r="C30" s="163" t="s">
        <v>261</v>
      </c>
      <c r="D30" s="163"/>
      <c r="E30" s="163"/>
      <c r="F30" s="163"/>
      <c r="G30" s="163"/>
      <c r="H30" s="163"/>
      <c r="I30" s="163"/>
      <c r="J30" s="163"/>
      <c r="K30" s="163"/>
      <c r="L30" s="163"/>
      <c r="M30" s="163"/>
      <c r="N30" s="163"/>
      <c r="O30" s="163"/>
      <c r="P30" s="163"/>
    </row>
    <row r="34" spans="2:20" x14ac:dyDescent="0.2">
      <c r="C34" s="5" t="s">
        <v>240</v>
      </c>
    </row>
    <row r="35" spans="2:20" ht="15.75" thickBot="1" x14ac:dyDescent="0.25"/>
    <row r="36" spans="2:20" ht="16.5" thickBot="1" x14ac:dyDescent="0.3">
      <c r="C36" s="158" t="s">
        <v>22</v>
      </c>
      <c r="D36" s="159"/>
      <c r="E36" s="159"/>
      <c r="F36" s="159"/>
      <c r="G36" s="159"/>
      <c r="H36" s="159"/>
      <c r="I36" s="159"/>
      <c r="J36" s="159"/>
      <c r="K36" s="159"/>
      <c r="L36" s="159"/>
      <c r="M36" s="159"/>
      <c r="N36" s="159"/>
      <c r="O36" s="159"/>
      <c r="P36" s="159"/>
      <c r="Q36" s="160"/>
    </row>
    <row r="37" spans="2:20" ht="30" customHeight="1" thickBot="1" x14ac:dyDescent="0.25">
      <c r="C37" s="40" t="s">
        <v>23</v>
      </c>
      <c r="D37" s="41" t="s">
        <v>2</v>
      </c>
      <c r="E37" s="41" t="s">
        <v>3</v>
      </c>
      <c r="F37" s="41" t="s">
        <v>4</v>
      </c>
      <c r="G37" s="41" t="s">
        <v>5</v>
      </c>
      <c r="H37" s="41" t="s">
        <v>6</v>
      </c>
      <c r="I37" s="41" t="s">
        <v>7</v>
      </c>
      <c r="J37" s="41" t="s">
        <v>8</v>
      </c>
      <c r="K37" s="41" t="s">
        <v>9</v>
      </c>
      <c r="L37" s="41" t="s">
        <v>10</v>
      </c>
      <c r="M37" s="41" t="s">
        <v>11</v>
      </c>
      <c r="N37" s="41" t="s">
        <v>12</v>
      </c>
      <c r="O37" s="41" t="s">
        <v>13</v>
      </c>
      <c r="P37" s="42" t="s">
        <v>253</v>
      </c>
      <c r="Q37" s="43" t="s">
        <v>24</v>
      </c>
    </row>
    <row r="38" spans="2:20" ht="16.5" thickBot="1" x14ac:dyDescent="0.3">
      <c r="C38" s="34" t="s">
        <v>227</v>
      </c>
      <c r="D38" s="44">
        <v>131508</v>
      </c>
      <c r="E38" s="44">
        <v>134948</v>
      </c>
      <c r="F38" s="152"/>
      <c r="G38" s="152"/>
      <c r="H38" s="152"/>
      <c r="I38" s="152"/>
      <c r="J38" s="152"/>
      <c r="K38" s="152"/>
      <c r="L38" s="152"/>
      <c r="M38" s="152"/>
      <c r="N38" s="152"/>
      <c r="O38" s="152"/>
      <c r="P38" s="32">
        <f t="shared" ref="P38:P43" si="4">SUM(D38:O38)</f>
        <v>266456</v>
      </c>
      <c r="Q38" s="45">
        <f>P38/$P$44</f>
        <v>0.45387277880736948</v>
      </c>
      <c r="S38" s="3"/>
      <c r="T38" s="6"/>
    </row>
    <row r="39" spans="2:20" ht="16.5" thickBot="1" x14ac:dyDescent="0.3">
      <c r="C39" s="34" t="s">
        <v>228</v>
      </c>
      <c r="D39" s="44">
        <v>62136</v>
      </c>
      <c r="E39" s="44">
        <v>61187</v>
      </c>
      <c r="F39" s="152"/>
      <c r="G39" s="152"/>
      <c r="H39" s="152"/>
      <c r="I39" s="152"/>
      <c r="J39" s="152"/>
      <c r="K39" s="152"/>
      <c r="L39" s="152"/>
      <c r="M39" s="152"/>
      <c r="N39" s="152"/>
      <c r="O39" s="152"/>
      <c r="P39" s="32">
        <f t="shared" si="4"/>
        <v>123323</v>
      </c>
      <c r="Q39" s="45">
        <f>P39/$P$44</f>
        <v>0.21006452360187508</v>
      </c>
      <c r="S39" s="3"/>
      <c r="T39" s="6"/>
    </row>
    <row r="40" spans="2:20" ht="16.5" thickBot="1" x14ac:dyDescent="0.3">
      <c r="C40" s="34" t="s">
        <v>229</v>
      </c>
      <c r="D40" s="44">
        <v>54828</v>
      </c>
      <c r="E40" s="44">
        <v>36898</v>
      </c>
      <c r="F40" s="152"/>
      <c r="G40" s="152"/>
      <c r="H40" s="152"/>
      <c r="I40" s="152"/>
      <c r="J40" s="152"/>
      <c r="K40" s="152"/>
      <c r="L40" s="152"/>
      <c r="M40" s="152"/>
      <c r="N40" s="152"/>
      <c r="O40" s="152"/>
      <c r="P40" s="32">
        <f t="shared" si="4"/>
        <v>91726</v>
      </c>
      <c r="Q40" s="45">
        <f>P40/$P$44</f>
        <v>0.15624318652567318</v>
      </c>
      <c r="S40" s="3"/>
      <c r="T40" s="6"/>
    </row>
    <row r="41" spans="2:20" ht="16.5" thickBot="1" x14ac:dyDescent="0.3">
      <c r="C41" s="34" t="s">
        <v>230</v>
      </c>
      <c r="D41" s="44">
        <v>33164</v>
      </c>
      <c r="E41" s="44">
        <v>42165</v>
      </c>
      <c r="F41" s="152"/>
      <c r="G41" s="152"/>
      <c r="H41" s="152"/>
      <c r="I41" s="152"/>
      <c r="J41" s="152"/>
      <c r="K41" s="152"/>
      <c r="L41" s="152"/>
      <c r="M41" s="152"/>
      <c r="N41" s="152"/>
      <c r="O41" s="152"/>
      <c r="P41" s="32">
        <f t="shared" si="4"/>
        <v>75329</v>
      </c>
      <c r="Q41" s="45">
        <f t="shared" ref="Q41:Q42" si="5">P41/$P$44</f>
        <v>0.12831305189142048</v>
      </c>
      <c r="S41" s="3"/>
      <c r="T41" s="6"/>
    </row>
    <row r="42" spans="2:20" ht="16.5" thickBot="1" x14ac:dyDescent="0.3">
      <c r="C42" s="34" t="s">
        <v>231</v>
      </c>
      <c r="D42" s="44">
        <v>4816</v>
      </c>
      <c r="E42" s="44">
        <v>4731</v>
      </c>
      <c r="F42" s="152"/>
      <c r="G42" s="152"/>
      <c r="H42" s="152"/>
      <c r="I42" s="152"/>
      <c r="J42" s="152"/>
      <c r="K42" s="152"/>
      <c r="L42" s="152"/>
      <c r="M42" s="152"/>
      <c r="N42" s="152"/>
      <c r="O42" s="152"/>
      <c r="P42" s="32">
        <f t="shared" si="4"/>
        <v>9547</v>
      </c>
      <c r="Q42" s="45">
        <f t="shared" si="5"/>
        <v>1.6262059849558488E-2</v>
      </c>
      <c r="S42" s="3"/>
      <c r="T42" s="6"/>
    </row>
    <row r="43" spans="2:20" ht="16.5" thickBot="1" x14ac:dyDescent="0.3">
      <c r="C43" s="34" t="s">
        <v>232</v>
      </c>
      <c r="D43" s="44">
        <v>10680</v>
      </c>
      <c r="E43" s="44">
        <v>10011</v>
      </c>
      <c r="F43" s="152"/>
      <c r="G43" s="152"/>
      <c r="H43" s="152"/>
      <c r="I43" s="152"/>
      <c r="J43" s="152"/>
      <c r="K43" s="152"/>
      <c r="L43" s="152"/>
      <c r="M43" s="152"/>
      <c r="N43" s="152"/>
      <c r="O43" s="152"/>
      <c r="P43" s="32">
        <f t="shared" si="4"/>
        <v>20691</v>
      </c>
      <c r="Q43" s="45">
        <f>P43/$P$44</f>
        <v>3.5244399324103344E-2</v>
      </c>
      <c r="S43" s="3"/>
      <c r="T43" s="6"/>
    </row>
    <row r="44" spans="2:20" ht="16.5" thickBot="1" x14ac:dyDescent="0.3">
      <c r="C44" s="35" t="s">
        <v>16</v>
      </c>
      <c r="D44" s="36">
        <f>SUM(D38:D43)</f>
        <v>297132</v>
      </c>
      <c r="E44" s="36">
        <f t="shared" ref="E44:O44" si="6">SUM(E38:E43)</f>
        <v>289940</v>
      </c>
      <c r="F44" s="36">
        <f t="shared" si="6"/>
        <v>0</v>
      </c>
      <c r="G44" s="36">
        <f t="shared" si="6"/>
        <v>0</v>
      </c>
      <c r="H44" s="36">
        <f t="shared" si="6"/>
        <v>0</v>
      </c>
      <c r="I44" s="36">
        <f t="shared" si="6"/>
        <v>0</v>
      </c>
      <c r="J44" s="36">
        <f t="shared" si="6"/>
        <v>0</v>
      </c>
      <c r="K44" s="36">
        <f t="shared" si="6"/>
        <v>0</v>
      </c>
      <c r="L44" s="36">
        <f t="shared" si="6"/>
        <v>0</v>
      </c>
      <c r="M44" s="36">
        <f t="shared" si="6"/>
        <v>0</v>
      </c>
      <c r="N44" s="36">
        <f t="shared" si="6"/>
        <v>0</v>
      </c>
      <c r="O44" s="36">
        <f t="shared" si="6"/>
        <v>0</v>
      </c>
      <c r="P44" s="36">
        <f>SUM(P38:P43)</f>
        <v>587072</v>
      </c>
      <c r="Q44" s="53">
        <f>SUM(Q38:Q43)</f>
        <v>1</v>
      </c>
      <c r="S44" s="4">
        <v>2351274</v>
      </c>
    </row>
    <row r="45" spans="2:20" s="10" customFormat="1" x14ac:dyDescent="0.2">
      <c r="B45" s="9"/>
      <c r="C45" s="161" t="s">
        <v>235</v>
      </c>
      <c r="D45" s="161"/>
      <c r="E45" s="161"/>
      <c r="F45" s="161"/>
      <c r="G45" s="161"/>
      <c r="H45" s="161"/>
      <c r="I45" s="161"/>
      <c r="J45" s="161"/>
      <c r="K45" s="161"/>
      <c r="L45" s="161"/>
      <c r="M45" s="161"/>
      <c r="N45" s="161"/>
      <c r="O45" s="161"/>
      <c r="P45" s="161"/>
      <c r="Q45" s="161"/>
      <c r="S45" s="11"/>
    </row>
    <row r="46" spans="2:20" s="10" customFormat="1" x14ac:dyDescent="0.2">
      <c r="B46" s="9"/>
      <c r="C46" s="162" t="s">
        <v>250</v>
      </c>
      <c r="D46" s="162"/>
      <c r="E46" s="162"/>
      <c r="F46" s="162"/>
      <c r="G46" s="162"/>
      <c r="H46" s="162"/>
      <c r="I46" s="162"/>
      <c r="J46" s="162"/>
      <c r="K46" s="162"/>
      <c r="L46" s="162"/>
      <c r="M46" s="162"/>
      <c r="N46" s="162"/>
      <c r="O46" s="162"/>
      <c r="P46" s="162"/>
      <c r="Q46" s="162"/>
      <c r="S46" s="11"/>
    </row>
    <row r="47" spans="2:20" s="10" customFormat="1" x14ac:dyDescent="0.2">
      <c r="B47" s="9"/>
      <c r="C47" s="162" t="s">
        <v>26</v>
      </c>
      <c r="D47" s="162"/>
      <c r="E47" s="162"/>
      <c r="F47" s="162"/>
      <c r="G47" s="162"/>
      <c r="H47" s="162"/>
      <c r="I47" s="162"/>
      <c r="J47" s="162"/>
      <c r="K47" s="162"/>
      <c r="L47" s="162"/>
      <c r="M47" s="162"/>
      <c r="N47" s="162"/>
      <c r="O47" s="162"/>
      <c r="P47" s="162"/>
      <c r="Q47" s="162"/>
      <c r="S47" s="11"/>
    </row>
    <row r="48" spans="2:20" ht="19.350000000000001" customHeight="1" x14ac:dyDescent="0.25">
      <c r="C48" s="163" t="s">
        <v>27</v>
      </c>
      <c r="D48" s="163"/>
      <c r="E48" s="163"/>
      <c r="F48" s="163"/>
      <c r="G48" s="163"/>
      <c r="H48" s="163"/>
      <c r="I48" s="163"/>
      <c r="J48" s="163"/>
      <c r="K48" s="163"/>
      <c r="L48" s="163"/>
      <c r="M48" s="163"/>
      <c r="N48" s="163"/>
      <c r="O48" s="163"/>
      <c r="P48" s="163"/>
      <c r="Q48" s="163"/>
    </row>
    <row r="49" spans="1:25" ht="15.75" x14ac:dyDescent="0.25">
      <c r="C49" s="163" t="s">
        <v>261</v>
      </c>
      <c r="D49" s="163"/>
      <c r="E49" s="163"/>
      <c r="F49" s="163"/>
      <c r="G49" s="163"/>
      <c r="H49" s="163"/>
      <c r="I49" s="163"/>
      <c r="J49" s="163"/>
      <c r="K49" s="163"/>
      <c r="L49" s="163"/>
      <c r="M49" s="163"/>
      <c r="N49" s="163"/>
      <c r="O49" s="163"/>
      <c r="P49" s="163"/>
      <c r="Q49" s="163"/>
    </row>
    <row r="51" spans="1:25" x14ac:dyDescent="0.2">
      <c r="D51" s="6"/>
      <c r="E51" s="6"/>
      <c r="F51" s="6"/>
      <c r="G51" s="6"/>
      <c r="H51" s="6"/>
      <c r="I51" s="6"/>
      <c r="J51" s="6"/>
      <c r="K51" s="6"/>
      <c r="L51" s="6"/>
      <c r="M51" s="6"/>
      <c r="N51" s="6"/>
      <c r="O51" s="6"/>
    </row>
    <row r="52" spans="1:25" x14ac:dyDescent="0.2">
      <c r="D52" s="6"/>
      <c r="E52" s="6"/>
      <c r="F52" s="6"/>
      <c r="G52" s="6"/>
      <c r="H52" s="6"/>
      <c r="I52" s="6"/>
      <c r="J52" s="6"/>
      <c r="K52" s="6"/>
      <c r="L52" s="6"/>
      <c r="M52" s="6"/>
      <c r="N52" s="6"/>
      <c r="O52" s="6"/>
    </row>
    <row r="53" spans="1:25" x14ac:dyDescent="0.2">
      <c r="C53" s="5" t="s">
        <v>241</v>
      </c>
      <c r="D53" s="6"/>
      <c r="E53" s="6"/>
      <c r="F53" s="6"/>
      <c r="G53" s="6"/>
      <c r="H53" s="6"/>
      <c r="I53" s="6"/>
      <c r="J53" s="6"/>
      <c r="K53" s="6"/>
      <c r="L53" s="6"/>
      <c r="M53" s="6"/>
      <c r="N53" s="6"/>
      <c r="O53" s="6"/>
    </row>
    <row r="54" spans="1:25" ht="15.75" thickBot="1" x14ac:dyDescent="0.25"/>
    <row r="55" spans="1:25" ht="15.75" thickBot="1" x14ac:dyDescent="0.25">
      <c r="C55" s="167" t="s">
        <v>28</v>
      </c>
      <c r="D55" s="168"/>
      <c r="E55" s="168"/>
      <c r="F55" s="168"/>
      <c r="G55" s="168"/>
      <c r="H55" s="168"/>
      <c r="I55" s="168"/>
      <c r="J55" s="168"/>
      <c r="K55" s="168"/>
      <c r="L55" s="168"/>
      <c r="M55" s="168"/>
      <c r="N55" s="168"/>
      <c r="O55" s="168"/>
      <c r="P55" s="168"/>
      <c r="Q55" s="168"/>
      <c r="R55" s="169"/>
    </row>
    <row r="56" spans="1:25" ht="38.1" customHeight="1" thickBot="1" x14ac:dyDescent="0.3">
      <c r="A56" s="2"/>
      <c r="B56" s="12" t="s">
        <v>192</v>
      </c>
      <c r="C56" s="40" t="s">
        <v>29</v>
      </c>
      <c r="D56" s="41" t="s">
        <v>2</v>
      </c>
      <c r="E56" s="41" t="s">
        <v>3</v>
      </c>
      <c r="F56" s="41" t="s">
        <v>4</v>
      </c>
      <c r="G56" s="41" t="s">
        <v>5</v>
      </c>
      <c r="H56" s="41" t="s">
        <v>6</v>
      </c>
      <c r="I56" s="41" t="s">
        <v>7</v>
      </c>
      <c r="J56" s="41" t="s">
        <v>8</v>
      </c>
      <c r="K56" s="41" t="s">
        <v>9</v>
      </c>
      <c r="L56" s="41" t="s">
        <v>10</v>
      </c>
      <c r="M56" s="41" t="s">
        <v>11</v>
      </c>
      <c r="N56" s="41" t="s">
        <v>12</v>
      </c>
      <c r="O56" s="41" t="s">
        <v>13</v>
      </c>
      <c r="P56" s="42" t="s">
        <v>253</v>
      </c>
      <c r="Q56" s="42" t="s">
        <v>259</v>
      </c>
      <c r="R56" s="43" t="s">
        <v>30</v>
      </c>
      <c r="U56"/>
      <c r="V56"/>
      <c r="W56"/>
      <c r="X56"/>
    </row>
    <row r="57" spans="1:25" ht="15.75" customHeight="1" thickBot="1" x14ac:dyDescent="0.3">
      <c r="A57" s="2"/>
      <c r="B57" s="12" t="s">
        <v>31</v>
      </c>
      <c r="C57" s="140" t="s">
        <v>31</v>
      </c>
      <c r="D57" s="37">
        <v>5821</v>
      </c>
      <c r="E57" s="37">
        <v>5237</v>
      </c>
      <c r="F57" s="152"/>
      <c r="G57" s="152"/>
      <c r="H57" s="152"/>
      <c r="I57" s="152"/>
      <c r="J57" s="152"/>
      <c r="K57" s="152"/>
      <c r="L57" s="152"/>
      <c r="M57" s="152"/>
      <c r="N57" s="152"/>
      <c r="O57" s="152"/>
      <c r="P57" s="32">
        <f t="shared" ref="P57:P89" si="7">SUM(D57:O57)</f>
        <v>11058</v>
      </c>
      <c r="Q57" s="32">
        <v>1028209</v>
      </c>
      <c r="R57" s="144">
        <f t="shared" ref="R57:R89" si="8">P57/Q57*10000</f>
        <v>107.54622844188292</v>
      </c>
      <c r="S57" s="14"/>
      <c r="T57" s="141"/>
      <c r="U57"/>
      <c r="V57"/>
      <c r="W57" s="157"/>
      <c r="X57" s="155"/>
      <c r="Y57" s="6"/>
    </row>
    <row r="58" spans="1:25" ht="15.75" customHeight="1" thickBot="1" x14ac:dyDescent="0.3">
      <c r="A58" s="2"/>
      <c r="B58" s="12" t="s">
        <v>32</v>
      </c>
      <c r="C58" s="140" t="s">
        <v>32</v>
      </c>
      <c r="D58" s="37">
        <v>3939</v>
      </c>
      <c r="E58" s="37">
        <v>4104</v>
      </c>
      <c r="F58" s="152"/>
      <c r="G58" s="152"/>
      <c r="H58" s="152"/>
      <c r="I58" s="152"/>
      <c r="J58" s="152"/>
      <c r="K58" s="152"/>
      <c r="L58" s="152"/>
      <c r="M58" s="152"/>
      <c r="N58" s="152"/>
      <c r="O58" s="152"/>
      <c r="P58" s="32">
        <f t="shared" si="7"/>
        <v>8043</v>
      </c>
      <c r="Q58" s="32">
        <v>900738</v>
      </c>
      <c r="R58" s="144">
        <f t="shared" si="8"/>
        <v>89.293446040913125</v>
      </c>
      <c r="S58" s="14"/>
      <c r="T58" s="141"/>
      <c r="U58"/>
      <c r="V58"/>
      <c r="W58" s="157"/>
      <c r="X58" s="155"/>
      <c r="Y58" s="6"/>
    </row>
    <row r="59" spans="1:25" s="1" customFormat="1" ht="15.75" customHeight="1" thickBot="1" x14ac:dyDescent="0.3">
      <c r="A59" s="12"/>
      <c r="B59" s="12" t="s">
        <v>194</v>
      </c>
      <c r="C59" s="140" t="s">
        <v>33</v>
      </c>
      <c r="D59" s="37">
        <v>34584</v>
      </c>
      <c r="E59" s="37">
        <v>34057</v>
      </c>
      <c r="F59" s="152"/>
      <c r="G59" s="152"/>
      <c r="H59" s="152"/>
      <c r="I59" s="152"/>
      <c r="J59" s="152"/>
      <c r="K59" s="152"/>
      <c r="L59" s="152"/>
      <c r="M59" s="152"/>
      <c r="N59" s="152"/>
      <c r="O59" s="152"/>
      <c r="P59" s="32">
        <f t="shared" si="7"/>
        <v>68641</v>
      </c>
      <c r="Q59" s="32">
        <v>7710549</v>
      </c>
      <c r="R59" s="144">
        <f t="shared" si="8"/>
        <v>89.022195436407969</v>
      </c>
      <c r="S59" s="14"/>
      <c r="T59" s="141"/>
      <c r="U59"/>
      <c r="V59"/>
      <c r="W59" s="157"/>
      <c r="X59" s="155"/>
      <c r="Y59" s="6"/>
    </row>
    <row r="60" spans="1:25" ht="27.75" customHeight="1" thickBot="1" x14ac:dyDescent="0.3">
      <c r="A60" s="2"/>
      <c r="B60" s="12" t="s">
        <v>199</v>
      </c>
      <c r="C60" s="140" t="s">
        <v>44</v>
      </c>
      <c r="D60" s="37">
        <v>293</v>
      </c>
      <c r="E60" s="37">
        <v>240</v>
      </c>
      <c r="F60" s="152"/>
      <c r="G60" s="152"/>
      <c r="H60" s="152"/>
      <c r="I60" s="152"/>
      <c r="J60" s="152"/>
      <c r="K60" s="152"/>
      <c r="L60" s="152"/>
      <c r="M60" s="152"/>
      <c r="N60" s="152"/>
      <c r="O60" s="152"/>
      <c r="P60" s="32">
        <f t="shared" si="7"/>
        <v>533</v>
      </c>
      <c r="Q60" s="32">
        <v>61219</v>
      </c>
      <c r="R60" s="144">
        <f t="shared" si="8"/>
        <v>87.064473447785815</v>
      </c>
      <c r="S60" s="14"/>
      <c r="T60" s="141"/>
      <c r="U60"/>
      <c r="V60"/>
      <c r="W60" s="157"/>
      <c r="X60" s="155"/>
      <c r="Y60" s="6"/>
    </row>
    <row r="61" spans="1:25" ht="15.75" customHeight="1" thickBot="1" x14ac:dyDescent="0.3">
      <c r="A61" s="2"/>
      <c r="B61" s="12" t="s">
        <v>34</v>
      </c>
      <c r="C61" s="109" t="s">
        <v>34</v>
      </c>
      <c r="D61" s="37">
        <v>28337</v>
      </c>
      <c r="E61" s="37">
        <v>27564</v>
      </c>
      <c r="F61" s="152"/>
      <c r="G61" s="152"/>
      <c r="H61" s="152"/>
      <c r="I61" s="152"/>
      <c r="J61" s="152"/>
      <c r="K61" s="152"/>
      <c r="L61" s="152"/>
      <c r="M61" s="152"/>
      <c r="N61" s="152"/>
      <c r="O61" s="152"/>
      <c r="P61" s="32">
        <f t="shared" si="7"/>
        <v>55901</v>
      </c>
      <c r="Q61" s="32">
        <v>6917854</v>
      </c>
      <c r="R61" s="144">
        <f t="shared" si="8"/>
        <v>80.806851373272707</v>
      </c>
      <c r="S61" s="14"/>
      <c r="T61" s="141"/>
      <c r="U61"/>
      <c r="V61"/>
      <c r="W61" s="157"/>
      <c r="X61" s="155"/>
      <c r="Y61" s="6"/>
    </row>
    <row r="62" spans="1:25" ht="15.75" customHeight="1" thickBot="1" x14ac:dyDescent="0.3">
      <c r="A62" s="2"/>
      <c r="B62" s="12" t="s">
        <v>37</v>
      </c>
      <c r="C62" s="140" t="s">
        <v>37</v>
      </c>
      <c r="D62" s="37">
        <v>9304</v>
      </c>
      <c r="E62" s="37">
        <v>8474</v>
      </c>
      <c r="F62" s="152"/>
      <c r="G62" s="152"/>
      <c r="H62" s="152"/>
      <c r="I62" s="152"/>
      <c r="J62" s="152"/>
      <c r="K62" s="152"/>
      <c r="L62" s="152"/>
      <c r="M62" s="152"/>
      <c r="N62" s="152"/>
      <c r="O62" s="152"/>
      <c r="P62" s="32">
        <f t="shared" si="7"/>
        <v>17778</v>
      </c>
      <c r="Q62" s="32">
        <v>2232333</v>
      </c>
      <c r="R62" s="144">
        <f t="shared" si="8"/>
        <v>79.638656060722127</v>
      </c>
      <c r="S62" s="14"/>
      <c r="T62" s="141"/>
      <c r="U62"/>
      <c r="V62"/>
      <c r="W62" s="157"/>
      <c r="X62" s="155"/>
      <c r="Y62" s="6"/>
    </row>
    <row r="63" spans="1:25" ht="15.75" customHeight="1" thickBot="1" x14ac:dyDescent="0.3">
      <c r="A63" s="2"/>
      <c r="B63" s="12" t="s">
        <v>38</v>
      </c>
      <c r="C63" s="140" t="s">
        <v>38</v>
      </c>
      <c r="D63" s="37">
        <v>4845</v>
      </c>
      <c r="E63" s="37">
        <v>4692</v>
      </c>
      <c r="F63" s="152"/>
      <c r="G63" s="152"/>
      <c r="H63" s="152"/>
      <c r="I63" s="152"/>
      <c r="J63" s="152"/>
      <c r="K63" s="152"/>
      <c r="L63" s="152"/>
      <c r="M63" s="152"/>
      <c r="N63" s="152"/>
      <c r="O63" s="152"/>
      <c r="P63" s="32">
        <f t="shared" si="7"/>
        <v>9537</v>
      </c>
      <c r="Q63" s="32">
        <v>1223170</v>
      </c>
      <c r="R63" s="144">
        <f t="shared" si="8"/>
        <v>77.969538167221231</v>
      </c>
      <c r="S63" s="14"/>
      <c r="T63" s="141"/>
      <c r="U63"/>
      <c r="V63"/>
      <c r="W63" s="157"/>
      <c r="X63" s="155"/>
      <c r="Y63" s="6"/>
    </row>
    <row r="64" spans="1:25" ht="15.75" customHeight="1" thickBot="1" x14ac:dyDescent="0.3">
      <c r="A64" s="2"/>
      <c r="B64" s="12" t="s">
        <v>195</v>
      </c>
      <c r="C64" s="140" t="s">
        <v>36</v>
      </c>
      <c r="D64" s="37">
        <v>18545</v>
      </c>
      <c r="E64" s="37">
        <v>16950</v>
      </c>
      <c r="F64" s="152"/>
      <c r="G64" s="152"/>
      <c r="H64" s="152"/>
      <c r="I64" s="152"/>
      <c r="J64" s="152"/>
      <c r="K64" s="152"/>
      <c r="L64" s="152"/>
      <c r="M64" s="152"/>
      <c r="N64" s="152"/>
      <c r="O64" s="152"/>
      <c r="P64" s="32">
        <f t="shared" si="7"/>
        <v>35495</v>
      </c>
      <c r="Q64" s="32">
        <v>4584168</v>
      </c>
      <c r="R64" s="144">
        <f t="shared" si="8"/>
        <v>77.429535741273014</v>
      </c>
      <c r="S64" s="14"/>
      <c r="T64" s="141"/>
      <c r="U64"/>
      <c r="V64"/>
      <c r="W64" s="157"/>
      <c r="X64" s="155"/>
      <c r="Y64" s="6"/>
    </row>
    <row r="65" spans="1:25" ht="15.75" customHeight="1" thickBot="1" x14ac:dyDescent="0.3">
      <c r="A65" s="2"/>
      <c r="B65" s="12" t="s">
        <v>196</v>
      </c>
      <c r="C65" s="140" t="s">
        <v>40</v>
      </c>
      <c r="D65" s="37">
        <v>2176</v>
      </c>
      <c r="E65" s="37">
        <v>1896</v>
      </c>
      <c r="F65" s="152"/>
      <c r="G65" s="152"/>
      <c r="H65" s="152"/>
      <c r="I65" s="152"/>
      <c r="J65" s="152"/>
      <c r="K65" s="152"/>
      <c r="L65" s="152"/>
      <c r="M65" s="152"/>
      <c r="N65" s="152"/>
      <c r="O65" s="152"/>
      <c r="P65" s="32">
        <f t="shared" si="7"/>
        <v>4072</v>
      </c>
      <c r="Q65" s="32">
        <v>564101</v>
      </c>
      <c r="R65" s="144">
        <f t="shared" si="8"/>
        <v>72.185654696588017</v>
      </c>
      <c r="S65" s="14"/>
      <c r="T65" s="141"/>
      <c r="U65"/>
      <c r="V65"/>
      <c r="W65" s="157"/>
      <c r="X65" s="155"/>
      <c r="Y65" s="6"/>
    </row>
    <row r="66" spans="1:25" s="1" customFormat="1" ht="15.75" customHeight="1" thickBot="1" x14ac:dyDescent="0.3">
      <c r="A66" s="12"/>
      <c r="B66" s="12" t="s">
        <v>42</v>
      </c>
      <c r="C66" s="109" t="s">
        <v>42</v>
      </c>
      <c r="D66" s="37">
        <v>8746</v>
      </c>
      <c r="E66" s="37">
        <v>9154</v>
      </c>
      <c r="F66" s="152"/>
      <c r="G66" s="152"/>
      <c r="H66" s="152"/>
      <c r="I66" s="152"/>
      <c r="J66" s="152"/>
      <c r="K66" s="152"/>
      <c r="L66" s="152"/>
      <c r="M66" s="152"/>
      <c r="N66" s="152"/>
      <c r="O66" s="152"/>
      <c r="P66" s="32">
        <f t="shared" si="7"/>
        <v>17900</v>
      </c>
      <c r="Q66" s="32">
        <v>2694831</v>
      </c>
      <c r="R66" s="144">
        <f t="shared" si="8"/>
        <v>66.423460320888395</v>
      </c>
      <c r="S66" s="14"/>
      <c r="T66" s="141"/>
      <c r="U66"/>
      <c r="V66"/>
      <c r="W66" s="157"/>
      <c r="X66" s="155"/>
      <c r="Y66" s="6"/>
    </row>
    <row r="67" spans="1:25" ht="15.75" customHeight="1" thickBot="1" x14ac:dyDescent="0.3">
      <c r="A67" s="2"/>
      <c r="B67" s="12" t="s">
        <v>43</v>
      </c>
      <c r="C67" s="109" t="s">
        <v>43</v>
      </c>
      <c r="D67" s="37">
        <v>3513</v>
      </c>
      <c r="E67" s="37">
        <v>3578</v>
      </c>
      <c r="F67" s="152"/>
      <c r="G67" s="152"/>
      <c r="H67" s="152"/>
      <c r="I67" s="152"/>
      <c r="J67" s="152"/>
      <c r="K67" s="152"/>
      <c r="L67" s="152"/>
      <c r="M67" s="152"/>
      <c r="N67" s="152"/>
      <c r="O67" s="152"/>
      <c r="P67" s="32">
        <f t="shared" si="7"/>
        <v>7091</v>
      </c>
      <c r="Q67" s="32">
        <v>1162531</v>
      </c>
      <c r="R67" s="144">
        <f t="shared" si="8"/>
        <v>60.996222896421685</v>
      </c>
      <c r="S67" s="14"/>
      <c r="T67" s="141"/>
      <c r="U67"/>
      <c r="V67"/>
      <c r="W67" s="157"/>
      <c r="X67" s="155"/>
      <c r="Y67" s="6"/>
    </row>
    <row r="68" spans="1:25" ht="15.75" customHeight="1" thickBot="1" x14ac:dyDescent="0.3">
      <c r="A68" s="2"/>
      <c r="B68" s="12" t="s">
        <v>39</v>
      </c>
      <c r="C68" s="140" t="s">
        <v>39</v>
      </c>
      <c r="D68" s="37">
        <v>3052</v>
      </c>
      <c r="E68" s="37">
        <v>3200</v>
      </c>
      <c r="F68" s="152"/>
      <c r="G68" s="152"/>
      <c r="H68" s="152"/>
      <c r="I68" s="152"/>
      <c r="J68" s="152"/>
      <c r="K68" s="152"/>
      <c r="L68" s="152"/>
      <c r="M68" s="152"/>
      <c r="N68" s="152"/>
      <c r="O68" s="152"/>
      <c r="P68" s="32">
        <f t="shared" si="7"/>
        <v>6252</v>
      </c>
      <c r="Q68" s="32">
        <v>1043595</v>
      </c>
      <c r="R68" s="144">
        <f t="shared" si="8"/>
        <v>59.908297759188194</v>
      </c>
      <c r="S68" s="14"/>
      <c r="T68" s="141"/>
      <c r="U68"/>
      <c r="V68"/>
      <c r="W68" s="157"/>
      <c r="X68" s="155"/>
      <c r="Y68" s="6"/>
    </row>
    <row r="69" spans="1:25" ht="15.75" customHeight="1" thickBot="1" x14ac:dyDescent="0.3">
      <c r="A69" s="2"/>
      <c r="B69" s="12" t="s">
        <v>198</v>
      </c>
      <c r="C69" s="140" t="s">
        <v>47</v>
      </c>
      <c r="D69" s="37">
        <v>8579</v>
      </c>
      <c r="E69" s="37">
        <v>7483</v>
      </c>
      <c r="F69" s="152"/>
      <c r="G69" s="152"/>
      <c r="H69" s="152"/>
      <c r="I69" s="152"/>
      <c r="J69" s="152"/>
      <c r="K69" s="152"/>
      <c r="L69" s="152"/>
      <c r="M69" s="152"/>
      <c r="N69" s="152"/>
      <c r="O69" s="152"/>
      <c r="P69" s="32">
        <f t="shared" si="7"/>
        <v>16062</v>
      </c>
      <c r="Q69" s="32">
        <v>2793897</v>
      </c>
      <c r="R69" s="144">
        <f t="shared" si="8"/>
        <v>57.489592493925151</v>
      </c>
      <c r="S69" s="14"/>
      <c r="T69" s="141"/>
      <c r="U69"/>
      <c r="V69"/>
      <c r="W69" s="157"/>
      <c r="X69" s="155"/>
      <c r="Y69" s="6"/>
    </row>
    <row r="70" spans="1:25" ht="15.75" customHeight="1" thickBot="1" x14ac:dyDescent="0.3">
      <c r="A70" s="2"/>
      <c r="B70" s="12" t="s">
        <v>197</v>
      </c>
      <c r="C70" s="140" t="s">
        <v>41</v>
      </c>
      <c r="D70" s="37">
        <v>2854</v>
      </c>
      <c r="E70" s="37">
        <v>3229</v>
      </c>
      <c r="F70" s="152"/>
      <c r="G70" s="152"/>
      <c r="H70" s="152"/>
      <c r="I70" s="152"/>
      <c r="J70" s="152"/>
      <c r="K70" s="152"/>
      <c r="L70" s="152"/>
      <c r="M70" s="152"/>
      <c r="N70" s="152"/>
      <c r="O70" s="152"/>
      <c r="P70" s="32">
        <f t="shared" si="7"/>
        <v>6083</v>
      </c>
      <c r="Q70" s="32">
        <v>1165354</v>
      </c>
      <c r="R70" s="144">
        <f t="shared" si="8"/>
        <v>52.198731029369618</v>
      </c>
      <c r="S70" s="14"/>
      <c r="T70" s="141"/>
      <c r="U70"/>
      <c r="V70"/>
      <c r="W70" s="157"/>
      <c r="X70" s="155"/>
      <c r="Y70" s="6"/>
    </row>
    <row r="71" spans="1:25" ht="15.75" customHeight="1" thickBot="1" x14ac:dyDescent="0.3">
      <c r="A71" s="2"/>
      <c r="B71" s="12" t="s">
        <v>50</v>
      </c>
      <c r="C71" s="109" t="s">
        <v>50</v>
      </c>
      <c r="D71" s="37">
        <v>226</v>
      </c>
      <c r="E71" s="37">
        <v>201</v>
      </c>
      <c r="F71" s="152"/>
      <c r="G71" s="152"/>
      <c r="H71" s="152"/>
      <c r="I71" s="152"/>
      <c r="J71" s="152"/>
      <c r="K71" s="152"/>
      <c r="L71" s="152"/>
      <c r="M71" s="152"/>
      <c r="N71" s="152"/>
      <c r="O71" s="152"/>
      <c r="P71" s="32">
        <f t="shared" si="7"/>
        <v>427</v>
      </c>
      <c r="Q71" s="32">
        <v>86031</v>
      </c>
      <c r="R71" s="144">
        <f t="shared" si="8"/>
        <v>49.633271727633065</v>
      </c>
      <c r="S71" s="14"/>
      <c r="T71" s="141"/>
      <c r="U71"/>
      <c r="V71"/>
      <c r="W71" s="157"/>
      <c r="X71" s="155"/>
      <c r="Y71" s="6"/>
    </row>
    <row r="72" spans="1:25" ht="15.75" customHeight="1" thickBot="1" x14ac:dyDescent="0.3">
      <c r="A72" s="2"/>
      <c r="B72" s="12" t="s">
        <v>35</v>
      </c>
      <c r="C72" s="109" t="s">
        <v>35</v>
      </c>
      <c r="D72" s="37">
        <v>944</v>
      </c>
      <c r="E72" s="37">
        <v>1137</v>
      </c>
      <c r="F72" s="152"/>
      <c r="G72" s="152"/>
      <c r="H72" s="152"/>
      <c r="I72" s="152"/>
      <c r="J72" s="152"/>
      <c r="K72" s="152"/>
      <c r="L72" s="152"/>
      <c r="M72" s="152"/>
      <c r="N72" s="152"/>
      <c r="O72" s="152"/>
      <c r="P72" s="32">
        <f t="shared" si="7"/>
        <v>2081</v>
      </c>
      <c r="Q72" s="32">
        <v>427963</v>
      </c>
      <c r="R72" s="144">
        <f t="shared" si="8"/>
        <v>48.625698950610214</v>
      </c>
      <c r="S72" s="14"/>
      <c r="T72" s="141"/>
      <c r="U72"/>
      <c r="V72"/>
      <c r="W72" s="157"/>
      <c r="X72" s="155"/>
      <c r="Y72" s="6"/>
    </row>
    <row r="73" spans="1:25" ht="15.75" customHeight="1" thickBot="1" x14ac:dyDescent="0.3">
      <c r="A73" s="2"/>
      <c r="B73" s="12" t="s">
        <v>46</v>
      </c>
      <c r="C73" s="140" t="s">
        <v>46</v>
      </c>
      <c r="D73" s="37">
        <v>114</v>
      </c>
      <c r="E73" s="37">
        <v>95</v>
      </c>
      <c r="F73" s="152"/>
      <c r="G73" s="152"/>
      <c r="H73" s="152"/>
      <c r="I73" s="152"/>
      <c r="J73" s="152"/>
      <c r="K73" s="152"/>
      <c r="L73" s="152"/>
      <c r="M73" s="152"/>
      <c r="N73" s="152"/>
      <c r="O73" s="152"/>
      <c r="P73" s="32">
        <f t="shared" si="7"/>
        <v>209</v>
      </c>
      <c r="Q73" s="32">
        <v>43581</v>
      </c>
      <c r="R73" s="144">
        <f t="shared" si="8"/>
        <v>47.956678369014021</v>
      </c>
      <c r="S73" s="14"/>
      <c r="T73" s="141"/>
      <c r="U73"/>
      <c r="V73"/>
      <c r="W73" s="157"/>
      <c r="X73" s="155"/>
      <c r="Y73" s="6"/>
    </row>
    <row r="74" spans="1:25" ht="15.75" customHeight="1" thickBot="1" x14ac:dyDescent="0.3">
      <c r="A74" s="2"/>
      <c r="B74" s="12" t="s">
        <v>45</v>
      </c>
      <c r="C74" s="109" t="s">
        <v>45</v>
      </c>
      <c r="D74" s="37">
        <v>2208</v>
      </c>
      <c r="E74" s="37">
        <v>2413</v>
      </c>
      <c r="F74" s="152"/>
      <c r="G74" s="152"/>
      <c r="H74" s="152"/>
      <c r="I74" s="152"/>
      <c r="J74" s="152"/>
      <c r="K74" s="152"/>
      <c r="L74" s="152"/>
      <c r="M74" s="152"/>
      <c r="N74" s="152"/>
      <c r="O74" s="152"/>
      <c r="P74" s="32">
        <f t="shared" si="7"/>
        <v>4621</v>
      </c>
      <c r="Q74" s="32">
        <v>967668</v>
      </c>
      <c r="R74" s="144">
        <f t="shared" si="8"/>
        <v>47.753981737538084</v>
      </c>
      <c r="S74" s="14"/>
      <c r="T74" s="141"/>
      <c r="U74"/>
      <c r="V74"/>
      <c r="W74" s="157"/>
      <c r="X74" s="155"/>
      <c r="Y74" s="6"/>
    </row>
    <row r="75" spans="1:25" ht="15.75" customHeight="1" thickBot="1" x14ac:dyDescent="0.3">
      <c r="A75" s="2"/>
      <c r="B75" s="12" t="s">
        <v>51</v>
      </c>
      <c r="C75" s="140" t="s">
        <v>51</v>
      </c>
      <c r="D75" s="37">
        <v>2120</v>
      </c>
      <c r="E75" s="37">
        <v>2146</v>
      </c>
      <c r="F75" s="152"/>
      <c r="G75" s="152"/>
      <c r="H75" s="152"/>
      <c r="I75" s="152"/>
      <c r="J75" s="152"/>
      <c r="K75" s="152"/>
      <c r="L75" s="152"/>
      <c r="M75" s="152"/>
      <c r="N75" s="152"/>
      <c r="O75" s="152"/>
      <c r="P75" s="32">
        <f t="shared" si="7"/>
        <v>4266</v>
      </c>
      <c r="Q75" s="32">
        <v>950873</v>
      </c>
      <c r="R75" s="144">
        <f t="shared" si="8"/>
        <v>44.864035470562321</v>
      </c>
      <c r="S75" s="14"/>
      <c r="T75" s="141"/>
      <c r="U75"/>
      <c r="V75"/>
      <c r="W75" s="157"/>
      <c r="X75" s="155"/>
      <c r="Y75" s="6"/>
    </row>
    <row r="76" spans="1:25" ht="15.75" customHeight="1" thickBot="1" x14ac:dyDescent="0.3">
      <c r="A76" s="2"/>
      <c r="B76" s="12" t="s">
        <v>202</v>
      </c>
      <c r="C76" s="109" t="s">
        <v>58</v>
      </c>
      <c r="D76" s="37">
        <v>2529</v>
      </c>
      <c r="E76" s="37">
        <v>2541</v>
      </c>
      <c r="F76" s="152"/>
      <c r="G76" s="152"/>
      <c r="H76" s="152"/>
      <c r="I76" s="152"/>
      <c r="J76" s="152"/>
      <c r="K76" s="152"/>
      <c r="L76" s="152"/>
      <c r="M76" s="152"/>
      <c r="N76" s="152"/>
      <c r="O76" s="152"/>
      <c r="P76" s="32">
        <f t="shared" si="7"/>
        <v>5070</v>
      </c>
      <c r="Q76" s="32">
        <v>1213427</v>
      </c>
      <c r="R76" s="144">
        <f t="shared" si="8"/>
        <v>41.782488769410932</v>
      </c>
      <c r="S76" s="14"/>
      <c r="T76" s="141"/>
      <c r="U76"/>
      <c r="V76"/>
      <c r="W76" s="157"/>
      <c r="X76" s="155"/>
      <c r="Y76" s="6"/>
    </row>
    <row r="77" spans="1:25" ht="15.75" customHeight="1" thickBot="1" x14ac:dyDescent="0.3">
      <c r="A77" s="2"/>
      <c r="B77" s="12" t="s">
        <v>203</v>
      </c>
      <c r="C77" s="140" t="s">
        <v>56</v>
      </c>
      <c r="D77" s="37">
        <v>5046</v>
      </c>
      <c r="E77" s="37">
        <v>4628</v>
      </c>
      <c r="F77" s="152"/>
      <c r="G77" s="152"/>
      <c r="H77" s="152"/>
      <c r="I77" s="152"/>
      <c r="J77" s="152"/>
      <c r="K77" s="152"/>
      <c r="L77" s="152"/>
      <c r="M77" s="152"/>
      <c r="N77" s="152"/>
      <c r="O77" s="152"/>
      <c r="P77" s="32">
        <f t="shared" si="7"/>
        <v>9674</v>
      </c>
      <c r="Q77" s="32">
        <v>2332328</v>
      </c>
      <c r="R77" s="144">
        <f t="shared" si="8"/>
        <v>41.4778710370068</v>
      </c>
      <c r="S77" s="14"/>
      <c r="T77" s="141"/>
      <c r="U77"/>
      <c r="V77"/>
      <c r="W77" s="157"/>
      <c r="X77" s="155"/>
      <c r="Y77" s="6"/>
    </row>
    <row r="78" spans="1:25" ht="15.75" customHeight="1" thickBot="1" x14ac:dyDescent="0.3">
      <c r="A78" s="2"/>
      <c r="B78" s="12" t="s">
        <v>49</v>
      </c>
      <c r="C78" s="109" t="s">
        <v>49</v>
      </c>
      <c r="D78" s="37">
        <v>1310</v>
      </c>
      <c r="E78" s="37">
        <v>1254</v>
      </c>
      <c r="F78" s="152"/>
      <c r="G78" s="152"/>
      <c r="H78" s="152"/>
      <c r="I78" s="152"/>
      <c r="J78" s="152"/>
      <c r="K78" s="152"/>
      <c r="L78" s="152"/>
      <c r="M78" s="152"/>
      <c r="N78" s="152"/>
      <c r="O78" s="152"/>
      <c r="P78" s="32">
        <f t="shared" si="7"/>
        <v>2564</v>
      </c>
      <c r="Q78" s="32">
        <v>634544</v>
      </c>
      <c r="R78" s="144">
        <f t="shared" si="8"/>
        <v>40.406969414256537</v>
      </c>
      <c r="S78" s="14"/>
      <c r="T78" s="141"/>
      <c r="U78"/>
      <c r="V78"/>
      <c r="W78" s="157"/>
      <c r="X78" s="155"/>
      <c r="Y78" s="6"/>
    </row>
    <row r="79" spans="1:25" ht="15.75" customHeight="1" thickBot="1" x14ac:dyDescent="0.3">
      <c r="A79" s="2"/>
      <c r="B79" s="12" t="s">
        <v>55</v>
      </c>
      <c r="C79" s="140" t="s">
        <v>55</v>
      </c>
      <c r="D79" s="37">
        <v>2290</v>
      </c>
      <c r="E79" s="37">
        <v>2401</v>
      </c>
      <c r="F79" s="152"/>
      <c r="G79" s="152"/>
      <c r="H79" s="152"/>
      <c r="I79" s="152"/>
      <c r="J79" s="152"/>
      <c r="K79" s="152"/>
      <c r="L79" s="152"/>
      <c r="M79" s="152"/>
      <c r="N79" s="152"/>
      <c r="O79" s="152"/>
      <c r="P79" s="32">
        <f t="shared" si="7"/>
        <v>4691</v>
      </c>
      <c r="Q79" s="32">
        <v>1190567</v>
      </c>
      <c r="R79" s="144">
        <f t="shared" si="8"/>
        <v>39.401394461630474</v>
      </c>
      <c r="S79" s="14"/>
      <c r="T79" s="141"/>
      <c r="U79"/>
      <c r="V79"/>
      <c r="W79" s="157"/>
      <c r="X79" s="155"/>
      <c r="Y79" s="6"/>
    </row>
    <row r="80" spans="1:25" ht="15.75" customHeight="1" thickBot="1" x14ac:dyDescent="0.3">
      <c r="A80" s="2"/>
      <c r="B80" s="12" t="s">
        <v>53</v>
      </c>
      <c r="C80" s="140" t="s">
        <v>53</v>
      </c>
      <c r="D80" s="37">
        <v>3080</v>
      </c>
      <c r="E80" s="37">
        <v>3637</v>
      </c>
      <c r="F80" s="152"/>
      <c r="G80" s="152"/>
      <c r="H80" s="152"/>
      <c r="I80" s="152"/>
      <c r="J80" s="152"/>
      <c r="K80" s="152"/>
      <c r="L80" s="152"/>
      <c r="M80" s="152"/>
      <c r="N80" s="152"/>
      <c r="O80" s="152"/>
      <c r="P80" s="32">
        <f t="shared" si="7"/>
        <v>6717</v>
      </c>
      <c r="Q80" s="32">
        <v>1721484</v>
      </c>
      <c r="R80" s="144">
        <f t="shared" si="8"/>
        <v>39.018660643956032</v>
      </c>
      <c r="S80" s="14"/>
      <c r="T80" s="141"/>
      <c r="U80"/>
      <c r="V80"/>
      <c r="W80" s="157"/>
      <c r="X80" s="155"/>
      <c r="Y80" s="6"/>
    </row>
    <row r="81" spans="1:25" ht="15.75" customHeight="1" thickBot="1" x14ac:dyDescent="0.3">
      <c r="A81" s="2"/>
      <c r="B81" s="12" t="s">
        <v>59</v>
      </c>
      <c r="C81" s="140" t="s">
        <v>59</v>
      </c>
      <c r="D81" s="37">
        <v>2712</v>
      </c>
      <c r="E81" s="37">
        <v>2547</v>
      </c>
      <c r="F81" s="152"/>
      <c r="G81" s="152"/>
      <c r="H81" s="152"/>
      <c r="I81" s="152"/>
      <c r="J81" s="152"/>
      <c r="K81" s="152"/>
      <c r="L81" s="152"/>
      <c r="M81" s="152"/>
      <c r="N81" s="152"/>
      <c r="O81" s="152"/>
      <c r="P81" s="32">
        <f t="shared" si="7"/>
        <v>5259</v>
      </c>
      <c r="Q81" s="32">
        <v>1382833</v>
      </c>
      <c r="R81" s="144">
        <f t="shared" si="8"/>
        <v>38.030622642068856</v>
      </c>
      <c r="S81" s="14"/>
      <c r="T81" s="141"/>
      <c r="U81"/>
      <c r="V81"/>
      <c r="W81" s="157"/>
      <c r="X81" s="155"/>
      <c r="Y81" s="6"/>
    </row>
    <row r="82" spans="1:25" ht="15.75" customHeight="1" thickBot="1" x14ac:dyDescent="0.3">
      <c r="A82" s="2"/>
      <c r="B82" s="12" t="s">
        <v>200</v>
      </c>
      <c r="C82" s="109" t="s">
        <v>54</v>
      </c>
      <c r="D82" s="37">
        <v>3038</v>
      </c>
      <c r="E82" s="37">
        <v>3164</v>
      </c>
      <c r="F82" s="152"/>
      <c r="G82" s="152"/>
      <c r="H82" s="152"/>
      <c r="I82" s="152"/>
      <c r="J82" s="152"/>
      <c r="K82" s="152"/>
      <c r="L82" s="152"/>
      <c r="M82" s="152"/>
      <c r="N82" s="152"/>
      <c r="O82" s="152"/>
      <c r="P82" s="32">
        <f t="shared" si="7"/>
        <v>6202</v>
      </c>
      <c r="Q82" s="32">
        <v>1676983</v>
      </c>
      <c r="R82" s="144">
        <f t="shared" si="8"/>
        <v>36.983082118304118</v>
      </c>
      <c r="S82" s="14"/>
      <c r="T82" s="141"/>
      <c r="U82"/>
      <c r="V82"/>
      <c r="W82" s="157"/>
      <c r="X82" s="155"/>
      <c r="Y82" s="6"/>
    </row>
    <row r="83" spans="1:25" ht="15.75" customHeight="1" thickBot="1" x14ac:dyDescent="0.3">
      <c r="A83" s="2"/>
      <c r="B83" s="12" t="s">
        <v>48</v>
      </c>
      <c r="C83" s="140" t="s">
        <v>48</v>
      </c>
      <c r="D83" s="37">
        <v>519</v>
      </c>
      <c r="E83" s="37">
        <v>541</v>
      </c>
      <c r="F83" s="152"/>
      <c r="G83" s="152"/>
      <c r="H83" s="152"/>
      <c r="I83" s="152"/>
      <c r="J83" s="152"/>
      <c r="K83" s="152"/>
      <c r="L83" s="152"/>
      <c r="M83" s="152"/>
      <c r="N83" s="152"/>
      <c r="O83" s="152"/>
      <c r="P83" s="32">
        <f t="shared" si="7"/>
        <v>1060</v>
      </c>
      <c r="Q83" s="32">
        <v>315886</v>
      </c>
      <c r="R83" s="144">
        <f t="shared" si="8"/>
        <v>33.556409590801749</v>
      </c>
      <c r="S83" s="14"/>
      <c r="T83" s="141"/>
      <c r="U83"/>
      <c r="V83"/>
      <c r="W83" s="157"/>
      <c r="X83" s="155"/>
      <c r="Y83" s="6"/>
    </row>
    <row r="84" spans="1:25" ht="15.75" customHeight="1" thickBot="1" x14ac:dyDescent="0.3">
      <c r="A84" s="2"/>
      <c r="B84" s="12" t="s">
        <v>201</v>
      </c>
      <c r="C84" s="140" t="s">
        <v>57</v>
      </c>
      <c r="D84" s="37">
        <v>646</v>
      </c>
      <c r="E84" s="37">
        <v>701</v>
      </c>
      <c r="F84" s="152"/>
      <c r="G84" s="152"/>
      <c r="H84" s="152"/>
      <c r="I84" s="152"/>
      <c r="J84" s="152"/>
      <c r="K84" s="152"/>
      <c r="L84" s="152"/>
      <c r="M84" s="152"/>
      <c r="N84" s="152"/>
      <c r="O84" s="152"/>
      <c r="P84" s="32">
        <f t="shared" si="7"/>
        <v>1347</v>
      </c>
      <c r="Q84" s="32">
        <v>437654</v>
      </c>
      <c r="R84" s="144">
        <f t="shared" si="8"/>
        <v>30.777737664913381</v>
      </c>
      <c r="S84" s="14"/>
      <c r="T84" s="141"/>
      <c r="U84"/>
      <c r="V84"/>
      <c r="W84" s="157"/>
      <c r="X84" s="155"/>
      <c r="Y84" s="6"/>
    </row>
    <row r="85" spans="1:25" ht="15.75" customHeight="1" thickBot="1" x14ac:dyDescent="0.3">
      <c r="A85" s="2"/>
      <c r="B85" s="12" t="s">
        <v>60</v>
      </c>
      <c r="C85" s="140" t="s">
        <v>60</v>
      </c>
      <c r="D85" s="37">
        <v>53</v>
      </c>
      <c r="E85" s="37">
        <v>59</v>
      </c>
      <c r="F85" s="152"/>
      <c r="G85" s="152"/>
      <c r="H85" s="152"/>
      <c r="I85" s="152"/>
      <c r="J85" s="152"/>
      <c r="K85" s="152"/>
      <c r="L85" s="152"/>
      <c r="M85" s="152"/>
      <c r="N85" s="152"/>
      <c r="O85" s="152"/>
      <c r="P85" s="32">
        <f t="shared" si="7"/>
        <v>112</v>
      </c>
      <c r="Q85" s="32">
        <v>43548</v>
      </c>
      <c r="R85" s="144">
        <f t="shared" si="8"/>
        <v>25.718747129604118</v>
      </c>
      <c r="S85" s="14"/>
      <c r="T85" s="141"/>
      <c r="U85"/>
      <c r="V85"/>
      <c r="W85" s="157"/>
      <c r="X85" s="155"/>
      <c r="Y85" s="148"/>
    </row>
    <row r="86" spans="1:25" ht="15.75" customHeight="1" thickBot="1" x14ac:dyDescent="0.3">
      <c r="A86" s="2"/>
      <c r="B86" s="12" t="s">
        <v>204</v>
      </c>
      <c r="C86" s="109" t="s">
        <v>61</v>
      </c>
      <c r="D86" s="37">
        <v>345</v>
      </c>
      <c r="E86" s="37">
        <v>406</v>
      </c>
      <c r="F86" s="152"/>
      <c r="G86" s="152"/>
      <c r="H86" s="152"/>
      <c r="I86" s="152"/>
      <c r="J86" s="152"/>
      <c r="K86" s="152"/>
      <c r="L86" s="152"/>
      <c r="M86" s="152"/>
      <c r="N86" s="152"/>
      <c r="O86" s="152"/>
      <c r="P86" s="32">
        <f t="shared" si="7"/>
        <v>751</v>
      </c>
      <c r="Q86" s="32">
        <v>411129</v>
      </c>
      <c r="R86" s="144">
        <f t="shared" si="8"/>
        <v>18.266772716106136</v>
      </c>
      <c r="S86" s="14"/>
      <c r="T86" s="141"/>
      <c r="U86"/>
      <c r="V86"/>
      <c r="W86" s="157"/>
      <c r="X86" s="155"/>
      <c r="Y86" s="156"/>
    </row>
    <row r="87" spans="1:25" ht="15.75" customHeight="1" thickBot="1" x14ac:dyDescent="0.3">
      <c r="A87" s="2"/>
      <c r="B87" s="12" t="s">
        <v>205</v>
      </c>
      <c r="C87" s="140" t="s">
        <v>62</v>
      </c>
      <c r="D87" s="37">
        <v>48</v>
      </c>
      <c r="E87" s="37">
        <v>47</v>
      </c>
      <c r="F87" s="152"/>
      <c r="G87" s="152"/>
      <c r="H87" s="152"/>
      <c r="I87" s="152"/>
      <c r="J87" s="152"/>
      <c r="K87" s="152"/>
      <c r="L87" s="152"/>
      <c r="M87" s="152"/>
      <c r="N87" s="152"/>
      <c r="O87" s="152"/>
      <c r="P87" s="32">
        <f t="shared" si="7"/>
        <v>95</v>
      </c>
      <c r="Q87" s="32">
        <v>52289</v>
      </c>
      <c r="R87" s="144">
        <f t="shared" si="8"/>
        <v>18.16825718602383</v>
      </c>
      <c r="S87" s="14"/>
      <c r="T87" s="141"/>
      <c r="U87"/>
      <c r="V87"/>
      <c r="W87" s="157"/>
      <c r="X87" s="155"/>
      <c r="Y87" s="6"/>
    </row>
    <row r="88" spans="1:25" ht="15.75" customHeight="1" thickBot="1" x14ac:dyDescent="0.3">
      <c r="A88" s="2"/>
      <c r="B88" s="12" t="s">
        <v>52</v>
      </c>
      <c r="C88" s="140" t="s">
        <v>52</v>
      </c>
      <c r="D88" s="37">
        <v>179</v>
      </c>
      <c r="E88" s="37">
        <v>260</v>
      </c>
      <c r="F88" s="152"/>
      <c r="G88" s="152"/>
      <c r="H88" s="152"/>
      <c r="I88" s="152"/>
      <c r="J88" s="152"/>
      <c r="K88" s="152"/>
      <c r="L88" s="152"/>
      <c r="M88" s="152"/>
      <c r="N88" s="152"/>
      <c r="O88" s="152"/>
      <c r="P88" s="32">
        <f t="shared" si="7"/>
        <v>439</v>
      </c>
      <c r="Q88" s="32">
        <v>265812</v>
      </c>
      <c r="R88" s="144">
        <f t="shared" si="8"/>
        <v>16.515431959429975</v>
      </c>
      <c r="S88" s="14"/>
      <c r="T88" s="141"/>
      <c r="U88"/>
      <c r="V88"/>
      <c r="W88" s="157"/>
      <c r="X88" s="155"/>
      <c r="Y88" s="6"/>
    </row>
    <row r="89" spans="1:25" ht="15.75" customHeight="1" thickBot="1" x14ac:dyDescent="0.3">
      <c r="A89" s="2"/>
      <c r="B89" s="12" t="s">
        <v>206</v>
      </c>
      <c r="C89" s="109" t="s">
        <v>63</v>
      </c>
      <c r="D89" s="37">
        <v>9</v>
      </c>
      <c r="E89" s="37">
        <v>10</v>
      </c>
      <c r="F89" s="152"/>
      <c r="G89" s="152"/>
      <c r="H89" s="152"/>
      <c r="I89" s="152"/>
      <c r="J89" s="152"/>
      <c r="K89" s="152"/>
      <c r="L89" s="152"/>
      <c r="M89" s="152"/>
      <c r="N89" s="152"/>
      <c r="O89" s="152"/>
      <c r="P89" s="32">
        <f t="shared" si="7"/>
        <v>19</v>
      </c>
      <c r="Q89" s="32">
        <v>28086</v>
      </c>
      <c r="R89" s="144">
        <f t="shared" si="8"/>
        <v>6.7649362671793778</v>
      </c>
      <c r="S89" s="14"/>
      <c r="T89" s="141"/>
      <c r="U89"/>
      <c r="V89"/>
      <c r="W89" s="157"/>
      <c r="X89" s="155"/>
      <c r="Y89" s="6"/>
    </row>
    <row r="90" spans="1:25" ht="26.1" customHeight="1" thickBot="1" x14ac:dyDescent="0.25">
      <c r="A90" s="2"/>
      <c r="B90" s="12"/>
      <c r="C90" s="47" t="s">
        <v>64</v>
      </c>
      <c r="D90" s="48">
        <f>SUM(D57:D89)</f>
        <v>162004</v>
      </c>
      <c r="E90" s="48">
        <f t="shared" ref="E90:P90" si="9">SUM(E57:E89)</f>
        <v>158046</v>
      </c>
      <c r="F90" s="48">
        <f t="shared" si="9"/>
        <v>0</v>
      </c>
      <c r="G90" s="48">
        <f t="shared" si="9"/>
        <v>0</v>
      </c>
      <c r="H90" s="48">
        <f t="shared" si="9"/>
        <v>0</v>
      </c>
      <c r="I90" s="48">
        <f t="shared" si="9"/>
        <v>0</v>
      </c>
      <c r="J90" s="48">
        <f t="shared" si="9"/>
        <v>0</v>
      </c>
      <c r="K90" s="48">
        <f t="shared" si="9"/>
        <v>0</v>
      </c>
      <c r="L90" s="48">
        <f t="shared" si="9"/>
        <v>0</v>
      </c>
      <c r="M90" s="48">
        <f t="shared" si="9"/>
        <v>0</v>
      </c>
      <c r="N90" s="48">
        <f t="shared" si="9"/>
        <v>0</v>
      </c>
      <c r="O90" s="48">
        <f t="shared" si="9"/>
        <v>0</v>
      </c>
      <c r="P90" s="48">
        <f t="shared" si="9"/>
        <v>320050</v>
      </c>
      <c r="Q90" s="48">
        <v>48265226</v>
      </c>
      <c r="R90" s="49" t="s">
        <v>266</v>
      </c>
      <c r="S90" s="13"/>
    </row>
    <row r="91" spans="1:25" x14ac:dyDescent="0.2">
      <c r="C91" s="65" t="s">
        <v>216</v>
      </c>
      <c r="D91" s="66"/>
      <c r="E91" s="66"/>
      <c r="F91" s="66"/>
      <c r="G91" s="66"/>
      <c r="H91" s="66"/>
      <c r="I91" s="66"/>
      <c r="J91" s="66"/>
      <c r="K91" s="66"/>
      <c r="L91" s="66"/>
      <c r="M91" s="66"/>
      <c r="N91" s="66"/>
      <c r="O91" s="66"/>
      <c r="P91" s="66"/>
      <c r="Q91" s="66"/>
      <c r="R91" s="67">
        <f>+P90*10000/Q90</f>
        <v>66.31068090305844</v>
      </c>
      <c r="S91" s="151"/>
    </row>
    <row r="92" spans="1:25" ht="26.1" customHeight="1" x14ac:dyDescent="0.2">
      <c r="C92" s="170" t="s">
        <v>214</v>
      </c>
      <c r="D92" s="170"/>
      <c r="E92" s="170"/>
      <c r="F92" s="170"/>
      <c r="G92" s="170"/>
      <c r="H92" s="170"/>
      <c r="I92" s="170"/>
      <c r="J92" s="170"/>
      <c r="K92" s="170"/>
      <c r="L92" s="170"/>
      <c r="M92" s="170"/>
      <c r="N92" s="170"/>
      <c r="O92" s="170"/>
      <c r="P92" s="170"/>
      <c r="Q92" s="170"/>
      <c r="R92" s="170"/>
    </row>
    <row r="93" spans="1:25" x14ac:dyDescent="0.2">
      <c r="C93" s="68" t="s">
        <v>217</v>
      </c>
      <c r="D93" s="66"/>
      <c r="E93" s="66"/>
      <c r="F93" s="66"/>
      <c r="G93" s="66"/>
      <c r="H93" s="66"/>
      <c r="I93" s="66"/>
      <c r="J93" s="66"/>
      <c r="K93" s="66"/>
      <c r="L93" s="66"/>
      <c r="M93" s="66"/>
      <c r="N93" s="66"/>
      <c r="O93" s="66"/>
      <c r="P93" s="66"/>
      <c r="Q93" s="143"/>
      <c r="R93" s="69"/>
    </row>
    <row r="94" spans="1:25" ht="15.75" x14ac:dyDescent="0.25">
      <c r="C94" s="163" t="s">
        <v>65</v>
      </c>
      <c r="D94" s="163"/>
      <c r="E94" s="163"/>
      <c r="F94" s="163"/>
      <c r="G94" s="163"/>
      <c r="H94" s="163"/>
      <c r="I94" s="163"/>
      <c r="J94" s="163"/>
      <c r="K94" s="163"/>
      <c r="L94" s="163"/>
      <c r="M94" s="163"/>
      <c r="N94" s="163"/>
      <c r="O94" s="163"/>
      <c r="P94" s="163"/>
      <c r="Q94" s="163"/>
      <c r="R94" s="163"/>
    </row>
    <row r="95" spans="1:25" ht="15.75" x14ac:dyDescent="0.25">
      <c r="C95" s="163" t="s">
        <v>261</v>
      </c>
      <c r="D95" s="163"/>
      <c r="E95" s="163"/>
      <c r="F95" s="163"/>
      <c r="G95" s="163"/>
      <c r="H95" s="163"/>
      <c r="I95" s="163"/>
      <c r="J95" s="163"/>
      <c r="K95" s="163"/>
      <c r="L95" s="163"/>
      <c r="M95" s="163"/>
      <c r="N95" s="163"/>
      <c r="O95" s="163"/>
      <c r="P95" s="163"/>
      <c r="Q95" s="163"/>
      <c r="R95" s="163"/>
    </row>
    <row r="97" spans="1:22" x14ac:dyDescent="0.2">
      <c r="C97" s="5" t="s">
        <v>242</v>
      </c>
    </row>
    <row r="98" spans="1:22" ht="15.75" thickBot="1" x14ac:dyDescent="0.25"/>
    <row r="99" spans="1:22" ht="15.75" thickBot="1" x14ac:dyDescent="0.25">
      <c r="C99" s="167" t="s">
        <v>28</v>
      </c>
      <c r="D99" s="168"/>
      <c r="E99" s="168"/>
      <c r="F99" s="168"/>
      <c r="G99" s="168"/>
      <c r="H99" s="168"/>
      <c r="I99" s="168"/>
      <c r="J99" s="168"/>
      <c r="K99" s="168"/>
      <c r="L99" s="168"/>
      <c r="M99" s="168"/>
      <c r="N99" s="168"/>
      <c r="O99" s="168"/>
      <c r="P99" s="168"/>
      <c r="Q99" s="169"/>
    </row>
    <row r="100" spans="1:22" ht="41.25" customHeight="1" thickBot="1" x14ac:dyDescent="0.25">
      <c r="A100" s="3" t="s">
        <v>66</v>
      </c>
      <c r="B100" s="1" t="s">
        <v>67</v>
      </c>
      <c r="C100" s="40" t="s">
        <v>68</v>
      </c>
      <c r="D100" s="41" t="s">
        <v>2</v>
      </c>
      <c r="E100" s="41" t="s">
        <v>3</v>
      </c>
      <c r="F100" s="41" t="s">
        <v>4</v>
      </c>
      <c r="G100" s="41" t="s">
        <v>5</v>
      </c>
      <c r="H100" s="41" t="s">
        <v>6</v>
      </c>
      <c r="I100" s="41" t="s">
        <v>7</v>
      </c>
      <c r="J100" s="41" t="s">
        <v>8</v>
      </c>
      <c r="K100" s="41" t="s">
        <v>9</v>
      </c>
      <c r="L100" s="41" t="s">
        <v>10</v>
      </c>
      <c r="M100" s="41" t="s">
        <v>11</v>
      </c>
      <c r="N100" s="41" t="s">
        <v>12</v>
      </c>
      <c r="O100" s="41" t="s">
        <v>13</v>
      </c>
      <c r="P100" s="42" t="s">
        <v>254</v>
      </c>
      <c r="Q100" s="42" t="s">
        <v>259</v>
      </c>
      <c r="R100" s="43" t="s">
        <v>30</v>
      </c>
    </row>
    <row r="101" spans="1:22" ht="16.5" thickBot="1" x14ac:dyDescent="0.3">
      <c r="A101" s="3" t="s">
        <v>69</v>
      </c>
      <c r="B101" s="16">
        <v>17001</v>
      </c>
      <c r="C101" s="34" t="s">
        <v>72</v>
      </c>
      <c r="D101" s="32">
        <v>2481</v>
      </c>
      <c r="E101" s="32">
        <v>2645</v>
      </c>
      <c r="F101" s="152"/>
      <c r="G101" s="152"/>
      <c r="H101" s="152"/>
      <c r="I101" s="152"/>
      <c r="J101" s="152"/>
      <c r="K101" s="152"/>
      <c r="L101" s="152"/>
      <c r="M101" s="152"/>
      <c r="N101" s="152"/>
      <c r="O101" s="152"/>
      <c r="P101" s="32">
        <f t="shared" ref="P101:P132" si="10">SUM(D101:O101)</f>
        <v>5126</v>
      </c>
      <c r="Q101" s="44">
        <f>+VLOOKUP(A101,[1]CAPI!$D$13:$AE$44,28,0)</f>
        <v>430111</v>
      </c>
      <c r="R101" s="146">
        <f t="shared" ref="R101:R132" si="11">P101/Q101*10000</f>
        <v>119.17853763330861</v>
      </c>
      <c r="S101" s="6"/>
      <c r="T101" s="14"/>
      <c r="U101" s="17"/>
      <c r="V101" s="17"/>
    </row>
    <row r="102" spans="1:22" ht="16.5" thickBot="1" x14ac:dyDescent="0.3">
      <c r="A102" s="3" t="s">
        <v>71</v>
      </c>
      <c r="B102" s="16">
        <v>66001</v>
      </c>
      <c r="C102" s="34" t="s">
        <v>70</v>
      </c>
      <c r="D102" s="32">
        <v>3651</v>
      </c>
      <c r="E102" s="32">
        <v>3310</v>
      </c>
      <c r="F102" s="152"/>
      <c r="G102" s="152"/>
      <c r="H102" s="152"/>
      <c r="I102" s="152"/>
      <c r="J102" s="152"/>
      <c r="K102" s="152"/>
      <c r="L102" s="152"/>
      <c r="M102" s="152"/>
      <c r="N102" s="152"/>
      <c r="O102" s="152"/>
      <c r="P102" s="32">
        <f t="shared" si="10"/>
        <v>6961</v>
      </c>
      <c r="Q102" s="44">
        <f>+VLOOKUP(A102,[1]CAPI!$D$13:$AE$44,28,0)</f>
        <v>588184</v>
      </c>
      <c r="R102" s="146">
        <f t="shared" si="11"/>
        <v>118.34731988629409</v>
      </c>
      <c r="S102" s="6"/>
      <c r="T102" s="14"/>
      <c r="U102" s="17"/>
      <c r="V102" s="17"/>
    </row>
    <row r="103" spans="1:22" ht="16.5" thickBot="1" x14ac:dyDescent="0.3">
      <c r="A103" s="3" t="s">
        <v>75</v>
      </c>
      <c r="B103" s="16">
        <v>68001</v>
      </c>
      <c r="C103" s="34" t="s">
        <v>78</v>
      </c>
      <c r="D103" s="32">
        <v>4694</v>
      </c>
      <c r="E103" s="32">
        <v>4099</v>
      </c>
      <c r="F103" s="152"/>
      <c r="G103" s="152"/>
      <c r="H103" s="152"/>
      <c r="I103" s="152"/>
      <c r="J103" s="152"/>
      <c r="K103" s="152"/>
      <c r="L103" s="152"/>
      <c r="M103" s="152"/>
      <c r="N103" s="152"/>
      <c r="O103" s="152"/>
      <c r="P103" s="32">
        <f t="shared" si="10"/>
        <v>8793</v>
      </c>
      <c r="Q103" s="44">
        <f>+VLOOKUP(A103,[1]CAPI!$D$13:$AE$44,28,0)</f>
        <v>749945</v>
      </c>
      <c r="R103" s="146">
        <f t="shared" si="11"/>
        <v>117.2485982305369</v>
      </c>
      <c r="S103" s="6"/>
      <c r="T103" s="14"/>
      <c r="U103" s="17"/>
      <c r="V103" s="17"/>
    </row>
    <row r="104" spans="1:22" ht="16.5" thickBot="1" x14ac:dyDescent="0.3">
      <c r="A104" s="3" t="s">
        <v>79</v>
      </c>
      <c r="B104" s="16">
        <v>73001</v>
      </c>
      <c r="C104" s="34" t="s">
        <v>76</v>
      </c>
      <c r="D104" s="32">
        <v>3203</v>
      </c>
      <c r="E104" s="32">
        <v>3143</v>
      </c>
      <c r="F104" s="152"/>
      <c r="G104" s="152"/>
      <c r="H104" s="152"/>
      <c r="I104" s="152"/>
      <c r="J104" s="152"/>
      <c r="K104" s="152"/>
      <c r="L104" s="152"/>
      <c r="M104" s="152"/>
      <c r="N104" s="152"/>
      <c r="O104" s="152"/>
      <c r="P104" s="32">
        <f t="shared" si="10"/>
        <v>6346</v>
      </c>
      <c r="Q104" s="44">
        <f>+VLOOKUP(A104,[1]CAPI!$D$13:$AE$44,28,0)</f>
        <v>574431</v>
      </c>
      <c r="R104" s="146">
        <f t="shared" si="11"/>
        <v>110.47453915265714</v>
      </c>
      <c r="S104" s="6"/>
      <c r="T104" s="14"/>
      <c r="U104" s="17"/>
      <c r="V104" s="17"/>
    </row>
    <row r="105" spans="1:22" ht="16.5" thickBot="1" x14ac:dyDescent="0.3">
      <c r="A105" s="3" t="s">
        <v>73</v>
      </c>
      <c r="B105" s="16">
        <v>41001</v>
      </c>
      <c r="C105" s="34" t="s">
        <v>74</v>
      </c>
      <c r="D105" s="32">
        <v>2047</v>
      </c>
      <c r="E105" s="32">
        <v>2073</v>
      </c>
      <c r="F105" s="152"/>
      <c r="G105" s="152"/>
      <c r="H105" s="152"/>
      <c r="I105" s="152"/>
      <c r="J105" s="152"/>
      <c r="K105" s="152"/>
      <c r="L105" s="152"/>
      <c r="M105" s="152"/>
      <c r="N105" s="152"/>
      <c r="O105" s="152"/>
      <c r="P105" s="32">
        <f t="shared" si="10"/>
        <v>4120</v>
      </c>
      <c r="Q105" s="44">
        <f>+VLOOKUP(A105,[1]CAPI!$D$13:$AE$44,28,0)</f>
        <v>406004</v>
      </c>
      <c r="R105" s="146">
        <f t="shared" si="11"/>
        <v>101.47683274056413</v>
      </c>
      <c r="S105" s="6"/>
      <c r="T105" s="14"/>
      <c r="U105" s="17"/>
      <c r="V105" s="17"/>
    </row>
    <row r="106" spans="1:22" ht="16.5" thickBot="1" x14ac:dyDescent="0.3">
      <c r="A106" s="3" t="s">
        <v>81</v>
      </c>
      <c r="B106" s="16">
        <v>5001</v>
      </c>
      <c r="C106" s="34" t="s">
        <v>84</v>
      </c>
      <c r="D106" s="32">
        <v>13173</v>
      </c>
      <c r="E106" s="32">
        <v>13025</v>
      </c>
      <c r="F106" s="152"/>
      <c r="G106" s="152"/>
      <c r="H106" s="152"/>
      <c r="I106" s="152"/>
      <c r="J106" s="152"/>
      <c r="K106" s="152"/>
      <c r="L106" s="152"/>
      <c r="M106" s="152"/>
      <c r="N106" s="152"/>
      <c r="O106" s="152"/>
      <c r="P106" s="32">
        <f t="shared" si="10"/>
        <v>26198</v>
      </c>
      <c r="Q106" s="44">
        <f>+VLOOKUP(A106,[1]CAPI!$D$13:$AE$44,28,0)</f>
        <v>2891249</v>
      </c>
      <c r="R106" s="146">
        <f t="shared" si="11"/>
        <v>90.61135862044398</v>
      </c>
      <c r="S106" s="6"/>
      <c r="T106" s="14"/>
      <c r="U106" s="17"/>
      <c r="V106" s="17"/>
    </row>
    <row r="107" spans="1:22" ht="16.5" thickBot="1" x14ac:dyDescent="0.3">
      <c r="A107" s="3" t="s">
        <v>83</v>
      </c>
      <c r="B107" s="16">
        <v>11001</v>
      </c>
      <c r="C107" s="34" t="s">
        <v>33</v>
      </c>
      <c r="D107" s="32">
        <v>34584</v>
      </c>
      <c r="E107" s="32">
        <v>34057</v>
      </c>
      <c r="F107" s="152"/>
      <c r="G107" s="152"/>
      <c r="H107" s="152"/>
      <c r="I107" s="152"/>
      <c r="J107" s="152"/>
      <c r="K107" s="152"/>
      <c r="L107" s="152"/>
      <c r="M107" s="152"/>
      <c r="N107" s="152"/>
      <c r="O107" s="152"/>
      <c r="P107" s="32">
        <f t="shared" si="10"/>
        <v>68641</v>
      </c>
      <c r="Q107" s="44">
        <f>+VLOOKUP(A107,[1]CAPI!$D$13:$AE$44,28,0)</f>
        <v>7710549</v>
      </c>
      <c r="R107" s="146">
        <f t="shared" si="11"/>
        <v>89.022195436407969</v>
      </c>
      <c r="S107" s="6"/>
      <c r="T107" s="14"/>
      <c r="U107" s="17"/>
      <c r="V107" s="17"/>
    </row>
    <row r="108" spans="1:22" ht="16.5" thickBot="1" x14ac:dyDescent="0.3">
      <c r="A108" s="3" t="s">
        <v>90</v>
      </c>
      <c r="B108" s="16">
        <v>76001</v>
      </c>
      <c r="C108" s="34" t="s">
        <v>91</v>
      </c>
      <c r="D108" s="32">
        <v>11522</v>
      </c>
      <c r="E108" s="32">
        <v>10131</v>
      </c>
      <c r="F108" s="152"/>
      <c r="G108" s="152"/>
      <c r="H108" s="152"/>
      <c r="I108" s="152"/>
      <c r="J108" s="152"/>
      <c r="K108" s="152"/>
      <c r="L108" s="152"/>
      <c r="M108" s="152"/>
      <c r="N108" s="152"/>
      <c r="O108" s="152"/>
      <c r="P108" s="32">
        <f t="shared" si="10"/>
        <v>21653</v>
      </c>
      <c r="Q108" s="44">
        <f>+VLOOKUP(A108,[1]CAPI!$D$13:$AE$44,28,0)</f>
        <v>2439398</v>
      </c>
      <c r="R108" s="146">
        <f t="shared" si="11"/>
        <v>88.763703175947512</v>
      </c>
      <c r="S108" s="6"/>
      <c r="T108" s="14"/>
      <c r="U108" s="17"/>
      <c r="V108" s="17"/>
    </row>
    <row r="109" spans="1:22" ht="16.5" thickBot="1" x14ac:dyDescent="0.3">
      <c r="A109" s="3" t="s">
        <v>102</v>
      </c>
      <c r="B109" s="16">
        <v>52001</v>
      </c>
      <c r="C109" s="34" t="s">
        <v>107</v>
      </c>
      <c r="D109" s="32">
        <v>1705</v>
      </c>
      <c r="E109" s="32">
        <v>1694</v>
      </c>
      <c r="F109" s="152"/>
      <c r="G109" s="152"/>
      <c r="H109" s="152"/>
      <c r="I109" s="152"/>
      <c r="J109" s="152"/>
      <c r="K109" s="152"/>
      <c r="L109" s="152"/>
      <c r="M109" s="152"/>
      <c r="N109" s="152"/>
      <c r="O109" s="152"/>
      <c r="P109" s="32">
        <f t="shared" si="10"/>
        <v>3399</v>
      </c>
      <c r="Q109" s="44">
        <f>+VLOOKUP(A109,[1]CAPI!$D$13:$AE$44,28,0)</f>
        <v>396910</v>
      </c>
      <c r="R109" s="146">
        <f t="shared" si="11"/>
        <v>85.63654228918395</v>
      </c>
      <c r="S109" s="6"/>
      <c r="T109" s="14"/>
      <c r="U109" s="17"/>
      <c r="V109" s="17"/>
    </row>
    <row r="110" spans="1:22" ht="16.5" thickBot="1" x14ac:dyDescent="0.3">
      <c r="A110" s="3" t="s">
        <v>108</v>
      </c>
      <c r="B110" s="16">
        <v>88001</v>
      </c>
      <c r="C110" s="34" t="s">
        <v>101</v>
      </c>
      <c r="D110" s="32">
        <v>270</v>
      </c>
      <c r="E110" s="32">
        <v>211</v>
      </c>
      <c r="F110" s="152"/>
      <c r="G110" s="152"/>
      <c r="H110" s="152"/>
      <c r="I110" s="152"/>
      <c r="J110" s="152"/>
      <c r="K110" s="152"/>
      <c r="L110" s="152"/>
      <c r="M110" s="152"/>
      <c r="N110" s="152"/>
      <c r="O110" s="152"/>
      <c r="P110" s="32">
        <f t="shared" si="10"/>
        <v>481</v>
      </c>
      <c r="Q110" s="44">
        <f>+VLOOKUP(A110,[1]CAPI!$D$13:$AE$44,28,0)</f>
        <v>57103</v>
      </c>
      <c r="R110" s="146">
        <f t="shared" si="11"/>
        <v>84.233753042747324</v>
      </c>
      <c r="S110" s="6"/>
      <c r="T110" s="14"/>
      <c r="U110" s="17"/>
      <c r="V110" s="17"/>
    </row>
    <row r="111" spans="1:22" ht="16.5" thickBot="1" x14ac:dyDescent="0.3">
      <c r="A111" s="3" t="s">
        <v>88</v>
      </c>
      <c r="B111" s="16">
        <v>63001</v>
      </c>
      <c r="C111" s="34" t="s">
        <v>82</v>
      </c>
      <c r="D111" s="32">
        <v>1471</v>
      </c>
      <c r="E111" s="32">
        <v>1286</v>
      </c>
      <c r="F111" s="152"/>
      <c r="G111" s="152"/>
      <c r="H111" s="152"/>
      <c r="I111" s="152"/>
      <c r="J111" s="152"/>
      <c r="K111" s="152"/>
      <c r="L111" s="152"/>
      <c r="M111" s="152"/>
      <c r="N111" s="152"/>
      <c r="O111" s="152"/>
      <c r="P111" s="32">
        <f t="shared" si="10"/>
        <v>2757</v>
      </c>
      <c r="Q111" s="44">
        <f>+VLOOKUP(A111,[1]CAPI!$D$13:$AE$44,28,0)</f>
        <v>354647</v>
      </c>
      <c r="R111" s="146">
        <f t="shared" si="11"/>
        <v>77.739273136386331</v>
      </c>
      <c r="S111" s="6"/>
      <c r="T111" s="14"/>
      <c r="U111" s="17"/>
      <c r="V111" s="17"/>
    </row>
    <row r="112" spans="1:22" ht="16.5" thickBot="1" x14ac:dyDescent="0.3">
      <c r="A112" s="3" t="s">
        <v>87</v>
      </c>
      <c r="B112" s="16">
        <v>19001</v>
      </c>
      <c r="C112" s="34" t="s">
        <v>89</v>
      </c>
      <c r="D112" s="32">
        <v>1132</v>
      </c>
      <c r="E112" s="32">
        <v>1234</v>
      </c>
      <c r="F112" s="152"/>
      <c r="G112" s="152"/>
      <c r="H112" s="152"/>
      <c r="I112" s="152"/>
      <c r="J112" s="152"/>
      <c r="K112" s="152"/>
      <c r="L112" s="152"/>
      <c r="M112" s="152"/>
      <c r="N112" s="152"/>
      <c r="O112" s="152"/>
      <c r="P112" s="32">
        <f t="shared" si="10"/>
        <v>2366</v>
      </c>
      <c r="Q112" s="44">
        <f>+VLOOKUP(A112,[1]CAPI!$D$13:$AE$44,28,0)</f>
        <v>314973</v>
      </c>
      <c r="R112" s="146">
        <f t="shared" si="11"/>
        <v>75.117549758233253</v>
      </c>
      <c r="S112" s="6"/>
      <c r="T112" s="14"/>
      <c r="U112" s="17"/>
      <c r="V112" s="17"/>
    </row>
    <row r="113" spans="1:22" ht="16.5" thickBot="1" x14ac:dyDescent="0.3">
      <c r="A113" s="3" t="s">
        <v>85</v>
      </c>
      <c r="B113" s="16">
        <v>50001</v>
      </c>
      <c r="C113" s="34" t="s">
        <v>86</v>
      </c>
      <c r="D113" s="32">
        <v>2023</v>
      </c>
      <c r="E113" s="32">
        <v>2015</v>
      </c>
      <c r="F113" s="152"/>
      <c r="G113" s="152"/>
      <c r="H113" s="152"/>
      <c r="I113" s="152"/>
      <c r="J113" s="152"/>
      <c r="K113" s="152"/>
      <c r="L113" s="152"/>
      <c r="M113" s="152"/>
      <c r="N113" s="152"/>
      <c r="O113" s="152"/>
      <c r="P113" s="32">
        <f t="shared" si="10"/>
        <v>4038</v>
      </c>
      <c r="Q113" s="44">
        <f>+VLOOKUP(A113,[1]CAPI!$D$13:$AE$44,28,0)</f>
        <v>547916</v>
      </c>
      <c r="R113" s="146">
        <f t="shared" si="11"/>
        <v>73.697428072916281</v>
      </c>
      <c r="S113" s="6"/>
      <c r="T113" s="14"/>
      <c r="U113" s="17"/>
      <c r="V113" s="17"/>
    </row>
    <row r="114" spans="1:22" ht="16.5" thickBot="1" x14ac:dyDescent="0.3">
      <c r="A114" s="3" t="s">
        <v>92</v>
      </c>
      <c r="B114" s="16">
        <v>15001</v>
      </c>
      <c r="C114" s="34" t="s">
        <v>93</v>
      </c>
      <c r="D114" s="32">
        <v>682</v>
      </c>
      <c r="E114" s="32">
        <v>747</v>
      </c>
      <c r="F114" s="152"/>
      <c r="G114" s="152"/>
      <c r="H114" s="152"/>
      <c r="I114" s="152"/>
      <c r="J114" s="152"/>
      <c r="K114" s="152"/>
      <c r="L114" s="152"/>
      <c r="M114" s="152"/>
      <c r="N114" s="152"/>
      <c r="O114" s="152"/>
      <c r="P114" s="32">
        <f t="shared" si="10"/>
        <v>1429</v>
      </c>
      <c r="Q114" s="44">
        <f>+VLOOKUP(A114,[1]CAPI!$D$13:$AE$44,28,0)</f>
        <v>205122</v>
      </c>
      <c r="R114" s="146">
        <f t="shared" si="11"/>
        <v>69.665857392186112</v>
      </c>
      <c r="S114" s="6"/>
      <c r="T114" s="14"/>
      <c r="U114" s="17"/>
      <c r="V114" s="17"/>
    </row>
    <row r="115" spans="1:22" ht="16.5" thickBot="1" x14ac:dyDescent="0.3">
      <c r="A115" s="3" t="s">
        <v>96</v>
      </c>
      <c r="B115" s="16">
        <v>27001</v>
      </c>
      <c r="C115" s="34" t="s">
        <v>95</v>
      </c>
      <c r="D115" s="32">
        <v>464</v>
      </c>
      <c r="E115" s="32">
        <v>466</v>
      </c>
      <c r="F115" s="152"/>
      <c r="G115" s="152"/>
      <c r="H115" s="152"/>
      <c r="I115" s="152"/>
      <c r="J115" s="152"/>
      <c r="K115" s="152"/>
      <c r="L115" s="152"/>
      <c r="M115" s="152"/>
      <c r="N115" s="152"/>
      <c r="O115" s="152"/>
      <c r="P115" s="32">
        <f t="shared" si="10"/>
        <v>930</v>
      </c>
      <c r="Q115" s="44">
        <f>+VLOOKUP(A115,[1]CAPI!$D$13:$AE$44,28,0)</f>
        <v>140522</v>
      </c>
      <c r="R115" s="146">
        <f t="shared" si="11"/>
        <v>66.181807830802299</v>
      </c>
      <c r="S115" s="6"/>
      <c r="T115" s="14"/>
      <c r="U115" s="17"/>
      <c r="V115" s="17"/>
    </row>
    <row r="116" spans="1:22" ht="16.5" thickBot="1" x14ac:dyDescent="0.3">
      <c r="A116" s="3" t="s">
        <v>104</v>
      </c>
      <c r="B116" s="16">
        <v>8001</v>
      </c>
      <c r="C116" s="34" t="s">
        <v>105</v>
      </c>
      <c r="D116" s="32">
        <v>5382</v>
      </c>
      <c r="E116" s="32">
        <v>4614</v>
      </c>
      <c r="F116" s="152"/>
      <c r="G116" s="152"/>
      <c r="H116" s="152"/>
      <c r="I116" s="152"/>
      <c r="J116" s="152"/>
      <c r="K116" s="152"/>
      <c r="L116" s="152"/>
      <c r="M116" s="152"/>
      <c r="N116" s="152"/>
      <c r="O116" s="152"/>
      <c r="P116" s="32">
        <f t="shared" si="10"/>
        <v>9996</v>
      </c>
      <c r="Q116" s="44">
        <f>+VLOOKUP(A116,[1]CAPI!$D$13:$AE$44,28,0)</f>
        <v>1556170</v>
      </c>
      <c r="R116" s="146">
        <f t="shared" si="11"/>
        <v>64.234627322207729</v>
      </c>
      <c r="S116" s="6"/>
      <c r="T116" s="14"/>
      <c r="U116" s="17"/>
      <c r="V116" s="17"/>
    </row>
    <row r="117" spans="1:22" ht="16.5" thickBot="1" x14ac:dyDescent="0.3">
      <c r="A117" s="3" t="s">
        <v>112</v>
      </c>
      <c r="B117" s="16">
        <v>95001</v>
      </c>
      <c r="C117" s="34" t="s">
        <v>113</v>
      </c>
      <c r="D117" s="32">
        <v>199</v>
      </c>
      <c r="E117" s="32">
        <v>173</v>
      </c>
      <c r="F117" s="152"/>
      <c r="G117" s="152"/>
      <c r="H117" s="152"/>
      <c r="I117" s="152"/>
      <c r="J117" s="152"/>
      <c r="K117" s="152"/>
      <c r="L117" s="152"/>
      <c r="M117" s="152"/>
      <c r="N117" s="152"/>
      <c r="O117" s="152"/>
      <c r="P117" s="32">
        <f t="shared" si="10"/>
        <v>372</v>
      </c>
      <c r="Q117" s="44">
        <f>+VLOOKUP(A117,[1]CAPI!$D$13:$AE$44,28,0)</f>
        <v>61808</v>
      </c>
      <c r="R117" s="146">
        <f t="shared" si="11"/>
        <v>60.186383639658295</v>
      </c>
      <c r="S117" s="6"/>
      <c r="T117" s="14"/>
      <c r="U117" s="17"/>
      <c r="V117" s="17"/>
    </row>
    <row r="118" spans="1:22" ht="16.5" thickBot="1" x14ac:dyDescent="0.3">
      <c r="A118" s="3" t="s">
        <v>106</v>
      </c>
      <c r="B118" s="16">
        <v>70001</v>
      </c>
      <c r="C118" s="34" t="s">
        <v>109</v>
      </c>
      <c r="D118" s="32">
        <v>1036</v>
      </c>
      <c r="E118" s="32">
        <v>992</v>
      </c>
      <c r="F118" s="152"/>
      <c r="G118" s="152"/>
      <c r="H118" s="152"/>
      <c r="I118" s="152"/>
      <c r="J118" s="152"/>
      <c r="K118" s="152"/>
      <c r="L118" s="152"/>
      <c r="M118" s="152"/>
      <c r="N118" s="152"/>
      <c r="O118" s="152"/>
      <c r="P118" s="32">
        <f t="shared" si="10"/>
        <v>2028</v>
      </c>
      <c r="Q118" s="44">
        <f>+VLOOKUP(A118,[1]CAPI!$D$13:$AE$44,28,0)</f>
        <v>339639</v>
      </c>
      <c r="R118" s="146">
        <f t="shared" si="11"/>
        <v>59.710457279641034</v>
      </c>
      <c r="S118" s="6"/>
      <c r="T118" s="14"/>
      <c r="U118" s="17"/>
      <c r="V118" s="17"/>
    </row>
    <row r="119" spans="1:22" ht="16.5" thickBot="1" x14ac:dyDescent="0.3">
      <c r="A119" s="3" t="s">
        <v>77</v>
      </c>
      <c r="B119" s="16">
        <v>85001</v>
      </c>
      <c r="C119" s="34" t="s">
        <v>80</v>
      </c>
      <c r="D119" s="32">
        <v>530</v>
      </c>
      <c r="E119" s="32">
        <v>600</v>
      </c>
      <c r="F119" s="152"/>
      <c r="G119" s="152"/>
      <c r="H119" s="152"/>
      <c r="I119" s="152"/>
      <c r="J119" s="152"/>
      <c r="K119" s="152"/>
      <c r="L119" s="152"/>
      <c r="M119" s="152"/>
      <c r="N119" s="152"/>
      <c r="O119" s="152"/>
      <c r="P119" s="32">
        <f t="shared" si="10"/>
        <v>1130</v>
      </c>
      <c r="Q119" s="44">
        <f>+VLOOKUP(A119,[1]CAPI!$D$13:$AE$44,28,0)</f>
        <v>192902</v>
      </c>
      <c r="R119" s="146">
        <f t="shared" si="11"/>
        <v>58.578967558656728</v>
      </c>
      <c r="S119" s="6"/>
      <c r="T119" s="14"/>
      <c r="U119" s="17"/>
      <c r="V119" s="17"/>
    </row>
    <row r="120" spans="1:22" ht="16.5" thickBot="1" x14ac:dyDescent="0.3">
      <c r="A120" s="3" t="s">
        <v>98</v>
      </c>
      <c r="B120" s="16">
        <v>44001</v>
      </c>
      <c r="C120" s="34" t="s">
        <v>99</v>
      </c>
      <c r="D120" s="32">
        <v>712</v>
      </c>
      <c r="E120" s="32">
        <v>667</v>
      </c>
      <c r="F120" s="152"/>
      <c r="G120" s="152"/>
      <c r="H120" s="152"/>
      <c r="I120" s="152"/>
      <c r="J120" s="152"/>
      <c r="K120" s="152"/>
      <c r="L120" s="152"/>
      <c r="M120" s="152"/>
      <c r="N120" s="152"/>
      <c r="O120" s="152"/>
      <c r="P120" s="32">
        <f t="shared" si="10"/>
        <v>1379</v>
      </c>
      <c r="Q120" s="44">
        <f>+VLOOKUP(A120,[1]CAPI!$D$13:$AE$44,28,0)</f>
        <v>240910</v>
      </c>
      <c r="R120" s="146">
        <f t="shared" si="11"/>
        <v>57.241293429081402</v>
      </c>
      <c r="S120" s="6"/>
      <c r="T120" s="14"/>
      <c r="U120" s="17"/>
      <c r="V120" s="17"/>
    </row>
    <row r="121" spans="1:22" ht="16.5" thickBot="1" x14ac:dyDescent="0.3">
      <c r="A121" s="3" t="s">
        <v>114</v>
      </c>
      <c r="B121" s="16">
        <v>13001</v>
      </c>
      <c r="C121" s="34" t="s">
        <v>210</v>
      </c>
      <c r="D121" s="32">
        <v>3700</v>
      </c>
      <c r="E121" s="32">
        <v>3332</v>
      </c>
      <c r="F121" s="152"/>
      <c r="G121" s="152"/>
      <c r="H121" s="152"/>
      <c r="I121" s="152"/>
      <c r="J121" s="152"/>
      <c r="K121" s="152"/>
      <c r="L121" s="152"/>
      <c r="M121" s="152"/>
      <c r="N121" s="152"/>
      <c r="O121" s="152"/>
      <c r="P121" s="32">
        <f t="shared" si="10"/>
        <v>7032</v>
      </c>
      <c r="Q121" s="44">
        <f>+VLOOKUP(A121,[1]CAPI!$D$13:$AE$44,28,0)</f>
        <v>1246386</v>
      </c>
      <c r="R121" s="146">
        <f t="shared" si="11"/>
        <v>56.419118956727687</v>
      </c>
      <c r="S121" s="6"/>
      <c r="T121" s="14"/>
      <c r="U121" s="17"/>
      <c r="V121" s="17"/>
    </row>
    <row r="122" spans="1:22" ht="16.5" thickBot="1" x14ac:dyDescent="0.3">
      <c r="A122" s="3" t="s">
        <v>100</v>
      </c>
      <c r="B122" s="16">
        <v>91001</v>
      </c>
      <c r="C122" s="34" t="s">
        <v>103</v>
      </c>
      <c r="D122" s="32">
        <v>111</v>
      </c>
      <c r="E122" s="32">
        <v>91</v>
      </c>
      <c r="F122" s="152"/>
      <c r="G122" s="152"/>
      <c r="H122" s="152"/>
      <c r="I122" s="152"/>
      <c r="J122" s="152"/>
      <c r="K122" s="152"/>
      <c r="L122" s="152"/>
      <c r="M122" s="152"/>
      <c r="N122" s="152"/>
      <c r="O122" s="152"/>
      <c r="P122" s="32">
        <f t="shared" si="10"/>
        <v>202</v>
      </c>
      <c r="Q122" s="44">
        <f>+VLOOKUP(A122,[1]CAPI!$D$13:$AE$44,28,0)</f>
        <v>37493</v>
      </c>
      <c r="R122" s="146">
        <f t="shared" si="11"/>
        <v>53.87672365508228</v>
      </c>
      <c r="S122" s="6"/>
      <c r="T122" s="14"/>
      <c r="U122" s="17"/>
      <c r="V122" s="17"/>
    </row>
    <row r="123" spans="1:22" ht="16.5" thickBot="1" x14ac:dyDescent="0.3">
      <c r="A123" s="3" t="s">
        <v>110</v>
      </c>
      <c r="B123" s="16">
        <v>23001</v>
      </c>
      <c r="C123" s="34" t="s">
        <v>111</v>
      </c>
      <c r="D123" s="32">
        <v>1352</v>
      </c>
      <c r="E123" s="32">
        <v>1419</v>
      </c>
      <c r="F123" s="152"/>
      <c r="G123" s="152"/>
      <c r="H123" s="152"/>
      <c r="I123" s="152"/>
      <c r="J123" s="152"/>
      <c r="K123" s="152"/>
      <c r="L123" s="152"/>
      <c r="M123" s="152"/>
      <c r="N123" s="152"/>
      <c r="O123" s="152"/>
      <c r="P123" s="32">
        <f t="shared" si="10"/>
        <v>2771</v>
      </c>
      <c r="Q123" s="44">
        <f>+VLOOKUP(A123,[1]CAPI!$D$13:$AE$44,28,0)</f>
        <v>515770</v>
      </c>
      <c r="R123" s="146">
        <f t="shared" si="11"/>
        <v>53.72549779940671</v>
      </c>
      <c r="S123" s="6"/>
      <c r="T123" s="14"/>
      <c r="U123" s="17"/>
      <c r="V123" s="17"/>
    </row>
    <row r="124" spans="1:22" ht="16.5" thickBot="1" x14ac:dyDescent="0.3">
      <c r="A124" s="3" t="s">
        <v>117</v>
      </c>
      <c r="B124" s="16">
        <v>20001</v>
      </c>
      <c r="C124" s="34" t="s">
        <v>116</v>
      </c>
      <c r="D124" s="32">
        <v>1278</v>
      </c>
      <c r="E124" s="32">
        <v>1316</v>
      </c>
      <c r="F124" s="152"/>
      <c r="G124" s="152"/>
      <c r="H124" s="152"/>
      <c r="I124" s="152"/>
      <c r="J124" s="152"/>
      <c r="K124" s="152"/>
      <c r="L124" s="152"/>
      <c r="M124" s="152"/>
      <c r="N124" s="152"/>
      <c r="O124" s="152"/>
      <c r="P124" s="32">
        <f t="shared" si="10"/>
        <v>2594</v>
      </c>
      <c r="Q124" s="44">
        <f>+VLOOKUP(A124,[1]CAPI!$D$13:$AE$44,28,0)</f>
        <v>501570</v>
      </c>
      <c r="R124" s="146">
        <f t="shared" si="11"/>
        <v>51.717606714915171</v>
      </c>
      <c r="S124" s="6"/>
      <c r="T124" s="14"/>
      <c r="U124" s="17"/>
      <c r="V124" s="17"/>
    </row>
    <row r="125" spans="1:22" ht="16.5" thickBot="1" x14ac:dyDescent="0.3">
      <c r="A125" s="3" t="s">
        <v>118</v>
      </c>
      <c r="B125" s="16">
        <v>47001</v>
      </c>
      <c r="C125" s="34" t="s">
        <v>119</v>
      </c>
      <c r="D125" s="32">
        <v>1493</v>
      </c>
      <c r="E125" s="32">
        <v>1399</v>
      </c>
      <c r="F125" s="152"/>
      <c r="G125" s="152"/>
      <c r="H125" s="152"/>
      <c r="I125" s="152"/>
      <c r="J125" s="152"/>
      <c r="K125" s="152"/>
      <c r="L125" s="152"/>
      <c r="M125" s="152"/>
      <c r="N125" s="152"/>
      <c r="O125" s="152"/>
      <c r="P125" s="32">
        <f t="shared" si="10"/>
        <v>2892</v>
      </c>
      <c r="Q125" s="44">
        <f>+VLOOKUP(A125,[1]CAPI!$D$13:$AE$44,28,0)</f>
        <v>577353</v>
      </c>
      <c r="R125" s="146">
        <f t="shared" si="11"/>
        <v>50.090672430904483</v>
      </c>
      <c r="S125" s="6"/>
      <c r="T125" s="14"/>
      <c r="U125" s="17"/>
      <c r="V125" s="17"/>
    </row>
    <row r="126" spans="1:22" ht="16.5" thickBot="1" x14ac:dyDescent="0.3">
      <c r="A126" s="3" t="s">
        <v>120</v>
      </c>
      <c r="B126" s="16">
        <v>54001</v>
      </c>
      <c r="C126" s="34" t="s">
        <v>121</v>
      </c>
      <c r="D126" s="32">
        <v>1754</v>
      </c>
      <c r="E126" s="32">
        <v>2230</v>
      </c>
      <c r="F126" s="152"/>
      <c r="G126" s="152"/>
      <c r="H126" s="152"/>
      <c r="I126" s="152"/>
      <c r="J126" s="152"/>
      <c r="K126" s="152"/>
      <c r="L126" s="152"/>
      <c r="M126" s="152"/>
      <c r="N126" s="152"/>
      <c r="O126" s="152"/>
      <c r="P126" s="32">
        <f t="shared" si="10"/>
        <v>3984</v>
      </c>
      <c r="Q126" s="44">
        <f>+VLOOKUP(A126,[1]CAPI!$D$13:$AE$44,28,0)</f>
        <v>905532</v>
      </c>
      <c r="R126" s="146">
        <f t="shared" si="11"/>
        <v>43.996236466519129</v>
      </c>
      <c r="S126" s="6"/>
      <c r="T126" s="14"/>
      <c r="U126" s="17"/>
      <c r="V126" s="17"/>
    </row>
    <row r="127" spans="1:22" ht="16.5" thickBot="1" x14ac:dyDescent="0.3">
      <c r="A127" s="3" t="s">
        <v>115</v>
      </c>
      <c r="B127" s="16">
        <v>81001</v>
      </c>
      <c r="C127" s="34" t="s">
        <v>48</v>
      </c>
      <c r="D127" s="32">
        <v>168</v>
      </c>
      <c r="E127" s="32">
        <v>183</v>
      </c>
      <c r="F127" s="152"/>
      <c r="G127" s="152"/>
      <c r="H127" s="152"/>
      <c r="I127" s="152"/>
      <c r="J127" s="152"/>
      <c r="K127" s="152"/>
      <c r="L127" s="152"/>
      <c r="M127" s="152"/>
      <c r="N127" s="152"/>
      <c r="O127" s="152"/>
      <c r="P127" s="32">
        <f t="shared" si="10"/>
        <v>351</v>
      </c>
      <c r="Q127" s="44">
        <f>+VLOOKUP(A127,[1]CAPI!$D$13:$AE$44,28,0)</f>
        <v>113506</v>
      </c>
      <c r="R127" s="146">
        <f t="shared" si="11"/>
        <v>30.92347541099149</v>
      </c>
      <c r="S127" s="6"/>
      <c r="T127" s="14"/>
      <c r="U127" s="17"/>
      <c r="V127" s="17"/>
    </row>
    <row r="128" spans="1:22" ht="16.5" thickBot="1" x14ac:dyDescent="0.3">
      <c r="A128" s="3" t="s">
        <v>122</v>
      </c>
      <c r="B128" s="16">
        <v>18001</v>
      </c>
      <c r="C128" s="34" t="s">
        <v>123</v>
      </c>
      <c r="D128" s="32">
        <v>231</v>
      </c>
      <c r="E128" s="32">
        <v>264</v>
      </c>
      <c r="F128" s="152"/>
      <c r="G128" s="152"/>
      <c r="H128" s="152"/>
      <c r="I128" s="152"/>
      <c r="J128" s="152"/>
      <c r="K128" s="152"/>
      <c r="L128" s="152"/>
      <c r="M128" s="152"/>
      <c r="N128" s="152"/>
      <c r="O128" s="152"/>
      <c r="P128" s="32">
        <f t="shared" si="10"/>
        <v>495</v>
      </c>
      <c r="Q128" s="44">
        <f>+VLOOKUP(A128,[1]CAPI!$D$13:$AE$44,28,0)</f>
        <v>177173</v>
      </c>
      <c r="R128" s="146">
        <f t="shared" si="11"/>
        <v>27.938794285811042</v>
      </c>
      <c r="S128" s="6"/>
      <c r="T128" s="14"/>
      <c r="U128" s="17"/>
      <c r="V128" s="17"/>
    </row>
    <row r="129" spans="1:22" ht="16.5" thickBot="1" x14ac:dyDescent="0.3">
      <c r="A129" s="3" t="s">
        <v>124</v>
      </c>
      <c r="B129" s="16">
        <v>99001</v>
      </c>
      <c r="C129" s="34" t="s">
        <v>125</v>
      </c>
      <c r="D129" s="32">
        <v>40</v>
      </c>
      <c r="E129" s="32">
        <v>43</v>
      </c>
      <c r="F129" s="152"/>
      <c r="G129" s="152"/>
      <c r="H129" s="152"/>
      <c r="I129" s="152"/>
      <c r="J129" s="152"/>
      <c r="K129" s="152"/>
      <c r="L129" s="152"/>
      <c r="M129" s="152"/>
      <c r="N129" s="152"/>
      <c r="O129" s="152"/>
      <c r="P129" s="32">
        <f t="shared" si="10"/>
        <v>83</v>
      </c>
      <c r="Q129" s="44">
        <f>+VLOOKUP(A129,[1]CAPI!$D$13:$AE$44,28,0)</f>
        <v>29729</v>
      </c>
      <c r="R129" s="146">
        <f t="shared" si="11"/>
        <v>27.918867099465167</v>
      </c>
      <c r="S129" s="6"/>
      <c r="T129" s="14"/>
      <c r="U129" s="17"/>
      <c r="V129" s="17"/>
    </row>
    <row r="130" spans="1:22" ht="16.5" thickBot="1" x14ac:dyDescent="0.3">
      <c r="A130" s="3" t="s">
        <v>126</v>
      </c>
      <c r="B130" s="16">
        <v>94001</v>
      </c>
      <c r="C130" s="34" t="s">
        <v>211</v>
      </c>
      <c r="D130" s="32">
        <v>44</v>
      </c>
      <c r="E130" s="32">
        <v>30</v>
      </c>
      <c r="F130" s="152"/>
      <c r="G130" s="152"/>
      <c r="H130" s="152"/>
      <c r="I130" s="152"/>
      <c r="J130" s="152"/>
      <c r="K130" s="152"/>
      <c r="L130" s="152"/>
      <c r="M130" s="152"/>
      <c r="N130" s="152"/>
      <c r="O130" s="152"/>
      <c r="P130" s="32">
        <f t="shared" si="10"/>
        <v>74</v>
      </c>
      <c r="Q130" s="44">
        <f>+VLOOKUP(A130,[1]CAPI!$D$13:$AE$44,28,0)</f>
        <v>37885</v>
      </c>
      <c r="R130" s="146">
        <f t="shared" si="11"/>
        <v>19.532796621354098</v>
      </c>
      <c r="S130" s="6"/>
      <c r="T130" s="14"/>
      <c r="U130" s="17"/>
      <c r="V130" s="17"/>
    </row>
    <row r="131" spans="1:22" ht="16.5" thickBot="1" x14ac:dyDescent="0.3">
      <c r="A131" s="3" t="s">
        <v>94</v>
      </c>
      <c r="B131" s="16">
        <v>86001</v>
      </c>
      <c r="C131" s="34" t="s">
        <v>97</v>
      </c>
      <c r="D131" s="32">
        <v>32</v>
      </c>
      <c r="E131" s="32">
        <v>58</v>
      </c>
      <c r="F131" s="152"/>
      <c r="G131" s="152"/>
      <c r="H131" s="152"/>
      <c r="I131" s="152"/>
      <c r="J131" s="152"/>
      <c r="K131" s="152"/>
      <c r="L131" s="152"/>
      <c r="M131" s="152"/>
      <c r="N131" s="152"/>
      <c r="O131" s="152"/>
      <c r="P131" s="32">
        <f t="shared" si="10"/>
        <v>90</v>
      </c>
      <c r="Q131" s="44">
        <f>+VLOOKUP(A131,[1]CAPI!$D$13:$AE$44,28,0)</f>
        <v>47541</v>
      </c>
      <c r="R131" s="146">
        <f t="shared" si="11"/>
        <v>18.931027954817946</v>
      </c>
      <c r="S131" s="6"/>
      <c r="T131" s="14"/>
      <c r="U131" s="17"/>
      <c r="V131" s="17"/>
    </row>
    <row r="132" spans="1:22" ht="16.5" thickBot="1" x14ac:dyDescent="0.3">
      <c r="A132" s="3" t="s">
        <v>127</v>
      </c>
      <c r="B132" s="16">
        <v>97001</v>
      </c>
      <c r="C132" s="34" t="s">
        <v>128</v>
      </c>
      <c r="D132" s="32">
        <v>8</v>
      </c>
      <c r="E132" s="32">
        <v>9</v>
      </c>
      <c r="F132" s="152"/>
      <c r="G132" s="152"/>
      <c r="H132" s="152"/>
      <c r="I132" s="152"/>
      <c r="J132" s="152"/>
      <c r="K132" s="152"/>
      <c r="L132" s="152"/>
      <c r="M132" s="152"/>
      <c r="N132" s="152"/>
      <c r="O132" s="152"/>
      <c r="P132" s="32">
        <f t="shared" si="10"/>
        <v>17</v>
      </c>
      <c r="Q132" s="44">
        <f>+VLOOKUP(A132,[1]CAPI!$D$13:$AE$44,28,0)</f>
        <v>21209</v>
      </c>
      <c r="R132" s="146">
        <f t="shared" si="11"/>
        <v>8.015465132726673</v>
      </c>
      <c r="S132" s="6"/>
      <c r="T132" s="14"/>
      <c r="U132" s="17"/>
      <c r="V132" s="17"/>
    </row>
    <row r="133" spans="1:22" ht="27.6" customHeight="1" thickBot="1" x14ac:dyDescent="0.25">
      <c r="C133" s="47" t="s">
        <v>16</v>
      </c>
      <c r="D133" s="48">
        <f>SUM(D101:D132)</f>
        <v>101172</v>
      </c>
      <c r="E133" s="48">
        <f t="shared" ref="E133:O133" si="12">SUM(E101:E132)</f>
        <v>97556</v>
      </c>
      <c r="F133" s="48">
        <f t="shared" si="12"/>
        <v>0</v>
      </c>
      <c r="G133" s="48">
        <f t="shared" si="12"/>
        <v>0</v>
      </c>
      <c r="H133" s="48">
        <f t="shared" si="12"/>
        <v>0</v>
      </c>
      <c r="I133" s="48">
        <f t="shared" si="12"/>
        <v>0</v>
      </c>
      <c r="J133" s="48">
        <f t="shared" si="12"/>
        <v>0</v>
      </c>
      <c r="K133" s="48">
        <f t="shared" si="12"/>
        <v>0</v>
      </c>
      <c r="L133" s="48">
        <f t="shared" si="12"/>
        <v>0</v>
      </c>
      <c r="M133" s="48">
        <f t="shared" si="12"/>
        <v>0</v>
      </c>
      <c r="N133" s="48">
        <f t="shared" si="12"/>
        <v>0</v>
      </c>
      <c r="O133" s="48">
        <f t="shared" si="12"/>
        <v>0</v>
      </c>
      <c r="P133" s="48">
        <f>SUM(P101:P132)</f>
        <v>198728</v>
      </c>
      <c r="Q133" s="48">
        <v>24409631</v>
      </c>
      <c r="R133" s="49" t="s">
        <v>276</v>
      </c>
      <c r="S133" s="6"/>
      <c r="U133" s="17"/>
    </row>
    <row r="134" spans="1:22" x14ac:dyDescent="0.2">
      <c r="C134" s="65" t="s">
        <v>129</v>
      </c>
      <c r="D134" s="66"/>
      <c r="E134" s="66"/>
      <c r="F134" s="66"/>
      <c r="G134" s="66"/>
      <c r="H134" s="66"/>
      <c r="I134" s="66"/>
      <c r="J134" s="66"/>
      <c r="K134" s="66"/>
      <c r="L134" s="66"/>
      <c r="M134" s="66"/>
      <c r="N134" s="66"/>
      <c r="O134" s="66"/>
      <c r="P134" s="66"/>
      <c r="Q134" s="143"/>
      <c r="R134" s="67"/>
      <c r="T134" s="14"/>
    </row>
    <row r="135" spans="1:22" ht="23.45" customHeight="1" x14ac:dyDescent="0.2">
      <c r="C135" s="170" t="s">
        <v>214</v>
      </c>
      <c r="D135" s="170"/>
      <c r="E135" s="170"/>
      <c r="F135" s="170"/>
      <c r="G135" s="170"/>
      <c r="H135" s="170"/>
      <c r="I135" s="170"/>
      <c r="J135" s="170"/>
      <c r="K135" s="170"/>
      <c r="L135" s="170"/>
      <c r="M135" s="170"/>
      <c r="N135" s="170"/>
      <c r="O135" s="170"/>
      <c r="P135" s="170"/>
      <c r="Q135" s="170"/>
      <c r="R135" s="170"/>
    </row>
    <row r="136" spans="1:22" x14ac:dyDescent="0.2">
      <c r="C136" s="68" t="s">
        <v>215</v>
      </c>
      <c r="D136" s="70"/>
      <c r="E136" s="70"/>
      <c r="F136" s="70"/>
      <c r="G136" s="70"/>
      <c r="H136" s="70"/>
      <c r="I136" s="70"/>
      <c r="J136" s="70"/>
      <c r="K136" s="70"/>
      <c r="L136" s="70"/>
      <c r="M136" s="70"/>
      <c r="N136" s="70"/>
      <c r="O136" s="70"/>
      <c r="P136" s="70"/>
      <c r="Q136" s="143"/>
      <c r="R136" s="69"/>
      <c r="S136" s="153"/>
    </row>
    <row r="137" spans="1:22" ht="15.75" x14ac:dyDescent="0.25">
      <c r="C137" s="163" t="s">
        <v>130</v>
      </c>
      <c r="D137" s="163"/>
      <c r="E137" s="163"/>
      <c r="F137" s="163"/>
      <c r="G137" s="163"/>
      <c r="H137" s="163"/>
      <c r="I137" s="163"/>
      <c r="J137" s="163"/>
      <c r="K137" s="163"/>
      <c r="L137" s="163"/>
      <c r="M137" s="163"/>
      <c r="N137" s="163"/>
      <c r="O137" s="163"/>
      <c r="P137" s="163"/>
      <c r="Q137" s="163"/>
      <c r="R137" s="163"/>
    </row>
    <row r="138" spans="1:22" ht="15.75" x14ac:dyDescent="0.25">
      <c r="C138" s="163" t="s">
        <v>261</v>
      </c>
      <c r="D138" s="163"/>
      <c r="E138" s="163"/>
      <c r="F138" s="163"/>
      <c r="G138" s="163"/>
      <c r="H138" s="163"/>
      <c r="I138" s="163"/>
      <c r="J138" s="163"/>
      <c r="K138" s="163"/>
      <c r="L138" s="163"/>
      <c r="M138" s="163"/>
      <c r="N138" s="163"/>
      <c r="O138" s="163"/>
      <c r="P138" s="163"/>
      <c r="Q138" s="163"/>
      <c r="R138" s="163"/>
    </row>
    <row r="140" spans="1:22" x14ac:dyDescent="0.2">
      <c r="C140" s="5" t="s">
        <v>243</v>
      </c>
    </row>
    <row r="141" spans="1:22" ht="15.75" thickBot="1" x14ac:dyDescent="0.25">
      <c r="C141" s="5"/>
    </row>
    <row r="142" spans="1:22" ht="15.75" thickBot="1" x14ac:dyDescent="0.25">
      <c r="C142" s="40" t="s">
        <v>131</v>
      </c>
      <c r="D142" s="41" t="s">
        <v>2</v>
      </c>
      <c r="E142" s="41" t="s">
        <v>3</v>
      </c>
      <c r="F142" s="41" t="s">
        <v>4</v>
      </c>
      <c r="G142" s="41" t="s">
        <v>5</v>
      </c>
      <c r="H142" s="41" t="s">
        <v>6</v>
      </c>
      <c r="I142" s="41" t="s">
        <v>7</v>
      </c>
      <c r="J142" s="41" t="s">
        <v>8</v>
      </c>
      <c r="K142" s="41" t="s">
        <v>9</v>
      </c>
      <c r="L142" s="41" t="s">
        <v>10</v>
      </c>
      <c r="M142" s="41" t="s">
        <v>11</v>
      </c>
      <c r="N142" s="41" t="s">
        <v>12</v>
      </c>
      <c r="O142" s="41" t="s">
        <v>13</v>
      </c>
      <c r="P142" s="43" t="s">
        <v>252</v>
      </c>
      <c r="Q142" s="42" t="s">
        <v>24</v>
      </c>
    </row>
    <row r="143" spans="1:22" ht="47.25" customHeight="1" thickBot="1" x14ac:dyDescent="0.25">
      <c r="C143" s="50" t="s">
        <v>132</v>
      </c>
      <c r="D143" s="32">
        <v>159404</v>
      </c>
      <c r="E143" s="32">
        <v>155340</v>
      </c>
      <c r="F143" s="152"/>
      <c r="G143" s="152"/>
      <c r="H143" s="152"/>
      <c r="I143" s="152"/>
      <c r="J143" s="152"/>
      <c r="K143" s="152"/>
      <c r="L143" s="152"/>
      <c r="M143" s="152"/>
      <c r="N143" s="152"/>
      <c r="O143" s="152"/>
      <c r="P143" s="32">
        <f t="shared" ref="P143:P146" si="13">SUM(D143:O143)</f>
        <v>314744</v>
      </c>
      <c r="Q143" s="51">
        <f>P143/$P$147</f>
        <v>0.92598454848750522</v>
      </c>
      <c r="S143" s="3"/>
      <c r="T143" s="6"/>
    </row>
    <row r="144" spans="1:22" ht="31.5" customHeight="1" thickBot="1" x14ac:dyDescent="0.25">
      <c r="C144" s="50" t="s">
        <v>133</v>
      </c>
      <c r="D144" s="32">
        <v>9846</v>
      </c>
      <c r="E144" s="32">
        <v>9722</v>
      </c>
      <c r="F144" s="152"/>
      <c r="G144" s="152"/>
      <c r="H144" s="152"/>
      <c r="I144" s="152"/>
      <c r="J144" s="152"/>
      <c r="K144" s="152"/>
      <c r="L144" s="152"/>
      <c r="M144" s="152"/>
      <c r="N144" s="152"/>
      <c r="O144" s="152"/>
      <c r="P144" s="32">
        <f t="shared" si="13"/>
        <v>19568</v>
      </c>
      <c r="Q144" s="51">
        <f>P144/$P$147</f>
        <v>5.7569534748250967E-2</v>
      </c>
      <c r="S144" s="3"/>
      <c r="T144" s="6"/>
    </row>
    <row r="145" spans="3:20" ht="33.75" customHeight="1" thickBot="1" x14ac:dyDescent="0.25">
      <c r="C145" s="50" t="s">
        <v>134</v>
      </c>
      <c r="D145" s="32">
        <v>2835</v>
      </c>
      <c r="E145" s="32">
        <v>2520</v>
      </c>
      <c r="F145" s="152"/>
      <c r="G145" s="152"/>
      <c r="H145" s="152"/>
      <c r="I145" s="152"/>
      <c r="J145" s="152"/>
      <c r="K145" s="152"/>
      <c r="L145" s="152"/>
      <c r="M145" s="152"/>
      <c r="N145" s="152"/>
      <c r="O145" s="152"/>
      <c r="P145" s="32">
        <f t="shared" si="13"/>
        <v>5355</v>
      </c>
      <c r="Q145" s="51">
        <f>P145/$P$147</f>
        <v>1.575454101476308E-2</v>
      </c>
      <c r="S145" s="3"/>
      <c r="T145" s="6"/>
    </row>
    <row r="146" spans="3:20" ht="30" customHeight="1" thickBot="1" x14ac:dyDescent="0.25">
      <c r="C146" s="50" t="s">
        <v>135</v>
      </c>
      <c r="D146" s="32">
        <v>109</v>
      </c>
      <c r="E146" s="32">
        <v>126</v>
      </c>
      <c r="F146" s="152"/>
      <c r="G146" s="152"/>
      <c r="H146" s="152"/>
      <c r="I146" s="152"/>
      <c r="J146" s="152"/>
      <c r="K146" s="152"/>
      <c r="L146" s="152"/>
      <c r="M146" s="152"/>
      <c r="N146" s="152"/>
      <c r="O146" s="152"/>
      <c r="P146" s="32">
        <f t="shared" si="13"/>
        <v>235</v>
      </c>
      <c r="Q146" s="51">
        <f>P146/$P$147</f>
        <v>6.9137574948073272E-4</v>
      </c>
      <c r="S146" s="3"/>
      <c r="T146" s="6"/>
    </row>
    <row r="147" spans="3:20" ht="15.75" thickBot="1" x14ac:dyDescent="0.25">
      <c r="C147" s="47" t="s">
        <v>16</v>
      </c>
      <c r="D147" s="48">
        <f>SUM(D143:D146)</f>
        <v>172194</v>
      </c>
      <c r="E147" s="48">
        <f t="shared" ref="E147:O147" si="14">SUM(E143:E146)</f>
        <v>167708</v>
      </c>
      <c r="F147" s="48">
        <f t="shared" si="14"/>
        <v>0</v>
      </c>
      <c r="G147" s="48">
        <f t="shared" si="14"/>
        <v>0</v>
      </c>
      <c r="H147" s="48">
        <f t="shared" si="14"/>
        <v>0</v>
      </c>
      <c r="I147" s="48">
        <f t="shared" si="14"/>
        <v>0</v>
      </c>
      <c r="J147" s="48">
        <f t="shared" si="14"/>
        <v>0</v>
      </c>
      <c r="K147" s="48">
        <f t="shared" si="14"/>
        <v>0</v>
      </c>
      <c r="L147" s="48">
        <f t="shared" si="14"/>
        <v>0</v>
      </c>
      <c r="M147" s="48">
        <f t="shared" si="14"/>
        <v>0</v>
      </c>
      <c r="N147" s="48">
        <f t="shared" si="14"/>
        <v>0</v>
      </c>
      <c r="O147" s="48">
        <f t="shared" si="14"/>
        <v>0</v>
      </c>
      <c r="P147" s="48">
        <f t="shared" ref="P147" si="15">SUM(P143:P146)</f>
        <v>339902</v>
      </c>
      <c r="Q147" s="52">
        <f>P147/$P$147</f>
        <v>1</v>
      </c>
    </row>
    <row r="148" spans="3:20" ht="15.75" x14ac:dyDescent="0.25">
      <c r="C148" s="163" t="s">
        <v>255</v>
      </c>
      <c r="D148" s="163"/>
      <c r="E148" s="163"/>
      <c r="F148" s="163"/>
      <c r="G148" s="163"/>
      <c r="H148" s="163"/>
      <c r="I148" s="163"/>
      <c r="J148" s="163"/>
      <c r="K148" s="163"/>
      <c r="L148" s="163"/>
      <c r="M148" s="163"/>
      <c r="N148" s="163"/>
      <c r="O148" s="163"/>
      <c r="P148" s="163"/>
      <c r="Q148" s="163"/>
    </row>
    <row r="149" spans="3:20" ht="15.75" x14ac:dyDescent="0.25">
      <c r="C149" s="163" t="s">
        <v>261</v>
      </c>
      <c r="D149" s="163"/>
      <c r="E149" s="163"/>
      <c r="F149" s="163"/>
      <c r="G149" s="163"/>
      <c r="H149" s="163"/>
      <c r="I149" s="163"/>
      <c r="J149" s="163"/>
      <c r="K149" s="163"/>
      <c r="L149" s="163"/>
      <c r="M149" s="163"/>
      <c r="N149" s="163"/>
      <c r="O149" s="163"/>
      <c r="P149" s="163"/>
      <c r="Q149" s="163"/>
    </row>
    <row r="150" spans="3:20" x14ac:dyDescent="0.2">
      <c r="C150" s="7"/>
      <c r="D150" s="7"/>
      <c r="E150" s="7"/>
      <c r="F150" s="7"/>
      <c r="G150" s="7"/>
      <c r="H150" s="7"/>
      <c r="I150" s="7"/>
      <c r="J150" s="7"/>
      <c r="K150" s="7"/>
      <c r="L150" s="7"/>
      <c r="M150" s="7"/>
      <c r="N150" s="7"/>
      <c r="O150" s="7"/>
      <c r="P150" s="7"/>
      <c r="Q150" s="7"/>
    </row>
    <row r="152" spans="3:20" x14ac:dyDescent="0.2">
      <c r="C152" s="5" t="s">
        <v>244</v>
      </c>
    </row>
    <row r="153" spans="3:20" ht="15.75" thickBot="1" x14ac:dyDescent="0.25"/>
    <row r="154" spans="3:20" ht="15.75" thickBot="1" x14ac:dyDescent="0.25">
      <c r="C154" s="40" t="s">
        <v>136</v>
      </c>
      <c r="D154" s="41" t="s">
        <v>2</v>
      </c>
      <c r="E154" s="41" t="s">
        <v>3</v>
      </c>
      <c r="F154" s="41" t="s">
        <v>4</v>
      </c>
      <c r="G154" s="41" t="s">
        <v>5</v>
      </c>
      <c r="H154" s="41" t="s">
        <v>6</v>
      </c>
      <c r="I154" s="41" t="s">
        <v>7</v>
      </c>
      <c r="J154" s="41" t="s">
        <v>8</v>
      </c>
      <c r="K154" s="41" t="s">
        <v>9</v>
      </c>
      <c r="L154" s="41" t="s">
        <v>10</v>
      </c>
      <c r="M154" s="41" t="s">
        <v>11</v>
      </c>
      <c r="N154" s="41" t="s">
        <v>12</v>
      </c>
      <c r="O154" s="41" t="s">
        <v>13</v>
      </c>
      <c r="P154" s="43" t="s">
        <v>252</v>
      </c>
      <c r="Q154" s="42" t="s">
        <v>24</v>
      </c>
    </row>
    <row r="155" spans="3:20" ht="27.75" thickBot="1" x14ac:dyDescent="0.25">
      <c r="C155" s="109" t="s">
        <v>139</v>
      </c>
      <c r="D155" s="32">
        <v>34329</v>
      </c>
      <c r="E155" s="32">
        <v>31084</v>
      </c>
      <c r="F155" s="152"/>
      <c r="G155" s="152"/>
      <c r="H155" s="152"/>
      <c r="I155" s="152"/>
      <c r="J155" s="152"/>
      <c r="K155" s="152"/>
      <c r="L155" s="152"/>
      <c r="M155" s="152"/>
      <c r="N155" s="152"/>
      <c r="O155" s="152"/>
      <c r="P155" s="32">
        <f t="shared" ref="P155:P166" si="16">SUM(D155:O155)</f>
        <v>65413</v>
      </c>
      <c r="Q155" s="51">
        <f>P155/$P$166</f>
        <v>0.19244664638631134</v>
      </c>
      <c r="R155" s="130"/>
      <c r="S155" s="3"/>
    </row>
    <row r="156" spans="3:20" ht="15.75" thickBot="1" x14ac:dyDescent="0.25">
      <c r="C156" s="109" t="s">
        <v>137</v>
      </c>
      <c r="D156" s="32">
        <v>26875</v>
      </c>
      <c r="E156" s="32">
        <v>26047</v>
      </c>
      <c r="F156" s="152"/>
      <c r="G156" s="152"/>
      <c r="H156" s="152"/>
      <c r="I156" s="152"/>
      <c r="J156" s="152"/>
      <c r="K156" s="152"/>
      <c r="L156" s="152"/>
      <c r="M156" s="152"/>
      <c r="N156" s="152"/>
      <c r="O156" s="152"/>
      <c r="P156" s="32">
        <f t="shared" si="16"/>
        <v>52922</v>
      </c>
      <c r="Q156" s="51">
        <f t="shared" ref="Q156:Q163" si="17">P156/$P$166</f>
        <v>0.15569781878306099</v>
      </c>
      <c r="R156" s="130"/>
      <c r="S156" s="3"/>
    </row>
    <row r="157" spans="3:20" ht="25.5" customHeight="1" thickBot="1" x14ac:dyDescent="0.25">
      <c r="C157" s="109" t="s">
        <v>138</v>
      </c>
      <c r="D157" s="32">
        <v>24394</v>
      </c>
      <c r="E157" s="32">
        <v>25253</v>
      </c>
      <c r="F157" s="152"/>
      <c r="G157" s="152"/>
      <c r="H157" s="152"/>
      <c r="I157" s="152"/>
      <c r="J157" s="152"/>
      <c r="K157" s="152"/>
      <c r="L157" s="152"/>
      <c r="M157" s="152"/>
      <c r="N157" s="152"/>
      <c r="O157" s="152"/>
      <c r="P157" s="32">
        <f t="shared" si="16"/>
        <v>49647</v>
      </c>
      <c r="Q157" s="51">
        <f t="shared" si="17"/>
        <v>0.14606268865731886</v>
      </c>
      <c r="R157" s="130"/>
      <c r="S157" s="3"/>
    </row>
    <row r="158" spans="3:20" ht="36.75" customHeight="1" thickBot="1" x14ac:dyDescent="0.25">
      <c r="C158" s="109" t="s">
        <v>143</v>
      </c>
      <c r="D158" s="32">
        <v>20067</v>
      </c>
      <c r="E158" s="32">
        <v>19031</v>
      </c>
      <c r="F158" s="152"/>
      <c r="G158" s="152"/>
      <c r="H158" s="152"/>
      <c r="I158" s="152"/>
      <c r="J158" s="152"/>
      <c r="K158" s="152"/>
      <c r="L158" s="152"/>
      <c r="M158" s="152"/>
      <c r="N158" s="152"/>
      <c r="O158" s="152"/>
      <c r="P158" s="32">
        <f t="shared" si="16"/>
        <v>39098</v>
      </c>
      <c r="Q158" s="51">
        <f t="shared" si="17"/>
        <v>0.11502727256679866</v>
      </c>
      <c r="R158" s="130"/>
      <c r="S158" s="3"/>
    </row>
    <row r="159" spans="3:20" ht="26.25" customHeight="1" thickBot="1" x14ac:dyDescent="0.25">
      <c r="C159" s="109" t="s">
        <v>140</v>
      </c>
      <c r="D159" s="32">
        <v>16878</v>
      </c>
      <c r="E159" s="32">
        <v>16959</v>
      </c>
      <c r="F159" s="152"/>
      <c r="G159" s="152"/>
      <c r="H159" s="152"/>
      <c r="I159" s="152"/>
      <c r="J159" s="152"/>
      <c r="K159" s="152"/>
      <c r="L159" s="152"/>
      <c r="M159" s="152"/>
      <c r="N159" s="152"/>
      <c r="O159" s="152"/>
      <c r="P159" s="32">
        <f t="shared" si="16"/>
        <v>33837</v>
      </c>
      <c r="Q159" s="51">
        <f t="shared" si="17"/>
        <v>9.9549281851827875E-2</v>
      </c>
      <c r="R159" s="130"/>
      <c r="S159" s="3"/>
    </row>
    <row r="160" spans="3:20" ht="27" customHeight="1" thickBot="1" x14ac:dyDescent="0.25">
      <c r="C160" s="109" t="s">
        <v>141</v>
      </c>
      <c r="D160" s="32">
        <v>11315</v>
      </c>
      <c r="E160" s="32">
        <v>10720</v>
      </c>
      <c r="F160" s="152"/>
      <c r="G160" s="152"/>
      <c r="H160" s="152"/>
      <c r="I160" s="152"/>
      <c r="J160" s="152"/>
      <c r="K160" s="152"/>
      <c r="L160" s="152"/>
      <c r="M160" s="152"/>
      <c r="N160" s="152"/>
      <c r="O160" s="152"/>
      <c r="P160" s="32">
        <f t="shared" si="16"/>
        <v>22035</v>
      </c>
      <c r="Q160" s="51">
        <f t="shared" si="17"/>
        <v>6.4827509105565728E-2</v>
      </c>
      <c r="R160" s="130"/>
      <c r="S160" s="3"/>
    </row>
    <row r="161" spans="2:21" ht="27.75" thickBot="1" x14ac:dyDescent="0.25">
      <c r="C161" s="109" t="s">
        <v>142</v>
      </c>
      <c r="D161" s="32">
        <v>8775</v>
      </c>
      <c r="E161" s="32">
        <v>9191</v>
      </c>
      <c r="F161" s="152"/>
      <c r="G161" s="152"/>
      <c r="H161" s="152"/>
      <c r="I161" s="152"/>
      <c r="J161" s="152"/>
      <c r="K161" s="152"/>
      <c r="L161" s="152"/>
      <c r="M161" s="152"/>
      <c r="N161" s="152"/>
      <c r="O161" s="152"/>
      <c r="P161" s="32">
        <f t="shared" si="16"/>
        <v>17966</v>
      </c>
      <c r="Q161" s="51">
        <f t="shared" si="17"/>
        <v>5.285641155391848E-2</v>
      </c>
      <c r="R161" s="130"/>
      <c r="S161" s="3"/>
    </row>
    <row r="162" spans="2:21" ht="27.75" thickBot="1" x14ac:dyDescent="0.25">
      <c r="C162" s="109" t="s">
        <v>145</v>
      </c>
      <c r="D162" s="32">
        <v>5486</v>
      </c>
      <c r="E162" s="32">
        <v>5988</v>
      </c>
      <c r="F162" s="152"/>
      <c r="G162" s="152"/>
      <c r="H162" s="152"/>
      <c r="I162" s="152"/>
      <c r="J162" s="152"/>
      <c r="K162" s="152"/>
      <c r="L162" s="152"/>
      <c r="M162" s="152"/>
      <c r="N162" s="152"/>
      <c r="O162" s="152"/>
      <c r="P162" s="32">
        <f t="shared" si="16"/>
        <v>11474</v>
      </c>
      <c r="Q162" s="51">
        <f t="shared" si="17"/>
        <v>3.375678872145501E-2</v>
      </c>
      <c r="R162" s="130"/>
      <c r="S162" s="3"/>
    </row>
    <row r="163" spans="2:21" ht="25.5" customHeight="1" thickBot="1" x14ac:dyDescent="0.25">
      <c r="C163" s="109" t="s">
        <v>144</v>
      </c>
      <c r="D163" s="32">
        <v>4357</v>
      </c>
      <c r="E163" s="32">
        <v>4591</v>
      </c>
      <c r="F163" s="152"/>
      <c r="G163" s="152"/>
      <c r="H163" s="152"/>
      <c r="I163" s="152"/>
      <c r="J163" s="152"/>
      <c r="K163" s="152"/>
      <c r="L163" s="152"/>
      <c r="M163" s="152"/>
      <c r="N163" s="152"/>
      <c r="O163" s="152"/>
      <c r="P163" s="32">
        <f t="shared" si="16"/>
        <v>8948</v>
      </c>
      <c r="Q163" s="51">
        <f t="shared" si="17"/>
        <v>2.6325234920653601E-2</v>
      </c>
      <c r="R163" s="130"/>
      <c r="S163" s="3"/>
    </row>
    <row r="164" spans="2:21" ht="27.75" thickBot="1" x14ac:dyDescent="0.25">
      <c r="C164" s="109" t="s">
        <v>212</v>
      </c>
      <c r="D164" s="32">
        <v>3487</v>
      </c>
      <c r="E164" s="32">
        <v>2934</v>
      </c>
      <c r="F164" s="152"/>
      <c r="G164" s="152"/>
      <c r="H164" s="152"/>
      <c r="I164" s="152"/>
      <c r="J164" s="152"/>
      <c r="K164" s="152"/>
      <c r="L164" s="152"/>
      <c r="M164" s="152"/>
      <c r="N164" s="152"/>
      <c r="O164" s="152"/>
      <c r="P164" s="32">
        <f t="shared" si="16"/>
        <v>6421</v>
      </c>
      <c r="Q164" s="51">
        <f>P164/$P$166</f>
        <v>1.8890739095386317E-2</v>
      </c>
      <c r="R164" s="130"/>
      <c r="S164" s="3"/>
    </row>
    <row r="165" spans="2:21" ht="16.5" thickBot="1" x14ac:dyDescent="0.3">
      <c r="C165" s="47" t="s">
        <v>236</v>
      </c>
      <c r="D165" s="46">
        <f>SUM(D155:D164)</f>
        <v>155963</v>
      </c>
      <c r="E165" s="46">
        <f t="shared" ref="E165:O165" si="18">SUM(E155:E164)</f>
        <v>151798</v>
      </c>
      <c r="F165" s="46">
        <f t="shared" si="18"/>
        <v>0</v>
      </c>
      <c r="G165" s="46">
        <f t="shared" si="18"/>
        <v>0</v>
      </c>
      <c r="H165" s="46">
        <f t="shared" si="18"/>
        <v>0</v>
      </c>
      <c r="I165" s="46">
        <f t="shared" si="18"/>
        <v>0</v>
      </c>
      <c r="J165" s="46">
        <f t="shared" si="18"/>
        <v>0</v>
      </c>
      <c r="K165" s="46">
        <f t="shared" si="18"/>
        <v>0</v>
      </c>
      <c r="L165" s="46">
        <f t="shared" si="18"/>
        <v>0</v>
      </c>
      <c r="M165" s="46">
        <f t="shared" si="18"/>
        <v>0</v>
      </c>
      <c r="N165" s="46">
        <f t="shared" si="18"/>
        <v>0</v>
      </c>
      <c r="O165" s="46">
        <f t="shared" si="18"/>
        <v>0</v>
      </c>
      <c r="P165" s="46">
        <f t="shared" si="16"/>
        <v>307761</v>
      </c>
      <c r="Q165" s="53">
        <f>SUM(Q155:Q164)</f>
        <v>0.90544039164229706</v>
      </c>
      <c r="R165" s="130"/>
      <c r="S165" s="12"/>
    </row>
    <row r="166" spans="2:21" ht="16.5" thickBot="1" x14ac:dyDescent="0.3">
      <c r="C166" s="47" t="s">
        <v>146</v>
      </c>
      <c r="D166" s="46">
        <v>172194</v>
      </c>
      <c r="E166" s="46">
        <v>167708</v>
      </c>
      <c r="F166" s="46"/>
      <c r="G166" s="46"/>
      <c r="H166" s="46"/>
      <c r="I166" s="46"/>
      <c r="J166" s="46"/>
      <c r="K166" s="46"/>
      <c r="L166" s="46"/>
      <c r="M166" s="46"/>
      <c r="N166" s="46"/>
      <c r="O166" s="46"/>
      <c r="P166" s="46">
        <f t="shared" si="16"/>
        <v>339902</v>
      </c>
      <c r="Q166" s="53">
        <v>1</v>
      </c>
      <c r="R166" s="130"/>
    </row>
    <row r="167" spans="2:21" ht="15.75" x14ac:dyDescent="0.25">
      <c r="C167" s="163" t="s">
        <v>256</v>
      </c>
      <c r="D167" s="163"/>
      <c r="E167" s="163"/>
      <c r="F167" s="163"/>
      <c r="G167" s="163"/>
      <c r="H167" s="163"/>
      <c r="I167" s="163"/>
      <c r="J167" s="163"/>
      <c r="K167" s="163"/>
      <c r="L167" s="163"/>
      <c r="M167" s="163"/>
      <c r="N167" s="163"/>
      <c r="O167" s="163"/>
      <c r="P167" s="163"/>
      <c r="Q167" s="163"/>
    </row>
    <row r="168" spans="2:21" ht="15.75" x14ac:dyDescent="0.25">
      <c r="C168" s="163" t="s">
        <v>261</v>
      </c>
      <c r="D168" s="163"/>
      <c r="E168" s="163"/>
      <c r="F168" s="163"/>
      <c r="G168" s="163"/>
      <c r="H168" s="163"/>
      <c r="I168" s="163"/>
      <c r="J168" s="163"/>
      <c r="K168" s="163"/>
      <c r="L168" s="163"/>
      <c r="M168" s="163"/>
      <c r="N168" s="163"/>
      <c r="O168" s="163"/>
      <c r="P168" s="163"/>
      <c r="Q168" s="163"/>
    </row>
    <row r="170" spans="2:21" x14ac:dyDescent="0.2">
      <c r="C170" s="5" t="s">
        <v>245</v>
      </c>
    </row>
    <row r="171" spans="2:21" ht="15.75" thickBot="1" x14ac:dyDescent="0.25"/>
    <row r="172" spans="2:21" ht="15.75" thickBot="1" x14ac:dyDescent="0.25">
      <c r="C172" s="176" t="s">
        <v>28</v>
      </c>
      <c r="D172" s="177"/>
      <c r="E172" s="177"/>
      <c r="F172" s="177"/>
      <c r="G172" s="177"/>
      <c r="H172" s="177"/>
      <c r="I172" s="177"/>
      <c r="J172" s="177"/>
      <c r="K172" s="177"/>
      <c r="L172" s="177"/>
      <c r="M172" s="177"/>
      <c r="N172" s="177"/>
      <c r="O172" s="177"/>
      <c r="P172" s="177"/>
      <c r="Q172" s="177"/>
      <c r="R172" s="178"/>
    </row>
    <row r="173" spans="2:21" ht="27.75" thickBot="1" x14ac:dyDescent="0.25">
      <c r="B173" s="1" t="s">
        <v>147</v>
      </c>
      <c r="C173" s="54" t="s">
        <v>148</v>
      </c>
      <c r="D173" s="47" t="s">
        <v>2</v>
      </c>
      <c r="E173" s="47" t="s">
        <v>3</v>
      </c>
      <c r="F173" s="47" t="s">
        <v>4</v>
      </c>
      <c r="G173" s="47" t="s">
        <v>5</v>
      </c>
      <c r="H173" s="47" t="s">
        <v>6</v>
      </c>
      <c r="I173" s="47" t="s">
        <v>7</v>
      </c>
      <c r="J173" s="47" t="s">
        <v>8</v>
      </c>
      <c r="K173" s="47" t="s">
        <v>9</v>
      </c>
      <c r="L173" s="47" t="s">
        <v>10</v>
      </c>
      <c r="M173" s="47" t="s">
        <v>11</v>
      </c>
      <c r="N173" s="47" t="s">
        <v>12</v>
      </c>
      <c r="O173" s="47" t="s">
        <v>13</v>
      </c>
      <c r="P173" s="55" t="s">
        <v>252</v>
      </c>
      <c r="Q173" s="42" t="s">
        <v>259</v>
      </c>
      <c r="R173" s="43" t="s">
        <v>30</v>
      </c>
    </row>
    <row r="174" spans="2:21" ht="15.75" thickBot="1" x14ac:dyDescent="0.25">
      <c r="C174" s="136" t="s">
        <v>257</v>
      </c>
      <c r="D174" s="32">
        <v>1637</v>
      </c>
      <c r="E174" s="32">
        <v>1364</v>
      </c>
      <c r="F174" s="152"/>
      <c r="G174" s="152"/>
      <c r="H174" s="152"/>
      <c r="I174" s="152"/>
      <c r="J174" s="152"/>
      <c r="K174" s="152"/>
      <c r="L174" s="152"/>
      <c r="M174" s="152"/>
      <c r="N174" s="152"/>
      <c r="O174" s="152"/>
      <c r="P174" s="32">
        <f t="shared" ref="P174:P186" si="19">SUM(D174:O174)</f>
        <v>3001</v>
      </c>
      <c r="Q174" s="32">
        <v>293536</v>
      </c>
      <c r="R174" s="145">
        <f t="shared" ref="R174:R186" si="20">P174/Q174*10000</f>
        <v>102.23618227406519</v>
      </c>
      <c r="S174" s="14"/>
      <c r="T174" s="14"/>
      <c r="U174" s="14"/>
    </row>
    <row r="175" spans="2:21" ht="15.75" thickBot="1" x14ac:dyDescent="0.25">
      <c r="C175" s="136" t="s">
        <v>153</v>
      </c>
      <c r="D175" s="32">
        <v>30522</v>
      </c>
      <c r="E175" s="32">
        <v>29738</v>
      </c>
      <c r="F175" s="152"/>
      <c r="G175" s="152"/>
      <c r="H175" s="152"/>
      <c r="I175" s="152"/>
      <c r="J175" s="152"/>
      <c r="K175" s="152"/>
      <c r="L175" s="152"/>
      <c r="M175" s="152"/>
      <c r="N175" s="152"/>
      <c r="O175" s="152"/>
      <c r="P175" s="32">
        <f t="shared" si="19"/>
        <v>60260</v>
      </c>
      <c r="Q175" s="32">
        <v>5993923</v>
      </c>
      <c r="R175" s="145">
        <f t="shared" si="20"/>
        <v>100.53515869322979</v>
      </c>
      <c r="S175" s="14"/>
      <c r="T175" s="14"/>
      <c r="U175" s="14"/>
    </row>
    <row r="176" spans="2:21" ht="15.75" thickBot="1" x14ac:dyDescent="0.25">
      <c r="C176" s="136" t="s">
        <v>157</v>
      </c>
      <c r="D176" s="32">
        <v>734</v>
      </c>
      <c r="E176" s="32">
        <v>625</v>
      </c>
      <c r="F176" s="152"/>
      <c r="G176" s="152"/>
      <c r="H176" s="152"/>
      <c r="I176" s="152"/>
      <c r="J176" s="152"/>
      <c r="K176" s="152"/>
      <c r="L176" s="152"/>
      <c r="M176" s="152"/>
      <c r="N176" s="152"/>
      <c r="O176" s="152"/>
      <c r="P176" s="32">
        <f t="shared" si="19"/>
        <v>1359</v>
      </c>
      <c r="Q176" s="32">
        <v>144533</v>
      </c>
      <c r="R176" s="145">
        <f t="shared" si="20"/>
        <v>94.02696961939489</v>
      </c>
      <c r="S176" s="14"/>
      <c r="T176" s="14"/>
      <c r="U176" s="14"/>
    </row>
    <row r="177" spans="3:21" ht="15.75" thickBot="1" x14ac:dyDescent="0.25">
      <c r="C177" s="136" t="s">
        <v>149</v>
      </c>
      <c r="D177" s="32">
        <v>535</v>
      </c>
      <c r="E177" s="32">
        <v>629</v>
      </c>
      <c r="F177" s="152"/>
      <c r="G177" s="152"/>
      <c r="H177" s="152"/>
      <c r="I177" s="152"/>
      <c r="J177" s="152"/>
      <c r="K177" s="152"/>
      <c r="L177" s="152"/>
      <c r="M177" s="152"/>
      <c r="N177" s="152"/>
      <c r="O177" s="152"/>
      <c r="P177" s="32">
        <f t="shared" si="19"/>
        <v>1164</v>
      </c>
      <c r="Q177" s="32">
        <v>125197</v>
      </c>
      <c r="R177" s="145">
        <f t="shared" si="20"/>
        <v>92.973473805282865</v>
      </c>
      <c r="S177" s="14"/>
      <c r="T177" s="14"/>
      <c r="U177" s="14"/>
    </row>
    <row r="178" spans="3:21" ht="15.75" thickBot="1" x14ac:dyDescent="0.25">
      <c r="C178" s="136" t="s">
        <v>151</v>
      </c>
      <c r="D178" s="32">
        <v>8798</v>
      </c>
      <c r="E178" s="32">
        <v>7887</v>
      </c>
      <c r="F178" s="152"/>
      <c r="G178" s="152"/>
      <c r="H178" s="152"/>
      <c r="I178" s="152"/>
      <c r="J178" s="152"/>
      <c r="K178" s="152"/>
      <c r="L178" s="152"/>
      <c r="M178" s="152"/>
      <c r="N178" s="152"/>
      <c r="O178" s="152"/>
      <c r="P178" s="32">
        <f t="shared" si="19"/>
        <v>16685</v>
      </c>
      <c r="Q178" s="32">
        <v>1830353</v>
      </c>
      <c r="R178" s="145">
        <f t="shared" si="20"/>
        <v>91.157279497452137</v>
      </c>
      <c r="S178" s="14"/>
      <c r="T178" s="14"/>
      <c r="U178" s="14"/>
    </row>
    <row r="179" spans="3:21" ht="15.75" thickBot="1" x14ac:dyDescent="0.25">
      <c r="C179" s="136" t="s">
        <v>150</v>
      </c>
      <c r="D179" s="32">
        <v>3439</v>
      </c>
      <c r="E179" s="32">
        <v>3269</v>
      </c>
      <c r="F179" s="152"/>
      <c r="G179" s="152"/>
      <c r="H179" s="152"/>
      <c r="I179" s="152"/>
      <c r="J179" s="152"/>
      <c r="K179" s="152"/>
      <c r="L179" s="152"/>
      <c r="M179" s="152"/>
      <c r="N179" s="152"/>
      <c r="O179" s="152"/>
      <c r="P179" s="32">
        <f t="shared" si="19"/>
        <v>6708</v>
      </c>
      <c r="Q179" s="32">
        <v>749119</v>
      </c>
      <c r="R179" s="145">
        <f t="shared" si="20"/>
        <v>89.545185744854962</v>
      </c>
      <c r="S179" s="14"/>
      <c r="T179" s="14"/>
      <c r="U179" s="14"/>
    </row>
    <row r="180" spans="3:21" ht="15.75" thickBot="1" x14ac:dyDescent="0.25">
      <c r="C180" s="136" t="s">
        <v>152</v>
      </c>
      <c r="D180" s="32">
        <v>11690</v>
      </c>
      <c r="E180" s="32">
        <v>12343</v>
      </c>
      <c r="F180" s="152"/>
      <c r="G180" s="152"/>
      <c r="H180" s="152"/>
      <c r="I180" s="152"/>
      <c r="J180" s="152"/>
      <c r="K180" s="152"/>
      <c r="L180" s="152"/>
      <c r="M180" s="152"/>
      <c r="N180" s="152"/>
      <c r="O180" s="152"/>
      <c r="P180" s="32">
        <f t="shared" si="19"/>
        <v>24033</v>
      </c>
      <c r="Q180" s="32">
        <v>2721454</v>
      </c>
      <c r="R180" s="145">
        <f t="shared" si="20"/>
        <v>88.30941107216951</v>
      </c>
      <c r="S180" s="14"/>
      <c r="T180" s="14"/>
      <c r="U180" s="14"/>
    </row>
    <row r="181" spans="3:21" ht="15.75" thickBot="1" x14ac:dyDescent="0.25">
      <c r="C181" s="136" t="s">
        <v>154</v>
      </c>
      <c r="D181" s="32">
        <v>23495</v>
      </c>
      <c r="E181" s="32">
        <v>20931</v>
      </c>
      <c r="F181" s="152"/>
      <c r="G181" s="152"/>
      <c r="H181" s="152"/>
      <c r="I181" s="152"/>
      <c r="J181" s="152"/>
      <c r="K181" s="152"/>
      <c r="L181" s="152"/>
      <c r="M181" s="152"/>
      <c r="N181" s="152"/>
      <c r="O181" s="152"/>
      <c r="P181" s="32">
        <f t="shared" si="19"/>
        <v>44426</v>
      </c>
      <c r="Q181" s="32">
        <v>5104634</v>
      </c>
      <c r="R181" s="145">
        <f t="shared" si="20"/>
        <v>87.030725415377475</v>
      </c>
      <c r="S181" s="14"/>
      <c r="T181" s="14"/>
      <c r="U181" s="14"/>
    </row>
    <row r="182" spans="3:21" ht="15.75" thickBot="1" x14ac:dyDescent="0.25">
      <c r="C182" s="136" t="s">
        <v>156</v>
      </c>
      <c r="D182" s="32">
        <v>20959</v>
      </c>
      <c r="E182" s="32">
        <v>20132</v>
      </c>
      <c r="F182" s="152"/>
      <c r="G182" s="152"/>
      <c r="H182" s="152"/>
      <c r="I182" s="152"/>
      <c r="J182" s="152"/>
      <c r="K182" s="152"/>
      <c r="L182" s="152"/>
      <c r="M182" s="152"/>
      <c r="N182" s="152"/>
      <c r="O182" s="152"/>
      <c r="P182" s="32">
        <f t="shared" si="19"/>
        <v>41091</v>
      </c>
      <c r="Q182" s="32">
        <v>5764404</v>
      </c>
      <c r="R182" s="145">
        <f t="shared" si="20"/>
        <v>71.284039078454597</v>
      </c>
      <c r="S182" s="14"/>
      <c r="T182" s="14"/>
      <c r="U182" s="14"/>
    </row>
    <row r="183" spans="3:21" ht="15.75" thickBot="1" x14ac:dyDescent="0.25">
      <c r="C183" s="136" t="s">
        <v>155</v>
      </c>
      <c r="D183" s="32">
        <v>17810</v>
      </c>
      <c r="E183" s="32">
        <v>17928</v>
      </c>
      <c r="F183" s="152"/>
      <c r="G183" s="152"/>
      <c r="H183" s="152"/>
      <c r="I183" s="152"/>
      <c r="J183" s="152"/>
      <c r="K183" s="152"/>
      <c r="L183" s="152"/>
      <c r="M183" s="152"/>
      <c r="N183" s="152"/>
      <c r="O183" s="152"/>
      <c r="P183" s="32">
        <f t="shared" si="19"/>
        <v>35738</v>
      </c>
      <c r="Q183" s="32">
        <v>5365724</v>
      </c>
      <c r="R183" s="145">
        <f t="shared" si="20"/>
        <v>66.604245764411289</v>
      </c>
      <c r="S183" s="14"/>
      <c r="T183" s="14"/>
      <c r="U183" s="14"/>
    </row>
    <row r="184" spans="3:21" ht="15.75" thickBot="1" x14ac:dyDescent="0.25">
      <c r="C184" s="136" t="s">
        <v>258</v>
      </c>
      <c r="D184" s="32">
        <v>161</v>
      </c>
      <c r="E184" s="32">
        <v>156</v>
      </c>
      <c r="F184" s="152"/>
      <c r="G184" s="152"/>
      <c r="H184" s="152"/>
      <c r="I184" s="152"/>
      <c r="J184" s="152"/>
      <c r="K184" s="152"/>
      <c r="L184" s="152"/>
      <c r="M184" s="152"/>
      <c r="N184" s="152"/>
      <c r="O184" s="152"/>
      <c r="P184" s="32">
        <f t="shared" si="19"/>
        <v>317</v>
      </c>
      <c r="Q184" s="32">
        <v>66527</v>
      </c>
      <c r="R184" s="145">
        <f t="shared" si="20"/>
        <v>47.649826386279258</v>
      </c>
      <c r="S184" s="14"/>
      <c r="T184" s="14"/>
      <c r="U184" s="14"/>
    </row>
    <row r="185" spans="3:21" ht="15.75" thickBot="1" x14ac:dyDescent="0.25">
      <c r="C185" s="136" t="s">
        <v>158</v>
      </c>
      <c r="D185" s="32">
        <v>588</v>
      </c>
      <c r="E185" s="32">
        <v>595</v>
      </c>
      <c r="F185" s="152"/>
      <c r="G185" s="152"/>
      <c r="H185" s="152"/>
      <c r="I185" s="152"/>
      <c r="J185" s="152"/>
      <c r="K185" s="152"/>
      <c r="L185" s="152"/>
      <c r="M185" s="152"/>
      <c r="N185" s="152"/>
      <c r="O185" s="152"/>
      <c r="P185" s="32">
        <f t="shared" si="19"/>
        <v>1183</v>
      </c>
      <c r="Q185" s="32">
        <v>252861</v>
      </c>
      <c r="R185" s="145">
        <f t="shared" si="20"/>
        <v>46.784597071118121</v>
      </c>
      <c r="S185" s="14"/>
      <c r="T185" s="14"/>
      <c r="U185" s="14"/>
    </row>
    <row r="186" spans="3:21" ht="15.75" thickBot="1" x14ac:dyDescent="0.25">
      <c r="C186" s="136" t="s">
        <v>265</v>
      </c>
      <c r="D186" s="32">
        <v>0</v>
      </c>
      <c r="E186" s="32">
        <v>3</v>
      </c>
      <c r="F186" s="152"/>
      <c r="G186" s="152"/>
      <c r="H186" s="152"/>
      <c r="I186" s="152"/>
      <c r="J186" s="152"/>
      <c r="K186" s="152"/>
      <c r="L186" s="152"/>
      <c r="M186" s="152"/>
      <c r="N186" s="152"/>
      <c r="O186" s="152"/>
      <c r="P186" s="32">
        <f t="shared" si="19"/>
        <v>3</v>
      </c>
      <c r="Q186" s="32">
        <v>3526</v>
      </c>
      <c r="R186" s="145">
        <f t="shared" si="20"/>
        <v>8.5082246171298923</v>
      </c>
      <c r="S186" s="14"/>
      <c r="T186" s="14"/>
      <c r="U186" s="14"/>
    </row>
    <row r="187" spans="3:21" ht="23.45" customHeight="1" thickBot="1" x14ac:dyDescent="0.25">
      <c r="C187" s="47" t="s">
        <v>16</v>
      </c>
      <c r="D187" s="48">
        <f>SUM(D174:D186)</f>
        <v>120368</v>
      </c>
      <c r="E187" s="48">
        <f t="shared" ref="E187:O187" si="21">SUM(E174:E186)</f>
        <v>115600</v>
      </c>
      <c r="F187" s="48">
        <f t="shared" si="21"/>
        <v>0</v>
      </c>
      <c r="G187" s="48">
        <f t="shared" si="21"/>
        <v>0</v>
      </c>
      <c r="H187" s="48">
        <f t="shared" si="21"/>
        <v>0</v>
      </c>
      <c r="I187" s="48">
        <f t="shared" si="21"/>
        <v>0</v>
      </c>
      <c r="J187" s="48">
        <f t="shared" si="21"/>
        <v>0</v>
      </c>
      <c r="K187" s="48">
        <f t="shared" si="21"/>
        <v>0</v>
      </c>
      <c r="L187" s="48">
        <f t="shared" si="21"/>
        <v>0</v>
      </c>
      <c r="M187" s="48">
        <f t="shared" si="21"/>
        <v>0</v>
      </c>
      <c r="N187" s="48">
        <f t="shared" si="21"/>
        <v>0</v>
      </c>
      <c r="O187" s="48">
        <f t="shared" si="21"/>
        <v>0</v>
      </c>
      <c r="P187" s="48">
        <f>SUM(P174:P186)</f>
        <v>235968</v>
      </c>
      <c r="Q187" s="48">
        <v>28415788</v>
      </c>
      <c r="R187" s="49" t="s">
        <v>267</v>
      </c>
      <c r="S187" s="13"/>
      <c r="T187" s="13"/>
    </row>
    <row r="188" spans="3:21" x14ac:dyDescent="0.2">
      <c r="C188" s="65" t="s">
        <v>216</v>
      </c>
      <c r="D188" s="66"/>
      <c r="E188" s="66"/>
      <c r="F188" s="66"/>
      <c r="G188" s="66"/>
      <c r="H188" s="66"/>
      <c r="I188" s="66"/>
      <c r="J188" s="66"/>
      <c r="K188" s="66"/>
      <c r="L188" s="66"/>
      <c r="M188" s="66"/>
      <c r="N188" s="66"/>
      <c r="O188" s="66"/>
      <c r="P188" s="66"/>
      <c r="Q188" s="143"/>
      <c r="R188" s="67"/>
      <c r="S188" s="14"/>
    </row>
    <row r="189" spans="3:21" ht="40.5" customHeight="1" x14ac:dyDescent="0.2">
      <c r="C189" s="170" t="s">
        <v>214</v>
      </c>
      <c r="D189" s="170"/>
      <c r="E189" s="170"/>
      <c r="F189" s="170"/>
      <c r="G189" s="170"/>
      <c r="H189" s="170"/>
      <c r="I189" s="170"/>
      <c r="J189" s="170"/>
      <c r="K189" s="170"/>
      <c r="L189" s="170"/>
      <c r="M189" s="170"/>
      <c r="N189" s="170"/>
      <c r="O189" s="170"/>
      <c r="P189" s="170"/>
      <c r="Q189" s="170"/>
      <c r="R189" s="170"/>
      <c r="S189" s="20"/>
    </row>
    <row r="190" spans="3:21" x14ac:dyDescent="0.2">
      <c r="C190" s="68" t="s">
        <v>215</v>
      </c>
      <c r="D190" s="66"/>
      <c r="E190" s="66"/>
      <c r="F190" s="66"/>
      <c r="G190" s="66"/>
      <c r="H190" s="66"/>
      <c r="I190" s="66"/>
      <c r="J190" s="66"/>
      <c r="K190" s="66"/>
      <c r="L190" s="66"/>
      <c r="M190" s="66"/>
      <c r="N190" s="66"/>
      <c r="O190" s="66"/>
      <c r="P190" s="66"/>
      <c r="Q190" s="66"/>
      <c r="R190" s="69"/>
    </row>
    <row r="191" spans="3:21" ht="15.75" x14ac:dyDescent="0.25">
      <c r="C191" s="163" t="s">
        <v>159</v>
      </c>
      <c r="D191" s="163"/>
      <c r="E191" s="163"/>
      <c r="F191" s="163"/>
      <c r="G191" s="163"/>
      <c r="H191" s="163"/>
      <c r="I191" s="163"/>
      <c r="J191" s="163"/>
      <c r="K191" s="163"/>
      <c r="L191" s="163"/>
      <c r="M191" s="163"/>
      <c r="N191" s="163"/>
      <c r="O191" s="163"/>
      <c r="P191" s="163"/>
      <c r="Q191" s="163"/>
      <c r="R191" s="163"/>
      <c r="S191" s="13"/>
    </row>
    <row r="192" spans="3:21" ht="15.75" x14ac:dyDescent="0.25">
      <c r="C192" s="163" t="s">
        <v>261</v>
      </c>
      <c r="D192" s="163"/>
      <c r="E192" s="163"/>
      <c r="F192" s="163"/>
      <c r="G192" s="163"/>
      <c r="H192" s="163"/>
      <c r="I192" s="163"/>
      <c r="J192" s="163"/>
      <c r="K192" s="163"/>
      <c r="L192" s="163"/>
      <c r="M192" s="163"/>
      <c r="N192" s="163"/>
      <c r="O192" s="163"/>
      <c r="P192" s="163"/>
      <c r="Q192" s="163"/>
      <c r="R192" s="163"/>
    </row>
    <row r="194" spans="2:21" x14ac:dyDescent="0.2">
      <c r="C194" s="5" t="s">
        <v>246</v>
      </c>
    </row>
    <row r="195" spans="2:21" ht="15.75" thickBot="1" x14ac:dyDescent="0.25"/>
    <row r="196" spans="2:21" ht="15.75" thickBot="1" x14ac:dyDescent="0.25">
      <c r="C196" s="176" t="s">
        <v>160</v>
      </c>
      <c r="D196" s="177"/>
      <c r="E196" s="177"/>
      <c r="F196" s="177"/>
      <c r="G196" s="177"/>
      <c r="H196" s="177"/>
      <c r="I196" s="177"/>
      <c r="J196" s="177"/>
      <c r="K196" s="177"/>
      <c r="L196" s="177"/>
      <c r="M196" s="177"/>
      <c r="N196" s="177"/>
      <c r="O196" s="177"/>
      <c r="P196" s="177"/>
      <c r="Q196" s="177"/>
      <c r="R196" s="178"/>
    </row>
    <row r="197" spans="2:21" ht="27.75" thickBot="1" x14ac:dyDescent="0.25">
      <c r="B197" s="1" t="s">
        <v>161</v>
      </c>
      <c r="C197" s="40" t="s">
        <v>148</v>
      </c>
      <c r="D197" s="41" t="s">
        <v>2</v>
      </c>
      <c r="E197" s="41" t="s">
        <v>3</v>
      </c>
      <c r="F197" s="41" t="s">
        <v>4</v>
      </c>
      <c r="G197" s="41" t="s">
        <v>5</v>
      </c>
      <c r="H197" s="41" t="s">
        <v>6</v>
      </c>
      <c r="I197" s="41" t="s">
        <v>7</v>
      </c>
      <c r="J197" s="41" t="s">
        <v>8</v>
      </c>
      <c r="K197" s="41" t="s">
        <v>9</v>
      </c>
      <c r="L197" s="41" t="s">
        <v>10</v>
      </c>
      <c r="M197" s="41" t="s">
        <v>11</v>
      </c>
      <c r="N197" s="41" t="s">
        <v>12</v>
      </c>
      <c r="O197" s="41" t="s">
        <v>13</v>
      </c>
      <c r="P197" s="43" t="s">
        <v>252</v>
      </c>
      <c r="Q197" s="42" t="s">
        <v>259</v>
      </c>
      <c r="R197" s="42" t="s">
        <v>30</v>
      </c>
    </row>
    <row r="198" spans="2:21" ht="15.75" thickBot="1" x14ac:dyDescent="0.25">
      <c r="C198" s="133" t="s">
        <v>162</v>
      </c>
      <c r="D198" s="32">
        <v>4977</v>
      </c>
      <c r="E198" s="32">
        <v>4951</v>
      </c>
      <c r="F198" s="152"/>
      <c r="G198" s="152"/>
      <c r="H198" s="152"/>
      <c r="I198" s="152"/>
      <c r="J198" s="152"/>
      <c r="K198" s="152"/>
      <c r="L198" s="152"/>
      <c r="M198" s="152"/>
      <c r="N198" s="152"/>
      <c r="O198" s="152"/>
      <c r="P198" s="32">
        <f t="shared" ref="P198:P209" si="22">SUM(D198:O198)</f>
        <v>9928</v>
      </c>
      <c r="Q198" s="32">
        <v>1103496</v>
      </c>
      <c r="R198" s="145">
        <f t="shared" ref="R198:R209" si="23">P198/Q198*10000</f>
        <v>89.968608857666894</v>
      </c>
      <c r="S198" s="14"/>
      <c r="T198" s="14"/>
      <c r="U198" s="14"/>
    </row>
    <row r="199" spans="2:21" ht="15.75" thickBot="1" x14ac:dyDescent="0.25">
      <c r="C199" s="133" t="s">
        <v>163</v>
      </c>
      <c r="D199" s="32">
        <v>5331</v>
      </c>
      <c r="E199" s="32">
        <v>5082</v>
      </c>
      <c r="F199" s="152"/>
      <c r="G199" s="152"/>
      <c r="H199" s="152"/>
      <c r="I199" s="152"/>
      <c r="J199" s="152"/>
      <c r="K199" s="152"/>
      <c r="L199" s="152"/>
      <c r="M199" s="152"/>
      <c r="N199" s="152"/>
      <c r="O199" s="152"/>
      <c r="P199" s="32">
        <f t="shared" si="22"/>
        <v>10413</v>
      </c>
      <c r="Q199" s="32">
        <v>1676911</v>
      </c>
      <c r="R199" s="145">
        <f t="shared" si="23"/>
        <v>62.096318767066357</v>
      </c>
      <c r="S199" s="14"/>
      <c r="T199" s="14"/>
      <c r="U199" s="14"/>
    </row>
    <row r="200" spans="2:21" ht="15.75" thickBot="1" x14ac:dyDescent="0.25">
      <c r="C200" s="133" t="s">
        <v>164</v>
      </c>
      <c r="D200" s="32">
        <v>378</v>
      </c>
      <c r="E200" s="32">
        <v>426</v>
      </c>
      <c r="F200" s="152"/>
      <c r="G200" s="152"/>
      <c r="H200" s="152"/>
      <c r="I200" s="152"/>
      <c r="J200" s="152"/>
      <c r="K200" s="152"/>
      <c r="L200" s="152"/>
      <c r="M200" s="152"/>
      <c r="N200" s="152"/>
      <c r="O200" s="152"/>
      <c r="P200" s="32">
        <f t="shared" si="22"/>
        <v>804</v>
      </c>
      <c r="Q200" s="32">
        <v>171381</v>
      </c>
      <c r="R200" s="145">
        <f t="shared" si="23"/>
        <v>46.913018362595615</v>
      </c>
      <c r="S200" s="14"/>
      <c r="T200" s="14"/>
      <c r="U200" s="14"/>
    </row>
    <row r="201" spans="2:21" ht="15.75" thickBot="1" x14ac:dyDescent="0.25">
      <c r="C201" s="133" t="s">
        <v>157</v>
      </c>
      <c r="D201" s="32">
        <v>5221</v>
      </c>
      <c r="E201" s="32">
        <v>5194</v>
      </c>
      <c r="F201" s="152"/>
      <c r="G201" s="152"/>
      <c r="H201" s="152"/>
      <c r="I201" s="152"/>
      <c r="J201" s="152"/>
      <c r="K201" s="152"/>
      <c r="L201" s="152"/>
      <c r="M201" s="152"/>
      <c r="N201" s="152"/>
      <c r="O201" s="152"/>
      <c r="P201" s="32">
        <f t="shared" si="22"/>
        <v>10415</v>
      </c>
      <c r="Q201" s="32">
        <v>2535268</v>
      </c>
      <c r="R201" s="145">
        <f t="shared" si="23"/>
        <v>41.080469599269186</v>
      </c>
      <c r="S201" s="14"/>
      <c r="T201" s="14"/>
      <c r="U201" s="14"/>
    </row>
    <row r="202" spans="2:21" ht="15.75" thickBot="1" x14ac:dyDescent="0.25">
      <c r="C202" s="133" t="s">
        <v>149</v>
      </c>
      <c r="D202" s="32">
        <v>6556</v>
      </c>
      <c r="E202" s="32">
        <v>6663</v>
      </c>
      <c r="F202" s="152"/>
      <c r="G202" s="152"/>
      <c r="H202" s="152"/>
      <c r="I202" s="152"/>
      <c r="J202" s="152"/>
      <c r="K202" s="152"/>
      <c r="L202" s="152"/>
      <c r="M202" s="152"/>
      <c r="N202" s="152"/>
      <c r="O202" s="152"/>
      <c r="P202" s="32">
        <f t="shared" si="22"/>
        <v>13219</v>
      </c>
      <c r="Q202" s="32">
        <v>3265242</v>
      </c>
      <c r="R202" s="145">
        <f t="shared" si="23"/>
        <v>40.483982504206423</v>
      </c>
      <c r="S202" s="14"/>
      <c r="T202" s="14"/>
      <c r="U202" s="14"/>
    </row>
    <row r="203" spans="2:21" ht="15.75" thickBot="1" x14ac:dyDescent="0.25">
      <c r="C203" s="133" t="s">
        <v>166</v>
      </c>
      <c r="D203" s="32">
        <v>3196</v>
      </c>
      <c r="E203" s="32">
        <v>3470</v>
      </c>
      <c r="F203" s="152"/>
      <c r="G203" s="152"/>
      <c r="H203" s="152"/>
      <c r="I203" s="152"/>
      <c r="J203" s="152"/>
      <c r="K203" s="152"/>
      <c r="L203" s="152"/>
      <c r="M203" s="152"/>
      <c r="N203" s="152"/>
      <c r="O203" s="152"/>
      <c r="P203" s="32">
        <f t="shared" si="22"/>
        <v>6666</v>
      </c>
      <c r="Q203" s="32">
        <v>1711175</v>
      </c>
      <c r="R203" s="145">
        <f t="shared" si="23"/>
        <v>38.955688342805381</v>
      </c>
      <c r="S203" s="14"/>
      <c r="T203" s="14"/>
      <c r="U203" s="14"/>
    </row>
    <row r="204" spans="2:21" ht="15.75" thickBot="1" x14ac:dyDescent="0.25">
      <c r="C204" s="133" t="s">
        <v>153</v>
      </c>
      <c r="D204" s="32">
        <v>10305</v>
      </c>
      <c r="E204" s="32">
        <v>10890</v>
      </c>
      <c r="F204" s="152"/>
      <c r="G204" s="152"/>
      <c r="H204" s="152"/>
      <c r="I204" s="152"/>
      <c r="J204" s="152"/>
      <c r="K204" s="152"/>
      <c r="L204" s="152"/>
      <c r="M204" s="152"/>
      <c r="N204" s="152"/>
      <c r="O204" s="152"/>
      <c r="P204" s="32">
        <f t="shared" si="22"/>
        <v>21195</v>
      </c>
      <c r="Q204" s="32">
        <v>5633947</v>
      </c>
      <c r="R204" s="145">
        <f t="shared" si="23"/>
        <v>37.620162205998746</v>
      </c>
      <c r="S204" s="14"/>
      <c r="T204" s="14"/>
      <c r="U204" s="14"/>
    </row>
    <row r="205" spans="2:21" ht="15.75" thickBot="1" x14ac:dyDescent="0.25">
      <c r="C205" s="133" t="s">
        <v>165</v>
      </c>
      <c r="D205" s="32">
        <v>2645</v>
      </c>
      <c r="E205" s="32">
        <v>2368</v>
      </c>
      <c r="F205" s="152"/>
      <c r="G205" s="152"/>
      <c r="H205" s="152"/>
      <c r="I205" s="152"/>
      <c r="J205" s="152"/>
      <c r="K205" s="152"/>
      <c r="L205" s="152"/>
      <c r="M205" s="152"/>
      <c r="N205" s="152"/>
      <c r="O205" s="152"/>
      <c r="P205" s="32">
        <f t="shared" si="22"/>
        <v>5013</v>
      </c>
      <c r="Q205" s="32">
        <v>1422477</v>
      </c>
      <c r="R205" s="145">
        <f t="shared" si="23"/>
        <v>35.241343093772343</v>
      </c>
      <c r="S205" s="14"/>
      <c r="T205" s="14"/>
      <c r="U205" s="14"/>
    </row>
    <row r="206" spans="2:21" ht="15.75" thickBot="1" x14ac:dyDescent="0.25">
      <c r="C206" s="133" t="s">
        <v>167</v>
      </c>
      <c r="D206" s="32">
        <v>2282</v>
      </c>
      <c r="E206" s="32">
        <v>2597</v>
      </c>
      <c r="F206" s="152"/>
      <c r="G206" s="152"/>
      <c r="H206" s="152"/>
      <c r="I206" s="152"/>
      <c r="J206" s="152"/>
      <c r="K206" s="152"/>
      <c r="L206" s="152"/>
      <c r="M206" s="152"/>
      <c r="N206" s="152"/>
      <c r="O206" s="152"/>
      <c r="P206" s="32">
        <f t="shared" si="22"/>
        <v>4879</v>
      </c>
      <c r="Q206" s="32">
        <v>1570400</v>
      </c>
      <c r="R206" s="145">
        <f t="shared" si="23"/>
        <v>31.068517575140092</v>
      </c>
      <c r="S206" s="14"/>
      <c r="T206" s="14"/>
      <c r="U206" s="14"/>
    </row>
    <row r="207" spans="2:21" ht="15.75" thickBot="1" x14ac:dyDescent="0.25">
      <c r="C207" s="133" t="s">
        <v>168</v>
      </c>
      <c r="D207" s="32">
        <v>397</v>
      </c>
      <c r="E207" s="32">
        <v>415</v>
      </c>
      <c r="F207" s="152"/>
      <c r="G207" s="152"/>
      <c r="H207" s="152"/>
      <c r="I207" s="152"/>
      <c r="J207" s="152"/>
      <c r="K207" s="152"/>
      <c r="L207" s="152"/>
      <c r="M207" s="152"/>
      <c r="N207" s="152"/>
      <c r="O207" s="152"/>
      <c r="P207" s="32">
        <f t="shared" si="22"/>
        <v>812</v>
      </c>
      <c r="Q207" s="32">
        <v>337683</v>
      </c>
      <c r="R207" s="145">
        <f t="shared" si="23"/>
        <v>24.046220863946367</v>
      </c>
      <c r="S207" s="14"/>
      <c r="T207" s="14"/>
      <c r="U207" s="14"/>
    </row>
    <row r="208" spans="2:21" ht="15.75" thickBot="1" x14ac:dyDescent="0.25">
      <c r="C208" s="133" t="s">
        <v>169</v>
      </c>
      <c r="D208" s="32">
        <v>161</v>
      </c>
      <c r="E208" s="32">
        <v>163</v>
      </c>
      <c r="F208" s="152"/>
      <c r="G208" s="152"/>
      <c r="H208" s="152"/>
      <c r="I208" s="152"/>
      <c r="J208" s="152"/>
      <c r="K208" s="152"/>
      <c r="L208" s="152"/>
      <c r="M208" s="152"/>
      <c r="N208" s="152"/>
      <c r="O208" s="152"/>
      <c r="P208" s="32">
        <f t="shared" si="22"/>
        <v>324</v>
      </c>
      <c r="Q208" s="32">
        <v>168512</v>
      </c>
      <c r="R208" s="145">
        <f t="shared" si="23"/>
        <v>19.227117356627421</v>
      </c>
      <c r="S208" s="14"/>
      <c r="T208" s="14"/>
      <c r="U208" s="14"/>
    </row>
    <row r="209" spans="2:21" ht="21" customHeight="1" thickBot="1" x14ac:dyDescent="0.25">
      <c r="C209" s="133" t="s">
        <v>170</v>
      </c>
      <c r="D209" s="32">
        <v>187</v>
      </c>
      <c r="E209" s="32">
        <v>227</v>
      </c>
      <c r="F209" s="152"/>
      <c r="G209" s="152"/>
      <c r="H209" s="152"/>
      <c r="I209" s="152"/>
      <c r="J209" s="152"/>
      <c r="K209" s="152"/>
      <c r="L209" s="152"/>
      <c r="M209" s="152"/>
      <c r="N209" s="152"/>
      <c r="O209" s="152"/>
      <c r="P209" s="32">
        <f t="shared" si="22"/>
        <v>414</v>
      </c>
      <c r="Q209" s="32">
        <v>252950</v>
      </c>
      <c r="R209" s="145">
        <f t="shared" si="23"/>
        <v>16.366870923107335</v>
      </c>
      <c r="S209" s="14"/>
      <c r="T209" s="14"/>
      <c r="U209" s="14"/>
    </row>
    <row r="210" spans="2:21" ht="18.75" customHeight="1" thickBot="1" x14ac:dyDescent="0.25">
      <c r="C210" s="47" t="s">
        <v>16</v>
      </c>
      <c r="D210" s="48">
        <f>SUM(D198:D209)</f>
        <v>41636</v>
      </c>
      <c r="E210" s="48">
        <f t="shared" ref="E210:O210" si="24">SUM(E198:E209)</f>
        <v>42446</v>
      </c>
      <c r="F210" s="48">
        <f t="shared" si="24"/>
        <v>0</v>
      </c>
      <c r="G210" s="48">
        <f t="shared" si="24"/>
        <v>0</v>
      </c>
      <c r="H210" s="48">
        <f t="shared" si="24"/>
        <v>0</v>
      </c>
      <c r="I210" s="48">
        <f t="shared" si="24"/>
        <v>0</v>
      </c>
      <c r="J210" s="48">
        <f t="shared" si="24"/>
        <v>0</v>
      </c>
      <c r="K210" s="48">
        <f t="shared" si="24"/>
        <v>0</v>
      </c>
      <c r="L210" s="48">
        <f t="shared" si="24"/>
        <v>0</v>
      </c>
      <c r="M210" s="48">
        <f t="shared" si="24"/>
        <v>0</v>
      </c>
      <c r="N210" s="48">
        <f t="shared" si="24"/>
        <v>0</v>
      </c>
      <c r="O210" s="48">
        <f t="shared" si="24"/>
        <v>0</v>
      </c>
      <c r="P210" s="48">
        <f>SUM(P198:P209)</f>
        <v>84082</v>
      </c>
      <c r="Q210" s="48">
        <v>19849439</v>
      </c>
      <c r="R210" s="49" t="s">
        <v>268</v>
      </c>
      <c r="S210" s="14"/>
      <c r="T210" s="13"/>
    </row>
    <row r="211" spans="2:21" x14ac:dyDescent="0.2">
      <c r="C211" s="65" t="s">
        <v>129</v>
      </c>
      <c r="D211" s="66"/>
      <c r="E211" s="66"/>
      <c r="F211" s="66"/>
      <c r="G211" s="66"/>
      <c r="H211" s="66"/>
      <c r="I211" s="66"/>
      <c r="J211" s="66"/>
      <c r="K211" s="66"/>
      <c r="L211" s="66"/>
      <c r="M211" s="66"/>
      <c r="N211" s="66"/>
      <c r="O211" s="66"/>
      <c r="P211" s="66"/>
      <c r="Q211" s="66"/>
      <c r="R211" s="67"/>
      <c r="S211" s="14"/>
    </row>
    <row r="212" spans="2:21" ht="38.25" customHeight="1" x14ac:dyDescent="0.2">
      <c r="C212" s="170" t="s">
        <v>214</v>
      </c>
      <c r="D212" s="170"/>
      <c r="E212" s="170"/>
      <c r="F212" s="170"/>
      <c r="G212" s="170"/>
      <c r="H212" s="170"/>
      <c r="I212" s="170"/>
      <c r="J212" s="170"/>
      <c r="K212" s="170"/>
      <c r="L212" s="170"/>
      <c r="M212" s="170"/>
      <c r="N212" s="170"/>
      <c r="O212" s="170"/>
      <c r="P212" s="170"/>
      <c r="Q212" s="170"/>
      <c r="R212" s="170"/>
    </row>
    <row r="213" spans="2:21" x14ac:dyDescent="0.2">
      <c r="C213" s="68" t="s">
        <v>215</v>
      </c>
      <c r="D213" s="66"/>
      <c r="E213" s="66"/>
      <c r="F213" s="66"/>
      <c r="G213" s="66"/>
      <c r="H213" s="66"/>
      <c r="I213" s="66"/>
      <c r="J213" s="66"/>
      <c r="K213" s="66"/>
      <c r="L213" s="66"/>
      <c r="M213" s="66"/>
      <c r="N213" s="66"/>
      <c r="O213" s="66"/>
      <c r="P213" s="66"/>
      <c r="Q213" s="66"/>
      <c r="R213" s="117"/>
    </row>
    <row r="214" spans="2:21" ht="18.75" customHeight="1" x14ac:dyDescent="0.2">
      <c r="C214" s="172" t="s">
        <v>171</v>
      </c>
      <c r="D214" s="172"/>
      <c r="E214" s="172"/>
      <c r="F214" s="172"/>
      <c r="G214" s="172"/>
      <c r="H214" s="172"/>
      <c r="I214" s="172"/>
      <c r="J214" s="172"/>
      <c r="K214" s="172"/>
      <c r="L214" s="172"/>
      <c r="M214" s="172"/>
      <c r="N214" s="172"/>
      <c r="O214" s="172"/>
      <c r="P214" s="172"/>
      <c r="Q214" s="172"/>
    </row>
    <row r="215" spans="2:21" x14ac:dyDescent="0.2">
      <c r="C215" s="172" t="s">
        <v>261</v>
      </c>
      <c r="D215" s="172"/>
      <c r="E215" s="172"/>
      <c r="F215" s="172"/>
      <c r="G215" s="172"/>
      <c r="H215" s="172"/>
      <c r="I215" s="172"/>
      <c r="J215" s="172"/>
      <c r="K215" s="172"/>
      <c r="L215" s="172"/>
      <c r="M215" s="172"/>
      <c r="N215" s="172"/>
      <c r="O215" s="172"/>
      <c r="P215" s="172"/>
      <c r="Q215" s="172"/>
    </row>
    <row r="216" spans="2:21" ht="18.75" customHeight="1" x14ac:dyDescent="0.2">
      <c r="C216" s="19"/>
      <c r="D216" s="19"/>
      <c r="E216" s="19"/>
      <c r="F216" s="19"/>
      <c r="G216" s="19"/>
      <c r="H216" s="19"/>
      <c r="I216" s="19"/>
      <c r="J216" s="19"/>
      <c r="K216" s="19"/>
      <c r="L216" s="19"/>
      <c r="M216" s="19"/>
      <c r="N216" s="19"/>
      <c r="O216" s="19"/>
      <c r="P216" s="19"/>
      <c r="Q216" s="19"/>
    </row>
    <row r="217" spans="2:21" ht="18.75" customHeight="1" x14ac:dyDescent="0.2">
      <c r="B217" s="21"/>
      <c r="C217" s="22" t="s">
        <v>247</v>
      </c>
      <c r="D217" s="19"/>
      <c r="E217" s="19"/>
      <c r="F217" s="19"/>
      <c r="G217" s="19"/>
      <c r="H217" s="19"/>
      <c r="I217" s="19"/>
      <c r="J217" s="19"/>
      <c r="K217" s="19"/>
      <c r="L217" s="19"/>
      <c r="M217" s="19"/>
      <c r="N217" s="19"/>
      <c r="O217" s="19"/>
      <c r="P217" s="19"/>
      <c r="Q217" s="19"/>
    </row>
    <row r="218" spans="2:21" ht="18.75" customHeight="1" thickBot="1" x14ac:dyDescent="0.25">
      <c r="B218" s="21"/>
      <c r="C218" s="23"/>
      <c r="D218" s="19"/>
      <c r="E218" s="19"/>
      <c r="F218" s="19"/>
      <c r="G218" s="19"/>
      <c r="H218" s="19"/>
      <c r="I218" s="19"/>
      <c r="J218" s="19"/>
      <c r="K218" s="19"/>
      <c r="L218" s="19"/>
      <c r="M218" s="19"/>
      <c r="N218" s="19"/>
      <c r="O218" s="19"/>
      <c r="P218" s="19"/>
      <c r="Q218" s="19"/>
    </row>
    <row r="219" spans="2:21" ht="18.75" customHeight="1" thickBot="1" x14ac:dyDescent="0.25">
      <c r="B219" s="24" t="s">
        <v>172</v>
      </c>
      <c r="C219" s="56" t="s">
        <v>173</v>
      </c>
      <c r="D219" s="57" t="s">
        <v>2</v>
      </c>
      <c r="E219" s="57" t="s">
        <v>3</v>
      </c>
      <c r="F219" s="57" t="s">
        <v>4</v>
      </c>
      <c r="G219" s="57" t="s">
        <v>5</v>
      </c>
      <c r="H219" s="57" t="s">
        <v>6</v>
      </c>
      <c r="I219" s="57" t="s">
        <v>7</v>
      </c>
      <c r="J219" s="57" t="s">
        <v>8</v>
      </c>
      <c r="K219" s="57" t="s">
        <v>9</v>
      </c>
      <c r="L219" s="57" t="s">
        <v>10</v>
      </c>
      <c r="M219" s="57" t="s">
        <v>11</v>
      </c>
      <c r="N219" s="57" t="s">
        <v>12</v>
      </c>
      <c r="O219" s="57" t="s">
        <v>13</v>
      </c>
      <c r="P219" s="58" t="s">
        <v>252</v>
      </c>
      <c r="Q219" s="19"/>
    </row>
    <row r="220" spans="2:21" ht="18.75" customHeight="1" thickBot="1" x14ac:dyDescent="0.25">
      <c r="B220" s="24"/>
      <c r="C220" s="59" t="s">
        <v>174</v>
      </c>
      <c r="D220" s="38">
        <v>664</v>
      </c>
      <c r="E220" s="38">
        <v>187</v>
      </c>
      <c r="F220" s="152"/>
      <c r="G220" s="152"/>
      <c r="H220" s="152"/>
      <c r="I220" s="152"/>
      <c r="J220" s="152"/>
      <c r="K220" s="152"/>
      <c r="L220" s="152"/>
      <c r="M220" s="152"/>
      <c r="N220" s="152"/>
      <c r="O220" s="152"/>
      <c r="P220" s="32">
        <f t="shared" ref="P220:P224" si="25">SUM(D220:O220)</f>
        <v>851</v>
      </c>
      <c r="Q220" s="19"/>
      <c r="R220" s="6"/>
    </row>
    <row r="221" spans="2:21" ht="18.75" customHeight="1" thickBot="1" x14ac:dyDescent="0.25">
      <c r="B221" s="24"/>
      <c r="C221" s="59" t="s">
        <v>175</v>
      </c>
      <c r="D221" s="38">
        <v>196</v>
      </c>
      <c r="E221" s="38">
        <v>234</v>
      </c>
      <c r="F221" s="152"/>
      <c r="G221" s="152"/>
      <c r="H221" s="152"/>
      <c r="I221" s="152"/>
      <c r="J221" s="152"/>
      <c r="K221" s="152"/>
      <c r="L221" s="152"/>
      <c r="M221" s="152"/>
      <c r="N221" s="152"/>
      <c r="O221" s="152"/>
      <c r="P221" s="32">
        <f t="shared" si="25"/>
        <v>430</v>
      </c>
      <c r="Q221" s="19"/>
      <c r="R221" s="6"/>
    </row>
    <row r="222" spans="2:21" ht="18.75" customHeight="1" thickBot="1" x14ac:dyDescent="0.25">
      <c r="B222" s="24"/>
      <c r="C222" s="59" t="s">
        <v>176</v>
      </c>
      <c r="D222" s="38">
        <v>211</v>
      </c>
      <c r="E222" s="38">
        <v>199</v>
      </c>
      <c r="F222" s="152"/>
      <c r="G222" s="152"/>
      <c r="H222" s="152"/>
      <c r="I222" s="152"/>
      <c r="J222" s="152"/>
      <c r="K222" s="152"/>
      <c r="L222" s="152"/>
      <c r="M222" s="152"/>
      <c r="N222" s="152"/>
      <c r="O222" s="152"/>
      <c r="P222" s="32">
        <f t="shared" si="25"/>
        <v>410</v>
      </c>
      <c r="Q222" s="19"/>
      <c r="R222" s="6"/>
    </row>
    <row r="223" spans="2:21" ht="18.75" customHeight="1" thickBot="1" x14ac:dyDescent="0.25">
      <c r="B223" s="24"/>
      <c r="C223" s="59" t="s">
        <v>177</v>
      </c>
      <c r="D223" s="38">
        <v>90</v>
      </c>
      <c r="E223" s="38">
        <v>90</v>
      </c>
      <c r="F223" s="152"/>
      <c r="G223" s="152"/>
      <c r="H223" s="152"/>
      <c r="I223" s="152"/>
      <c r="J223" s="152"/>
      <c r="K223" s="152"/>
      <c r="L223" s="152"/>
      <c r="M223" s="152"/>
      <c r="N223" s="152"/>
      <c r="O223" s="152"/>
      <c r="P223" s="32">
        <f t="shared" si="25"/>
        <v>180</v>
      </c>
      <c r="Q223" s="19"/>
      <c r="R223" s="6"/>
    </row>
    <row r="224" spans="2:21" ht="18.75" customHeight="1" thickBot="1" x14ac:dyDescent="0.25">
      <c r="B224" s="24"/>
      <c r="C224" s="59" t="s">
        <v>178</v>
      </c>
      <c r="D224" s="38">
        <v>55</v>
      </c>
      <c r="E224" s="38">
        <v>64</v>
      </c>
      <c r="F224" s="152"/>
      <c r="G224" s="152"/>
      <c r="H224" s="152"/>
      <c r="I224" s="152"/>
      <c r="J224" s="152"/>
      <c r="K224" s="152"/>
      <c r="L224" s="152"/>
      <c r="M224" s="152"/>
      <c r="N224" s="152"/>
      <c r="O224" s="152"/>
      <c r="P224" s="32">
        <f t="shared" si="25"/>
        <v>119</v>
      </c>
      <c r="Q224" s="19"/>
      <c r="R224" s="6"/>
      <c r="S224" s="25"/>
    </row>
    <row r="225" spans="2:19" ht="18.75" customHeight="1" thickBot="1" x14ac:dyDescent="0.25">
      <c r="B225" s="21"/>
      <c r="C225" s="60" t="s">
        <v>16</v>
      </c>
      <c r="D225" s="61">
        <f>SUM(D220:D224)</f>
        <v>1216</v>
      </c>
      <c r="E225" s="61">
        <f t="shared" ref="E225:O225" si="26">SUM(E220:E224)</f>
        <v>774</v>
      </c>
      <c r="F225" s="61">
        <f t="shared" si="26"/>
        <v>0</v>
      </c>
      <c r="G225" s="61">
        <f t="shared" si="26"/>
        <v>0</v>
      </c>
      <c r="H225" s="61">
        <f t="shared" si="26"/>
        <v>0</v>
      </c>
      <c r="I225" s="61">
        <f t="shared" si="26"/>
        <v>0</v>
      </c>
      <c r="J225" s="61">
        <f t="shared" si="26"/>
        <v>0</v>
      </c>
      <c r="K225" s="61">
        <f t="shared" si="26"/>
        <v>0</v>
      </c>
      <c r="L225" s="61">
        <f t="shared" si="26"/>
        <v>0</v>
      </c>
      <c r="M225" s="61">
        <f t="shared" si="26"/>
        <v>0</v>
      </c>
      <c r="N225" s="61">
        <f t="shared" si="26"/>
        <v>0</v>
      </c>
      <c r="O225" s="61">
        <f t="shared" si="26"/>
        <v>0</v>
      </c>
      <c r="P225" s="61">
        <f>SUM(P220:P224)</f>
        <v>1990</v>
      </c>
      <c r="Q225" s="19"/>
      <c r="R225" s="6"/>
      <c r="S225" s="26"/>
    </row>
    <row r="226" spans="2:19" ht="14.25" customHeight="1" x14ac:dyDescent="0.2">
      <c r="B226" s="21"/>
      <c r="C226" s="174" t="s">
        <v>179</v>
      </c>
      <c r="D226" s="174"/>
      <c r="E226" s="174"/>
      <c r="F226" s="174"/>
      <c r="G226" s="174"/>
      <c r="H226" s="174"/>
      <c r="I226" s="174"/>
      <c r="J226" s="174"/>
      <c r="K226" s="174"/>
      <c r="L226" s="174"/>
      <c r="M226" s="174"/>
      <c r="N226" s="174"/>
      <c r="O226" s="174"/>
      <c r="P226" s="174"/>
      <c r="Q226" s="19"/>
      <c r="S226" s="27"/>
    </row>
    <row r="227" spans="2:19" ht="3.75" customHeight="1" x14ac:dyDescent="0.2">
      <c r="B227" s="21"/>
      <c r="C227" s="175" t="s">
        <v>261</v>
      </c>
      <c r="D227" s="175"/>
      <c r="E227" s="175"/>
      <c r="F227" s="175"/>
      <c r="G227" s="175"/>
      <c r="H227" s="175"/>
      <c r="I227" s="175"/>
      <c r="J227" s="175"/>
      <c r="K227" s="175"/>
      <c r="L227" s="175"/>
      <c r="M227" s="175"/>
      <c r="N227" s="175"/>
      <c r="O227" s="175"/>
      <c r="P227" s="175"/>
      <c r="Q227" s="19"/>
    </row>
    <row r="228" spans="2:19" ht="12.75" customHeight="1" x14ac:dyDescent="0.2">
      <c r="B228" s="21"/>
      <c r="C228" s="175"/>
      <c r="D228" s="175"/>
      <c r="E228" s="175"/>
      <c r="F228" s="175"/>
      <c r="G228" s="175"/>
      <c r="H228" s="175"/>
      <c r="I228" s="175"/>
      <c r="J228" s="175"/>
      <c r="K228" s="175"/>
      <c r="L228" s="175"/>
      <c r="M228" s="175"/>
      <c r="N228" s="175"/>
      <c r="O228" s="175"/>
      <c r="P228" s="175"/>
      <c r="Q228" s="19"/>
    </row>
    <row r="230" spans="2:19" x14ac:dyDescent="0.2">
      <c r="C230" s="5" t="s">
        <v>248</v>
      </c>
    </row>
    <row r="231" spans="2:19" ht="15.75" thickBot="1" x14ac:dyDescent="0.25"/>
    <row r="232" spans="2:19" ht="15.75" thickBot="1" x14ac:dyDescent="0.25">
      <c r="C232" s="40" t="s">
        <v>180</v>
      </c>
      <c r="D232" s="41" t="s">
        <v>2</v>
      </c>
      <c r="E232" s="41" t="s">
        <v>3</v>
      </c>
      <c r="F232" s="41" t="s">
        <v>4</v>
      </c>
      <c r="G232" s="41" t="s">
        <v>5</v>
      </c>
      <c r="H232" s="41" t="s">
        <v>6</v>
      </c>
      <c r="I232" s="41" t="s">
        <v>7</v>
      </c>
      <c r="J232" s="41" t="s">
        <v>8</v>
      </c>
      <c r="K232" s="41" t="s">
        <v>9</v>
      </c>
      <c r="L232" s="41" t="s">
        <v>10</v>
      </c>
      <c r="M232" s="41" t="s">
        <v>11</v>
      </c>
      <c r="N232" s="41" t="s">
        <v>12</v>
      </c>
      <c r="O232" s="41" t="s">
        <v>13</v>
      </c>
      <c r="P232" s="43" t="s">
        <v>252</v>
      </c>
      <c r="Q232" s="42" t="s">
        <v>24</v>
      </c>
    </row>
    <row r="233" spans="2:19" ht="15.75" thickBot="1" x14ac:dyDescent="0.25">
      <c r="C233" s="134" t="s">
        <v>181</v>
      </c>
      <c r="D233" s="37">
        <v>3407</v>
      </c>
      <c r="E233" s="37">
        <v>2944</v>
      </c>
      <c r="F233" s="152"/>
      <c r="G233" s="152"/>
      <c r="H233" s="152"/>
      <c r="I233" s="152"/>
      <c r="J233" s="152"/>
      <c r="K233" s="152"/>
      <c r="L233" s="152"/>
      <c r="M233" s="152"/>
      <c r="N233" s="152"/>
      <c r="O233" s="152"/>
      <c r="P233" s="32">
        <f t="shared" ref="P233:P242" si="27">SUM(D233:O233)</f>
        <v>6351</v>
      </c>
      <c r="Q233" s="62">
        <f>P233/$P$244</f>
        <v>0.35555928787369834</v>
      </c>
      <c r="S233" s="3"/>
    </row>
    <row r="234" spans="2:19" ht="15.75" thickBot="1" x14ac:dyDescent="0.25">
      <c r="C234" s="134" t="s">
        <v>280</v>
      </c>
      <c r="D234" s="37">
        <v>1831</v>
      </c>
      <c r="E234" s="37">
        <v>2070</v>
      </c>
      <c r="F234" s="152"/>
      <c r="G234" s="152"/>
      <c r="H234" s="152"/>
      <c r="I234" s="152"/>
      <c r="J234" s="152"/>
      <c r="K234" s="152"/>
      <c r="L234" s="152"/>
      <c r="M234" s="152"/>
      <c r="N234" s="152"/>
      <c r="O234" s="152"/>
      <c r="P234" s="32">
        <f t="shared" si="27"/>
        <v>3901</v>
      </c>
      <c r="Q234" s="62">
        <f t="shared" ref="Q234:Q242" si="28">P234/$P$244</f>
        <v>0.21839659612585377</v>
      </c>
      <c r="S234" s="3"/>
    </row>
    <row r="235" spans="2:19" ht="15.75" thickBot="1" x14ac:dyDescent="0.25">
      <c r="C235" s="134" t="s">
        <v>182</v>
      </c>
      <c r="D235" s="37">
        <v>1187</v>
      </c>
      <c r="E235" s="37">
        <v>1236</v>
      </c>
      <c r="F235" s="152"/>
      <c r="G235" s="152"/>
      <c r="H235" s="152"/>
      <c r="I235" s="152"/>
      <c r="J235" s="152"/>
      <c r="K235" s="152"/>
      <c r="L235" s="152"/>
      <c r="M235" s="152"/>
      <c r="N235" s="152"/>
      <c r="O235" s="152"/>
      <c r="P235" s="32">
        <f t="shared" si="27"/>
        <v>2423</v>
      </c>
      <c r="Q235" s="62">
        <f t="shared" si="28"/>
        <v>0.1356511029000112</v>
      </c>
      <c r="S235" s="3"/>
    </row>
    <row r="236" spans="2:19" ht="15.75" thickBot="1" x14ac:dyDescent="0.25">
      <c r="C236" s="134" t="s">
        <v>279</v>
      </c>
      <c r="D236" s="37">
        <v>270</v>
      </c>
      <c r="E236" s="37">
        <v>284</v>
      </c>
      <c r="F236" s="152"/>
      <c r="G236" s="152"/>
      <c r="H236" s="152"/>
      <c r="I236" s="152"/>
      <c r="J236" s="152"/>
      <c r="K236" s="152"/>
      <c r="L236" s="152"/>
      <c r="M236" s="152"/>
      <c r="N236" s="152"/>
      <c r="O236" s="152"/>
      <c r="P236" s="32">
        <f t="shared" si="27"/>
        <v>554</v>
      </c>
      <c r="Q236" s="62">
        <f t="shared" si="28"/>
        <v>3.1015563766655471E-2</v>
      </c>
      <c r="S236" s="3"/>
    </row>
    <row r="237" spans="2:19" ht="15.75" thickBot="1" x14ac:dyDescent="0.25">
      <c r="C237" s="134" t="s">
        <v>183</v>
      </c>
      <c r="D237" s="37">
        <v>251</v>
      </c>
      <c r="E237" s="37">
        <v>283</v>
      </c>
      <c r="F237" s="152"/>
      <c r="G237" s="152"/>
      <c r="H237" s="152"/>
      <c r="I237" s="152"/>
      <c r="J237" s="152"/>
      <c r="K237" s="152"/>
      <c r="L237" s="152"/>
      <c r="M237" s="152"/>
      <c r="N237" s="152"/>
      <c r="O237" s="152"/>
      <c r="P237" s="32">
        <f t="shared" si="27"/>
        <v>534</v>
      </c>
      <c r="Q237" s="62">
        <f t="shared" si="28"/>
        <v>2.9895868323815921E-2</v>
      </c>
      <c r="S237" s="3"/>
    </row>
    <row r="238" spans="2:19" ht="15.75" thickBot="1" x14ac:dyDescent="0.25">
      <c r="C238" s="134" t="s">
        <v>184</v>
      </c>
      <c r="D238" s="37">
        <v>236</v>
      </c>
      <c r="E238" s="37">
        <v>271</v>
      </c>
      <c r="F238" s="152"/>
      <c r="G238" s="152"/>
      <c r="H238" s="152"/>
      <c r="I238" s="152"/>
      <c r="J238" s="152"/>
      <c r="K238" s="152"/>
      <c r="L238" s="152"/>
      <c r="M238" s="152"/>
      <c r="N238" s="152"/>
      <c r="O238" s="152"/>
      <c r="P238" s="32">
        <f t="shared" si="27"/>
        <v>507</v>
      </c>
      <c r="Q238" s="62">
        <f t="shared" si="28"/>
        <v>2.8384279475982533E-2</v>
      </c>
      <c r="S238" s="3"/>
    </row>
    <row r="239" spans="2:19" ht="15.75" customHeight="1" thickBot="1" x14ac:dyDescent="0.25">
      <c r="C239" s="134" t="s">
        <v>278</v>
      </c>
      <c r="D239" s="37">
        <v>243</v>
      </c>
      <c r="E239" s="37">
        <v>251</v>
      </c>
      <c r="F239" s="152"/>
      <c r="G239" s="152"/>
      <c r="H239" s="152"/>
      <c r="I239" s="152"/>
      <c r="J239" s="152"/>
      <c r="K239" s="152"/>
      <c r="L239" s="152"/>
      <c r="M239" s="152"/>
      <c r="N239" s="152"/>
      <c r="O239" s="152"/>
      <c r="P239" s="32">
        <f t="shared" si="27"/>
        <v>494</v>
      </c>
      <c r="Q239" s="62">
        <f t="shared" si="28"/>
        <v>2.7656477438136828E-2</v>
      </c>
      <c r="S239" s="3"/>
    </row>
    <row r="240" spans="2:19" ht="24.95" customHeight="1" thickBot="1" x14ac:dyDescent="0.25">
      <c r="C240" s="134" t="s">
        <v>185</v>
      </c>
      <c r="D240" s="37">
        <v>201</v>
      </c>
      <c r="E240" s="37">
        <v>205</v>
      </c>
      <c r="F240" s="152"/>
      <c r="G240" s="152"/>
      <c r="H240" s="152"/>
      <c r="I240" s="152"/>
      <c r="J240" s="152"/>
      <c r="K240" s="152"/>
      <c r="L240" s="152"/>
      <c r="M240" s="152"/>
      <c r="N240" s="152"/>
      <c r="O240" s="152"/>
      <c r="P240" s="32">
        <f t="shared" si="27"/>
        <v>406</v>
      </c>
      <c r="Q240" s="62">
        <f t="shared" si="28"/>
        <v>2.2729817489642819E-2</v>
      </c>
      <c r="S240" s="3"/>
    </row>
    <row r="241" spans="3:19" ht="27.75" customHeight="1" thickBot="1" x14ac:dyDescent="0.25">
      <c r="C241" s="134" t="s">
        <v>277</v>
      </c>
      <c r="D241" s="37">
        <v>117</v>
      </c>
      <c r="E241" s="37">
        <v>70</v>
      </c>
      <c r="F241" s="152"/>
      <c r="G241" s="152"/>
      <c r="H241" s="152"/>
      <c r="I241" s="152"/>
      <c r="J241" s="152"/>
      <c r="K241" s="152"/>
      <c r="L241" s="152"/>
      <c r="M241" s="152"/>
      <c r="N241" s="152"/>
      <c r="O241" s="152"/>
      <c r="P241" s="32">
        <f t="shared" si="27"/>
        <v>187</v>
      </c>
      <c r="Q241" s="62">
        <f t="shared" si="28"/>
        <v>1.046915239054977E-2</v>
      </c>
      <c r="S241" s="3"/>
    </row>
    <row r="242" spans="3:19" ht="15.75" customHeight="1" thickBot="1" x14ac:dyDescent="0.25">
      <c r="C242" s="134" t="s">
        <v>233</v>
      </c>
      <c r="D242" s="37">
        <v>89</v>
      </c>
      <c r="E242" s="37">
        <v>91</v>
      </c>
      <c r="F242" s="152"/>
      <c r="G242" s="152"/>
      <c r="H242" s="152"/>
      <c r="I242" s="152"/>
      <c r="J242" s="152"/>
      <c r="K242" s="152"/>
      <c r="L242" s="152"/>
      <c r="M242" s="152"/>
      <c r="N242" s="152"/>
      <c r="O242" s="152"/>
      <c r="P242" s="32">
        <f t="shared" si="27"/>
        <v>180</v>
      </c>
      <c r="Q242" s="62">
        <f t="shared" si="28"/>
        <v>1.0077258985555929E-2</v>
      </c>
      <c r="S242" s="3"/>
    </row>
    <row r="243" spans="3:19" ht="16.5" thickBot="1" x14ac:dyDescent="0.3">
      <c r="C243" s="47" t="s">
        <v>186</v>
      </c>
      <c r="D243" s="63">
        <f>SUM(D233:D242)</f>
        <v>7832</v>
      </c>
      <c r="E243" s="63">
        <f t="shared" ref="E243:O243" si="29">SUM(E233:E242)</f>
        <v>7705</v>
      </c>
      <c r="F243" s="63">
        <f t="shared" si="29"/>
        <v>0</v>
      </c>
      <c r="G243" s="63">
        <f t="shared" si="29"/>
        <v>0</v>
      </c>
      <c r="H243" s="63">
        <f t="shared" si="29"/>
        <v>0</v>
      </c>
      <c r="I243" s="63">
        <f t="shared" si="29"/>
        <v>0</v>
      </c>
      <c r="J243" s="63">
        <f t="shared" si="29"/>
        <v>0</v>
      </c>
      <c r="K243" s="63">
        <f t="shared" si="29"/>
        <v>0</v>
      </c>
      <c r="L243" s="63">
        <f t="shared" si="29"/>
        <v>0</v>
      </c>
      <c r="M243" s="63">
        <f t="shared" si="29"/>
        <v>0</v>
      </c>
      <c r="N243" s="63">
        <f t="shared" si="29"/>
        <v>0</v>
      </c>
      <c r="O243" s="63">
        <f t="shared" si="29"/>
        <v>0</v>
      </c>
      <c r="P243" s="63">
        <f>SUM(P233:P242)</f>
        <v>15537</v>
      </c>
      <c r="Q243" s="64">
        <f>SUM(Q233:Q242)</f>
        <v>0.86983540476990273</v>
      </c>
      <c r="S243" s="12"/>
    </row>
    <row r="244" spans="3:19" ht="16.5" thickBot="1" x14ac:dyDescent="0.3">
      <c r="C244" s="47" t="s">
        <v>16</v>
      </c>
      <c r="D244" s="61">
        <v>8974</v>
      </c>
      <c r="E244" s="61">
        <v>8888</v>
      </c>
      <c r="F244" s="61"/>
      <c r="G244" s="61"/>
      <c r="H244" s="61"/>
      <c r="I244" s="61"/>
      <c r="J244" s="61"/>
      <c r="K244" s="61"/>
      <c r="L244" s="61"/>
      <c r="M244" s="61"/>
      <c r="N244" s="61"/>
      <c r="O244" s="61"/>
      <c r="P244" s="63">
        <f t="shared" ref="P244" si="30">SUM(D244:O244)</f>
        <v>17862</v>
      </c>
      <c r="Q244" s="64">
        <v>1</v>
      </c>
    </row>
    <row r="245" spans="3:19" ht="30" customHeight="1" x14ac:dyDescent="0.2">
      <c r="C245" s="173" t="s">
        <v>187</v>
      </c>
      <c r="D245" s="173"/>
      <c r="E245" s="173"/>
      <c r="F245" s="173"/>
      <c r="G245" s="173"/>
      <c r="H245" s="173"/>
      <c r="I245" s="173"/>
      <c r="J245" s="173"/>
      <c r="K245" s="173"/>
      <c r="L245" s="173"/>
      <c r="M245" s="173"/>
      <c r="N245" s="173"/>
      <c r="O245" s="173"/>
      <c r="P245" s="173"/>
      <c r="Q245" s="173"/>
    </row>
    <row r="246" spans="3:19" x14ac:dyDescent="0.2">
      <c r="C246" s="172" t="s">
        <v>188</v>
      </c>
      <c r="D246" s="172"/>
      <c r="E246" s="172"/>
      <c r="F246" s="172"/>
      <c r="G246" s="172"/>
      <c r="H246" s="172"/>
      <c r="I246" s="172"/>
      <c r="J246" s="172"/>
      <c r="K246" s="172"/>
      <c r="L246" s="172"/>
      <c r="M246" s="172"/>
      <c r="N246" s="172"/>
      <c r="O246" s="172"/>
      <c r="P246" s="172"/>
      <c r="Q246" s="172"/>
    </row>
    <row r="247" spans="3:19" x14ac:dyDescent="0.2">
      <c r="C247" s="172" t="s">
        <v>261</v>
      </c>
      <c r="D247" s="172"/>
      <c r="E247" s="172"/>
      <c r="F247" s="172"/>
      <c r="G247" s="172"/>
      <c r="H247" s="172"/>
      <c r="I247" s="172"/>
      <c r="J247" s="172"/>
      <c r="K247" s="172"/>
      <c r="L247" s="172"/>
      <c r="M247" s="172"/>
      <c r="N247" s="172"/>
      <c r="O247" s="172"/>
      <c r="P247" s="172"/>
      <c r="Q247" s="172"/>
    </row>
    <row r="248" spans="3:19" x14ac:dyDescent="0.2">
      <c r="D248" s="6"/>
      <c r="E248" s="6"/>
      <c r="F248" s="6"/>
      <c r="G248" s="6"/>
      <c r="H248" s="6"/>
      <c r="I248" s="6"/>
      <c r="J248" s="6"/>
      <c r="K248" s="6"/>
      <c r="L248" s="6"/>
      <c r="M248" s="6"/>
      <c r="N248" s="6"/>
      <c r="O248" s="6"/>
      <c r="P248" s="6"/>
    </row>
    <row r="249" spans="3:19" x14ac:dyDescent="0.2">
      <c r="D249" s="6"/>
      <c r="E249" s="6"/>
      <c r="F249" s="6"/>
      <c r="G249" s="6"/>
      <c r="H249" s="6"/>
      <c r="I249" s="6"/>
      <c r="J249" s="6"/>
      <c r="K249" s="6"/>
      <c r="L249" s="6"/>
      <c r="M249" s="6"/>
      <c r="N249" s="6"/>
      <c r="O249" s="6"/>
      <c r="P249" s="6"/>
    </row>
    <row r="251" spans="3:19" x14ac:dyDescent="0.2">
      <c r="C251" s="171" t="s">
        <v>189</v>
      </c>
      <c r="D251" s="171"/>
      <c r="E251" s="171"/>
      <c r="F251" s="171"/>
      <c r="G251" s="171"/>
      <c r="H251" s="171"/>
      <c r="I251" s="171"/>
      <c r="J251" s="171"/>
      <c r="K251" s="171"/>
      <c r="L251" s="171"/>
      <c r="M251" s="171"/>
      <c r="N251" s="171"/>
      <c r="O251" s="171"/>
      <c r="P251" s="171"/>
      <c r="Q251" s="171"/>
      <c r="R251" s="171"/>
    </row>
    <row r="252" spans="3:19" x14ac:dyDescent="0.2">
      <c r="C252" s="171"/>
      <c r="D252" s="171"/>
      <c r="E252" s="171"/>
      <c r="F252" s="171"/>
      <c r="G252" s="171"/>
      <c r="H252" s="171"/>
      <c r="I252" s="171"/>
      <c r="J252" s="171"/>
      <c r="K252" s="171"/>
      <c r="L252" s="171"/>
      <c r="M252" s="171"/>
      <c r="N252" s="171"/>
      <c r="O252" s="171"/>
      <c r="P252" s="171"/>
      <c r="Q252" s="171"/>
      <c r="R252" s="171"/>
    </row>
    <row r="253" spans="3:19" x14ac:dyDescent="0.2">
      <c r="C253" s="171"/>
      <c r="D253" s="171"/>
      <c r="E253" s="171"/>
      <c r="F253" s="171"/>
      <c r="G253" s="171"/>
      <c r="H253" s="171"/>
      <c r="I253" s="171"/>
      <c r="J253" s="171"/>
      <c r="K253" s="171"/>
      <c r="L253" s="171"/>
      <c r="M253" s="171"/>
      <c r="N253" s="171"/>
      <c r="O253" s="171"/>
      <c r="P253" s="171"/>
      <c r="Q253" s="171"/>
      <c r="R253" s="171"/>
    </row>
  </sheetData>
  <sortState xmlns:xlrd2="http://schemas.microsoft.com/office/spreadsheetml/2017/richdata2" ref="A101:R132">
    <sortCondition descending="1" ref="R101:R132"/>
  </sortState>
  <mergeCells count="39">
    <mergeCell ref="C92:R92"/>
    <mergeCell ref="C48:Q48"/>
    <mergeCell ref="C49:Q49"/>
    <mergeCell ref="C55:R55"/>
    <mergeCell ref="C94:R94"/>
    <mergeCell ref="C196:R196"/>
    <mergeCell ref="C172:R172"/>
    <mergeCell ref="C148:Q148"/>
    <mergeCell ref="C149:Q149"/>
    <mergeCell ref="C191:R191"/>
    <mergeCell ref="C192:R192"/>
    <mergeCell ref="C189:R189"/>
    <mergeCell ref="C167:Q167"/>
    <mergeCell ref="C168:Q168"/>
    <mergeCell ref="C251:R253"/>
    <mergeCell ref="C246:Q246"/>
    <mergeCell ref="C247:Q247"/>
    <mergeCell ref="C212:R212"/>
    <mergeCell ref="C214:Q214"/>
    <mergeCell ref="C215:Q215"/>
    <mergeCell ref="C245:Q245"/>
    <mergeCell ref="C226:P226"/>
    <mergeCell ref="C227:P228"/>
    <mergeCell ref="C95:R95"/>
    <mergeCell ref="C99:Q99"/>
    <mergeCell ref="C137:R137"/>
    <mergeCell ref="C138:R138"/>
    <mergeCell ref="C135:R135"/>
    <mergeCell ref="D6:Q6"/>
    <mergeCell ref="D7:Q7"/>
    <mergeCell ref="C18:P18"/>
    <mergeCell ref="C19:P19"/>
    <mergeCell ref="C9:R9"/>
    <mergeCell ref="C36:Q36"/>
    <mergeCell ref="C45:Q45"/>
    <mergeCell ref="C46:Q46"/>
    <mergeCell ref="C47:Q47"/>
    <mergeCell ref="C29:P29"/>
    <mergeCell ref="C30:P30"/>
  </mergeCells>
  <phoneticPr fontId="2" type="noConversion"/>
  <pageMargins left="0.7" right="0.7" top="0.75" bottom="0.75" header="0.3" footer="0.3"/>
  <pageSetup paperSize="9" orientation="portrait" r:id="rId1"/>
  <ignoredErrors>
    <ignoredError sqref="P243 P16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sheetPr codeName="Hoja2"/>
  <dimension ref="A6:XFC260"/>
  <sheetViews>
    <sheetView showGridLines="0" topLeftCell="C43" zoomScale="80" zoomScaleNormal="80" workbookViewId="0">
      <selection activeCell="R168" sqref="R168"/>
    </sheetView>
  </sheetViews>
  <sheetFormatPr baseColWidth="10" defaultColWidth="11.42578125" defaultRowHeight="15" x14ac:dyDescent="0.2"/>
  <cols>
    <col min="1" max="1" width="41.7109375" style="72" hidden="1" customWidth="1"/>
    <col min="2" max="2" width="28.7109375" style="3" hidden="1" customWidth="1"/>
    <col min="3" max="3" width="40" style="3" customWidth="1"/>
    <col min="4" max="9" width="16.7109375" style="3" hidden="1" customWidth="1"/>
    <col min="10" max="12" width="16.7109375" style="6" hidden="1" customWidth="1"/>
    <col min="13" max="13" width="16.7109375" style="3" hidden="1" customWidth="1"/>
    <col min="14" max="15" width="16.7109375" style="3" customWidth="1"/>
    <col min="16" max="16" width="25" style="3" customWidth="1"/>
    <col min="17" max="17" width="30.7109375" style="14" customWidth="1"/>
    <col min="18" max="18" width="29.7109375" style="3" customWidth="1"/>
    <col min="19" max="19" width="24.42578125" style="3" customWidth="1"/>
    <col min="20" max="20" width="15.85546875" style="3" bestFit="1" customWidth="1"/>
    <col min="21" max="21" width="17" style="3" bestFit="1" customWidth="1"/>
    <col min="22" max="22" width="14.85546875" style="3" customWidth="1"/>
    <col min="23" max="23" width="11.42578125" style="3"/>
    <col min="24" max="24" width="21.28515625" style="3" customWidth="1"/>
    <col min="25" max="16384" width="11.42578125" style="3"/>
  </cols>
  <sheetData>
    <row r="6" spans="3:31" x14ac:dyDescent="0.2">
      <c r="Q6" s="165" t="s">
        <v>0</v>
      </c>
      <c r="R6" s="165"/>
      <c r="S6" s="165"/>
      <c r="T6" s="165"/>
      <c r="U6" s="165"/>
      <c r="V6" s="150"/>
      <c r="W6" s="150"/>
      <c r="X6" s="150"/>
      <c r="Y6" s="150"/>
      <c r="Z6" s="150"/>
      <c r="AA6" s="150"/>
      <c r="AB6" s="150"/>
      <c r="AC6" s="150"/>
      <c r="AD6" s="150"/>
      <c r="AE6" s="150"/>
    </row>
    <row r="7" spans="3:31" x14ac:dyDescent="0.2">
      <c r="Q7" s="165" t="s">
        <v>262</v>
      </c>
      <c r="R7" s="165"/>
      <c r="S7" s="165"/>
      <c r="T7" s="165"/>
      <c r="U7" s="165"/>
      <c r="V7" s="150"/>
      <c r="W7" s="150"/>
      <c r="X7" s="150"/>
      <c r="Y7" s="150"/>
      <c r="Z7" s="150"/>
      <c r="AA7" s="150"/>
      <c r="AB7" s="150"/>
      <c r="AC7" s="150"/>
      <c r="AD7" s="150"/>
      <c r="AE7" s="150"/>
    </row>
    <row r="8" spans="3:31" x14ac:dyDescent="0.2">
      <c r="G8" s="2"/>
    </row>
    <row r="9" spans="3:31" x14ac:dyDescent="0.2">
      <c r="C9" s="166"/>
      <c r="D9" s="166"/>
      <c r="E9" s="166"/>
      <c r="F9" s="166"/>
      <c r="G9" s="166"/>
      <c r="H9" s="166"/>
      <c r="I9" s="166"/>
      <c r="J9" s="166"/>
      <c r="K9" s="166"/>
      <c r="L9" s="166"/>
      <c r="M9" s="166"/>
      <c r="N9" s="166"/>
      <c r="O9" s="166"/>
      <c r="P9" s="166"/>
      <c r="Q9" s="166"/>
    </row>
    <row r="11" spans="3:31" x14ac:dyDescent="0.2">
      <c r="C11" s="100" t="s">
        <v>249</v>
      </c>
    </row>
    <row r="13" spans="3:31" ht="15.75" thickBot="1" x14ac:dyDescent="0.25">
      <c r="D13" s="2"/>
      <c r="E13" s="2"/>
    </row>
    <row r="14" spans="3:31" ht="15.75" thickBot="1" x14ac:dyDescent="0.25">
      <c r="C14" s="56" t="s">
        <v>1</v>
      </c>
      <c r="D14" s="41"/>
      <c r="E14" s="41"/>
      <c r="F14" s="41"/>
      <c r="G14" s="41"/>
      <c r="H14" s="41"/>
      <c r="I14" s="41"/>
      <c r="J14" s="41"/>
      <c r="K14" s="41"/>
      <c r="L14" s="41"/>
      <c r="M14" s="41"/>
      <c r="N14" s="41" t="s">
        <v>2</v>
      </c>
      <c r="O14" s="41" t="s">
        <v>3</v>
      </c>
      <c r="P14" s="43" t="s">
        <v>252</v>
      </c>
      <c r="Q14" s="3"/>
      <c r="R14" s="14"/>
    </row>
    <row r="15" spans="3:31" ht="16.5" customHeight="1" thickBot="1" x14ac:dyDescent="0.25">
      <c r="C15" s="97" t="s">
        <v>14</v>
      </c>
      <c r="D15" s="152"/>
      <c r="E15" s="152"/>
      <c r="F15" s="152"/>
      <c r="G15" s="152"/>
      <c r="H15" s="152"/>
      <c r="I15" s="152"/>
      <c r="J15" s="152"/>
      <c r="K15" s="152"/>
      <c r="L15" s="152"/>
      <c r="M15" s="152"/>
      <c r="N15" s="126">
        <v>172194</v>
      </c>
      <c r="O15" s="126">
        <v>167708</v>
      </c>
      <c r="P15" s="32">
        <f>SUM(N15:O15)</f>
        <v>339902</v>
      </c>
      <c r="Q15" s="3"/>
      <c r="R15" s="12"/>
    </row>
    <row r="16" spans="3:31" ht="16.5" thickBot="1" x14ac:dyDescent="0.3">
      <c r="C16" s="98" t="s">
        <v>15</v>
      </c>
      <c r="D16" s="152"/>
      <c r="E16" s="152"/>
      <c r="F16" s="152"/>
      <c r="G16" s="152"/>
      <c r="H16" s="152"/>
      <c r="I16" s="152"/>
      <c r="J16" s="152"/>
      <c r="K16" s="152"/>
      <c r="L16" s="152"/>
      <c r="M16" s="152"/>
      <c r="N16" s="127">
        <v>124938</v>
      </c>
      <c r="O16" s="127">
        <v>122232</v>
      </c>
      <c r="P16" s="32">
        <f>SUM(N16:O16)</f>
        <v>247170</v>
      </c>
      <c r="Q16" s="3"/>
      <c r="R16" s="12"/>
    </row>
    <row r="17" spans="3:18" ht="16.5" thickBot="1" x14ac:dyDescent="0.3">
      <c r="C17" s="99" t="s">
        <v>16</v>
      </c>
      <c r="D17" s="36">
        <f t="shared" ref="D17:P17" si="0">SUM(D15:D16)</f>
        <v>0</v>
      </c>
      <c r="E17" s="36">
        <f t="shared" si="0"/>
        <v>0</v>
      </c>
      <c r="F17" s="36">
        <f t="shared" si="0"/>
        <v>0</v>
      </c>
      <c r="G17" s="36">
        <f t="shared" si="0"/>
        <v>0</v>
      </c>
      <c r="H17" s="36">
        <f t="shared" si="0"/>
        <v>0</v>
      </c>
      <c r="I17" s="36">
        <f t="shared" si="0"/>
        <v>0</v>
      </c>
      <c r="J17" s="36">
        <f t="shared" si="0"/>
        <v>0</v>
      </c>
      <c r="K17" s="36">
        <f t="shared" ref="K17:L17" si="1">SUM(K15:K16)</f>
        <v>0</v>
      </c>
      <c r="L17" s="36">
        <f t="shared" si="1"/>
        <v>0</v>
      </c>
      <c r="M17" s="36">
        <f t="shared" si="0"/>
        <v>0</v>
      </c>
      <c r="N17" s="36">
        <f t="shared" ref="N17:O17" si="2">SUM(N15:N16)</f>
        <v>297132</v>
      </c>
      <c r="O17" s="36">
        <f t="shared" si="2"/>
        <v>289940</v>
      </c>
      <c r="P17" s="36">
        <f t="shared" si="0"/>
        <v>587072</v>
      </c>
      <c r="Q17" s="3"/>
      <c r="R17" s="14"/>
    </row>
    <row r="18" spans="3:18" ht="15.75" x14ac:dyDescent="0.25">
      <c r="C18" s="186" t="s">
        <v>17</v>
      </c>
      <c r="D18" s="186"/>
      <c r="E18" s="186"/>
      <c r="F18" s="186"/>
      <c r="G18" s="186"/>
      <c r="H18" s="186"/>
      <c r="I18" s="186"/>
      <c r="J18" s="186"/>
      <c r="K18" s="186"/>
      <c r="L18" s="186"/>
      <c r="M18" s="186"/>
      <c r="N18" s="186"/>
      <c r="O18" s="186"/>
      <c r="P18" s="186"/>
    </row>
    <row r="19" spans="3:18" ht="15.75" x14ac:dyDescent="0.25">
      <c r="C19" s="163" t="s">
        <v>260</v>
      </c>
      <c r="D19" s="163"/>
      <c r="E19" s="163"/>
      <c r="F19" s="163"/>
      <c r="G19" s="163"/>
      <c r="H19" s="163"/>
      <c r="I19" s="163"/>
      <c r="J19" s="163"/>
      <c r="K19" s="163"/>
      <c r="L19" s="163"/>
      <c r="M19" s="163"/>
      <c r="N19" s="163"/>
      <c r="O19" s="163"/>
      <c r="P19" s="163"/>
    </row>
    <row r="20" spans="3:18" x14ac:dyDescent="0.2">
      <c r="D20" s="191"/>
      <c r="E20" s="191"/>
      <c r="F20" s="191"/>
    </row>
    <row r="22" spans="3:18" x14ac:dyDescent="0.2">
      <c r="C22" s="100" t="s">
        <v>239</v>
      </c>
    </row>
    <row r="24" spans="3:18" ht="15.75" thickBot="1" x14ac:dyDescent="0.25">
      <c r="C24" s="18"/>
      <c r="D24" s="18"/>
      <c r="E24" s="18"/>
      <c r="F24" s="18"/>
      <c r="G24" s="18"/>
      <c r="H24" s="18"/>
      <c r="I24" s="18"/>
      <c r="J24" s="18"/>
      <c r="K24" s="18"/>
      <c r="L24" s="18"/>
      <c r="M24" s="18"/>
      <c r="N24" s="18"/>
      <c r="O24" s="18"/>
    </row>
    <row r="25" spans="3:18" ht="15.75" thickBot="1" x14ac:dyDescent="0.25">
      <c r="C25" s="40" t="s">
        <v>14</v>
      </c>
      <c r="D25" s="41"/>
      <c r="E25" s="41"/>
      <c r="F25" s="41"/>
      <c r="G25" s="41"/>
      <c r="H25" s="41"/>
      <c r="I25" s="41"/>
      <c r="J25" s="41"/>
      <c r="K25" s="41"/>
      <c r="L25" s="41"/>
      <c r="M25" s="41"/>
      <c r="N25" s="41" t="s">
        <v>2</v>
      </c>
      <c r="O25" s="41" t="s">
        <v>3</v>
      </c>
      <c r="P25" s="43" t="s">
        <v>252</v>
      </c>
      <c r="Q25" s="3"/>
      <c r="R25" s="14"/>
    </row>
    <row r="26" spans="3:18" ht="15.75" thickBot="1" x14ac:dyDescent="0.25">
      <c r="C26" s="133" t="s">
        <v>18</v>
      </c>
      <c r="D26" s="152"/>
      <c r="E26" s="152"/>
      <c r="F26" s="152"/>
      <c r="G26" s="152"/>
      <c r="H26" s="152"/>
      <c r="I26" s="152"/>
      <c r="J26" s="152"/>
      <c r="K26" s="152"/>
      <c r="L26" s="152"/>
      <c r="M26" s="152"/>
      <c r="N26" s="37">
        <v>119334</v>
      </c>
      <c r="O26" s="37">
        <v>119312</v>
      </c>
      <c r="P26" s="32">
        <f t="shared" ref="P26:P29" si="3">SUM(N26:O26)</f>
        <v>238646</v>
      </c>
      <c r="Q26" s="3"/>
      <c r="R26" s="12"/>
    </row>
    <row r="27" spans="3:18" ht="15.75" thickBot="1" x14ac:dyDescent="0.25">
      <c r="C27" s="136" t="s">
        <v>19</v>
      </c>
      <c r="D27" s="152"/>
      <c r="E27" s="152"/>
      <c r="F27" s="152"/>
      <c r="G27" s="152"/>
      <c r="H27" s="152"/>
      <c r="I27" s="152"/>
      <c r="J27" s="152"/>
      <c r="K27" s="152"/>
      <c r="L27" s="152"/>
      <c r="M27" s="152"/>
      <c r="N27" s="37">
        <v>52348</v>
      </c>
      <c r="O27" s="37">
        <v>48011</v>
      </c>
      <c r="P27" s="32">
        <f>SUM(N27:O27)</f>
        <v>100359</v>
      </c>
      <c r="Q27" s="3"/>
      <c r="R27" s="12"/>
    </row>
    <row r="28" spans="3:18" ht="15.75" thickBot="1" x14ac:dyDescent="0.25">
      <c r="C28" s="137" t="s">
        <v>20</v>
      </c>
      <c r="D28" s="152"/>
      <c r="E28" s="152"/>
      <c r="F28" s="152"/>
      <c r="G28" s="152"/>
      <c r="H28" s="152"/>
      <c r="I28" s="152"/>
      <c r="J28" s="152"/>
      <c r="K28" s="152"/>
      <c r="L28" s="152"/>
      <c r="M28" s="152"/>
      <c r="N28" s="37">
        <v>512</v>
      </c>
      <c r="O28" s="37">
        <v>385</v>
      </c>
      <c r="P28" s="32">
        <f t="shared" si="3"/>
        <v>897</v>
      </c>
      <c r="Q28" s="3"/>
      <c r="R28" s="12"/>
    </row>
    <row r="29" spans="3:18" ht="15.75" thickBot="1" x14ac:dyDescent="0.25">
      <c r="C29" s="47" t="s">
        <v>16</v>
      </c>
      <c r="D29" s="36"/>
      <c r="E29" s="36"/>
      <c r="F29" s="36"/>
      <c r="G29" s="36"/>
      <c r="H29" s="36"/>
      <c r="I29" s="36"/>
      <c r="J29" s="36"/>
      <c r="K29" s="36"/>
      <c r="L29" s="36"/>
      <c r="M29" s="36"/>
      <c r="N29" s="36">
        <f>SUM(N26:N28)</f>
        <v>172194</v>
      </c>
      <c r="O29" s="36">
        <f>SUM(O26:O28)</f>
        <v>167708</v>
      </c>
      <c r="P29" s="36">
        <f t="shared" si="3"/>
        <v>339902</v>
      </c>
      <c r="Q29" s="3"/>
      <c r="R29" s="14"/>
    </row>
    <row r="30" spans="3:18" ht="15.75" x14ac:dyDescent="0.25">
      <c r="C30" s="186" t="s">
        <v>190</v>
      </c>
      <c r="D30" s="186"/>
      <c r="E30" s="186"/>
      <c r="F30" s="186"/>
      <c r="G30" s="186"/>
      <c r="H30" s="186"/>
      <c r="I30" s="186"/>
      <c r="J30" s="186"/>
      <c r="K30" s="186"/>
      <c r="L30" s="186"/>
      <c r="M30" s="186"/>
      <c r="N30" s="186"/>
      <c r="O30" s="186"/>
      <c r="P30" s="186"/>
    </row>
    <row r="31" spans="3:18" ht="15.75" x14ac:dyDescent="0.25">
      <c r="C31" s="163" t="s">
        <v>260</v>
      </c>
      <c r="D31" s="163"/>
      <c r="E31" s="163"/>
      <c r="F31" s="163"/>
      <c r="G31" s="163"/>
      <c r="H31" s="163"/>
      <c r="I31" s="163"/>
      <c r="J31" s="163"/>
      <c r="K31" s="163"/>
      <c r="L31" s="163"/>
      <c r="M31" s="163"/>
      <c r="N31" s="163"/>
      <c r="O31" s="163"/>
      <c r="P31" s="163"/>
    </row>
    <row r="34" spans="3:19" x14ac:dyDescent="0.2">
      <c r="C34" s="100" t="s">
        <v>240</v>
      </c>
    </row>
    <row r="36" spans="3:19" ht="15.75" thickBot="1" x14ac:dyDescent="0.25"/>
    <row r="37" spans="3:19" ht="27.75" customHeight="1" thickBot="1" x14ac:dyDescent="0.25">
      <c r="C37" s="192" t="s">
        <v>22</v>
      </c>
      <c r="D37" s="192"/>
      <c r="E37" s="192"/>
      <c r="F37" s="192"/>
      <c r="G37" s="192"/>
      <c r="H37" s="192"/>
      <c r="I37" s="192"/>
      <c r="J37" s="192"/>
      <c r="K37" s="192"/>
      <c r="L37" s="192"/>
      <c r="M37" s="192"/>
      <c r="N37" s="192"/>
      <c r="O37" s="192"/>
      <c r="P37" s="192"/>
      <c r="Q37" s="193"/>
    </row>
    <row r="38" spans="3:19" ht="24.6" customHeight="1" thickBot="1" x14ac:dyDescent="0.25">
      <c r="C38" s="138" t="s">
        <v>23</v>
      </c>
      <c r="D38" s="41"/>
      <c r="E38" s="41"/>
      <c r="F38" s="41"/>
      <c r="G38" s="41"/>
      <c r="H38" s="41"/>
      <c r="I38" s="41"/>
      <c r="J38" s="41"/>
      <c r="K38" s="41"/>
      <c r="L38" s="41"/>
      <c r="M38" s="41"/>
      <c r="N38" s="41" t="s">
        <v>2</v>
      </c>
      <c r="O38" s="41" t="s">
        <v>3</v>
      </c>
      <c r="P38" s="42" t="s">
        <v>253</v>
      </c>
      <c r="Q38" s="42" t="s">
        <v>24</v>
      </c>
      <c r="R38" s="14"/>
    </row>
    <row r="39" spans="3:19" ht="15.75" thickBot="1" x14ac:dyDescent="0.25">
      <c r="C39" s="136" t="s">
        <v>227</v>
      </c>
      <c r="D39" s="152"/>
      <c r="E39" s="152"/>
      <c r="F39" s="152"/>
      <c r="G39" s="152"/>
      <c r="H39" s="152"/>
      <c r="I39" s="152"/>
      <c r="J39" s="152"/>
      <c r="K39" s="152"/>
      <c r="L39" s="152"/>
      <c r="M39" s="152"/>
      <c r="N39" s="33">
        <v>131508</v>
      </c>
      <c r="O39" s="33">
        <v>134948</v>
      </c>
      <c r="P39" s="32">
        <f t="shared" ref="P39:P45" si="4">SUM(N39:O39)</f>
        <v>266456</v>
      </c>
      <c r="Q39" s="51">
        <f t="shared" ref="Q39:Q44" si="5">P39/$P$45</f>
        <v>0.45387277880736948</v>
      </c>
      <c r="R39" s="14"/>
      <c r="S39" s="12"/>
    </row>
    <row r="40" spans="3:19" ht="15.75" thickBot="1" x14ac:dyDescent="0.25">
      <c r="C40" s="136" t="s">
        <v>228</v>
      </c>
      <c r="D40" s="152"/>
      <c r="E40" s="152"/>
      <c r="F40" s="152"/>
      <c r="G40" s="152"/>
      <c r="H40" s="152"/>
      <c r="I40" s="152"/>
      <c r="J40" s="152"/>
      <c r="K40" s="152"/>
      <c r="L40" s="152"/>
      <c r="M40" s="152"/>
      <c r="N40" s="33">
        <v>62136</v>
      </c>
      <c r="O40" s="33">
        <v>61187</v>
      </c>
      <c r="P40" s="32">
        <f t="shared" si="4"/>
        <v>123323</v>
      </c>
      <c r="Q40" s="51">
        <f t="shared" si="5"/>
        <v>0.21006452360187508</v>
      </c>
      <c r="R40" s="14"/>
      <c r="S40" s="12"/>
    </row>
    <row r="41" spans="3:19" ht="15.75" thickBot="1" x14ac:dyDescent="0.25">
      <c r="C41" s="136" t="s">
        <v>229</v>
      </c>
      <c r="D41" s="152"/>
      <c r="E41" s="152"/>
      <c r="F41" s="152"/>
      <c r="G41" s="152"/>
      <c r="H41" s="152"/>
      <c r="I41" s="152"/>
      <c r="J41" s="152"/>
      <c r="K41" s="152"/>
      <c r="L41" s="152"/>
      <c r="M41" s="152"/>
      <c r="N41" s="33">
        <v>54828</v>
      </c>
      <c r="O41" s="33">
        <v>36898</v>
      </c>
      <c r="P41" s="32">
        <f t="shared" si="4"/>
        <v>91726</v>
      </c>
      <c r="Q41" s="51">
        <f t="shared" si="5"/>
        <v>0.15624318652567318</v>
      </c>
      <c r="R41" s="14"/>
      <c r="S41" s="12"/>
    </row>
    <row r="42" spans="3:19" ht="15.75" thickBot="1" x14ac:dyDescent="0.25">
      <c r="C42" s="136" t="s">
        <v>230</v>
      </c>
      <c r="D42" s="152"/>
      <c r="E42" s="152"/>
      <c r="F42" s="152"/>
      <c r="G42" s="152"/>
      <c r="H42" s="152"/>
      <c r="I42" s="152"/>
      <c r="J42" s="152"/>
      <c r="K42" s="152"/>
      <c r="L42" s="152"/>
      <c r="M42" s="152"/>
      <c r="N42" s="33">
        <v>33164</v>
      </c>
      <c r="O42" s="33">
        <v>42165</v>
      </c>
      <c r="P42" s="32">
        <f t="shared" si="4"/>
        <v>75329</v>
      </c>
      <c r="Q42" s="51">
        <f t="shared" si="5"/>
        <v>0.12831305189142048</v>
      </c>
      <c r="R42" s="14"/>
      <c r="S42" s="12"/>
    </row>
    <row r="43" spans="3:19" ht="15.75" thickBot="1" x14ac:dyDescent="0.25">
      <c r="C43" s="136" t="s">
        <v>231</v>
      </c>
      <c r="D43" s="152"/>
      <c r="E43" s="152"/>
      <c r="F43" s="152"/>
      <c r="G43" s="152"/>
      <c r="H43" s="152"/>
      <c r="I43" s="152"/>
      <c r="J43" s="152"/>
      <c r="K43" s="152"/>
      <c r="L43" s="152"/>
      <c r="M43" s="152"/>
      <c r="N43" s="33">
        <v>4816</v>
      </c>
      <c r="O43" s="33">
        <v>4731</v>
      </c>
      <c r="P43" s="32">
        <f t="shared" si="4"/>
        <v>9547</v>
      </c>
      <c r="Q43" s="51">
        <f t="shared" si="5"/>
        <v>1.6262059849558488E-2</v>
      </c>
      <c r="R43" s="14"/>
      <c r="S43" s="12"/>
    </row>
    <row r="44" spans="3:19" ht="15.75" thickBot="1" x14ac:dyDescent="0.25">
      <c r="C44" s="136" t="s">
        <v>232</v>
      </c>
      <c r="D44" s="152"/>
      <c r="E44" s="152"/>
      <c r="F44" s="152"/>
      <c r="G44" s="152"/>
      <c r="H44" s="152"/>
      <c r="I44" s="152"/>
      <c r="J44" s="152"/>
      <c r="K44" s="152"/>
      <c r="L44" s="152"/>
      <c r="M44" s="152"/>
      <c r="N44" s="33">
        <v>10680</v>
      </c>
      <c r="O44" s="33">
        <v>10011</v>
      </c>
      <c r="P44" s="32">
        <f t="shared" si="4"/>
        <v>20691</v>
      </c>
      <c r="Q44" s="51">
        <f t="shared" si="5"/>
        <v>3.5244399324103344E-2</v>
      </c>
      <c r="R44" s="14"/>
      <c r="S44" s="12"/>
    </row>
    <row r="45" spans="3:19" ht="15.75" thickBot="1" x14ac:dyDescent="0.25">
      <c r="C45" s="111" t="s">
        <v>16</v>
      </c>
      <c r="D45" s="48">
        <f t="shared" ref="D45:K45" si="6">SUM(D39:D44)</f>
        <v>0</v>
      </c>
      <c r="E45" s="48">
        <f t="shared" si="6"/>
        <v>0</v>
      </c>
      <c r="F45" s="48">
        <f t="shared" si="6"/>
        <v>0</v>
      </c>
      <c r="G45" s="48">
        <f t="shared" si="6"/>
        <v>0</v>
      </c>
      <c r="H45" s="48">
        <f t="shared" si="6"/>
        <v>0</v>
      </c>
      <c r="I45" s="48">
        <f t="shared" si="6"/>
        <v>0</v>
      </c>
      <c r="J45" s="48">
        <f t="shared" si="6"/>
        <v>0</v>
      </c>
      <c r="K45" s="48">
        <f t="shared" si="6"/>
        <v>0</v>
      </c>
      <c r="L45" s="48">
        <f>SUM(L39:L44)</f>
        <v>0</v>
      </c>
      <c r="M45" s="48">
        <f>SUM(M39:M44)</f>
        <v>0</v>
      </c>
      <c r="N45" s="48">
        <f>SUM(N39:N44)</f>
        <v>297132</v>
      </c>
      <c r="O45" s="48">
        <f>SUM(O39:O44)</f>
        <v>289940</v>
      </c>
      <c r="P45" s="48">
        <f t="shared" si="4"/>
        <v>587072</v>
      </c>
      <c r="Q45" s="52">
        <f>SUM(Q39:Q44)</f>
        <v>1</v>
      </c>
      <c r="R45" s="14"/>
    </row>
    <row r="46" spans="3:19" x14ac:dyDescent="0.2">
      <c r="C46" s="101" t="s">
        <v>237</v>
      </c>
      <c r="D46" s="74"/>
      <c r="E46" s="74"/>
      <c r="F46" s="74"/>
      <c r="G46" s="74"/>
      <c r="H46" s="74"/>
      <c r="I46" s="74"/>
      <c r="J46" s="75"/>
      <c r="K46" s="75"/>
      <c r="L46" s="75"/>
      <c r="M46" s="74"/>
      <c r="N46" s="74"/>
      <c r="O46" s="74"/>
      <c r="P46" s="74"/>
    </row>
    <row r="47" spans="3:19" x14ac:dyDescent="0.2">
      <c r="C47" s="102" t="s">
        <v>25</v>
      </c>
      <c r="D47" s="7"/>
      <c r="E47" s="7"/>
      <c r="F47" s="7"/>
      <c r="G47" s="7"/>
      <c r="H47" s="7"/>
      <c r="I47" s="7"/>
      <c r="J47" s="76"/>
      <c r="K47" s="76"/>
      <c r="L47" s="76"/>
      <c r="M47" s="7"/>
      <c r="N47" s="7"/>
      <c r="O47" s="7"/>
      <c r="P47" s="7"/>
    </row>
    <row r="48" spans="3:19" x14ac:dyDescent="0.2">
      <c r="C48" s="102" t="s">
        <v>26</v>
      </c>
      <c r="D48" s="7"/>
      <c r="E48" s="7"/>
      <c r="F48" s="7"/>
      <c r="G48" s="7"/>
      <c r="H48" s="7"/>
      <c r="I48" s="7"/>
      <c r="J48" s="76"/>
      <c r="K48" s="76"/>
      <c r="L48" s="76"/>
      <c r="M48" s="7"/>
      <c r="N48" s="7"/>
      <c r="O48" s="7"/>
      <c r="P48" s="7"/>
    </row>
    <row r="49" spans="2:19" x14ac:dyDescent="0.2">
      <c r="C49" s="172" t="s">
        <v>27</v>
      </c>
      <c r="D49" s="172"/>
      <c r="E49" s="172"/>
      <c r="F49" s="172"/>
      <c r="G49" s="172"/>
      <c r="H49" s="172"/>
      <c r="I49" s="172"/>
      <c r="J49" s="172"/>
      <c r="K49" s="172"/>
      <c r="L49" s="172"/>
      <c r="M49" s="172"/>
      <c r="N49" s="172"/>
      <c r="O49" s="172"/>
      <c r="P49" s="172"/>
      <c r="Q49" s="172"/>
    </row>
    <row r="50" spans="2:19" x14ac:dyDescent="0.2">
      <c r="C50" s="172" t="s">
        <v>260</v>
      </c>
      <c r="D50" s="172"/>
      <c r="E50" s="172"/>
      <c r="F50" s="172"/>
      <c r="G50" s="172"/>
      <c r="H50" s="172"/>
      <c r="I50" s="172"/>
      <c r="J50" s="172"/>
      <c r="K50" s="172"/>
      <c r="L50" s="172"/>
      <c r="M50" s="172"/>
      <c r="N50" s="172"/>
      <c r="O50" s="172"/>
      <c r="P50" s="172"/>
      <c r="Q50" s="172"/>
    </row>
    <row r="51" spans="2:19" x14ac:dyDescent="0.2">
      <c r="C51" s="135"/>
      <c r="D51" s="135"/>
      <c r="E51" s="135"/>
      <c r="F51" s="135"/>
      <c r="G51" s="135"/>
      <c r="H51" s="135"/>
      <c r="I51" s="135"/>
      <c r="J51" s="135"/>
      <c r="K51" s="135"/>
      <c r="L51" s="135"/>
      <c r="M51" s="135"/>
      <c r="N51" s="135"/>
      <c r="O51" s="135"/>
      <c r="P51" s="135"/>
    </row>
    <row r="52" spans="2:19" x14ac:dyDescent="0.2">
      <c r="D52" s="6"/>
      <c r="E52" s="6"/>
      <c r="F52" s="6"/>
      <c r="G52" s="6"/>
    </row>
    <row r="53" spans="2:19" x14ac:dyDescent="0.2">
      <c r="C53" s="100" t="s">
        <v>241</v>
      </c>
      <c r="D53" s="6"/>
      <c r="E53" s="6"/>
    </row>
    <row r="54" spans="2:19" x14ac:dyDescent="0.2">
      <c r="C54" s="5"/>
      <c r="D54" s="6"/>
      <c r="E54" s="6"/>
      <c r="F54" s="6"/>
      <c r="G54" s="6"/>
      <c r="H54" s="6"/>
      <c r="I54" s="6"/>
    </row>
    <row r="55" spans="2:19" ht="15.75" thickBot="1" x14ac:dyDescent="0.25"/>
    <row r="56" spans="2:19" ht="16.5" customHeight="1" thickBot="1" x14ac:dyDescent="0.25">
      <c r="C56" s="181" t="s">
        <v>191</v>
      </c>
      <c r="D56" s="182"/>
      <c r="E56" s="182"/>
      <c r="F56" s="182"/>
      <c r="G56" s="182"/>
      <c r="H56" s="182"/>
      <c r="I56" s="182"/>
      <c r="J56" s="182"/>
      <c r="K56" s="182"/>
      <c r="L56" s="182"/>
      <c r="M56" s="182"/>
      <c r="N56" s="182"/>
      <c r="O56" s="182"/>
      <c r="P56" s="182"/>
      <c r="Q56" s="183"/>
    </row>
    <row r="57" spans="2:19" ht="15.95" customHeight="1" thickBot="1" x14ac:dyDescent="0.3">
      <c r="C57" s="139"/>
      <c r="D57" s="179"/>
      <c r="E57" s="179"/>
      <c r="F57" s="179"/>
      <c r="G57" s="179"/>
      <c r="H57" s="179"/>
      <c r="I57" s="179"/>
      <c r="J57" s="179"/>
      <c r="K57" s="179"/>
      <c r="L57" s="179"/>
      <c r="M57" s="179"/>
      <c r="N57" s="149"/>
      <c r="O57" s="149"/>
      <c r="P57" s="184"/>
      <c r="Q57" s="185"/>
      <c r="R57" s="103"/>
    </row>
    <row r="58" spans="2:19" ht="50.25" customHeight="1" thickBot="1" x14ac:dyDescent="0.25">
      <c r="B58" s="3" t="s">
        <v>192</v>
      </c>
      <c r="C58" s="54" t="s">
        <v>29</v>
      </c>
      <c r="D58" s="41" t="s">
        <v>4</v>
      </c>
      <c r="E58" s="41" t="s">
        <v>5</v>
      </c>
      <c r="F58" s="41" t="s">
        <v>6</v>
      </c>
      <c r="G58" s="41" t="s">
        <v>7</v>
      </c>
      <c r="H58" s="41" t="s">
        <v>8</v>
      </c>
      <c r="I58" s="41" t="s">
        <v>9</v>
      </c>
      <c r="J58" s="41" t="s">
        <v>10</v>
      </c>
      <c r="K58" s="41" t="s">
        <v>11</v>
      </c>
      <c r="L58" s="41" t="s">
        <v>12</v>
      </c>
      <c r="M58" s="41" t="s">
        <v>13</v>
      </c>
      <c r="N58" s="41" t="s">
        <v>2</v>
      </c>
      <c r="O58" s="41" t="s">
        <v>3</v>
      </c>
      <c r="P58" s="107" t="s">
        <v>263</v>
      </c>
      <c r="Q58" s="107" t="s">
        <v>264</v>
      </c>
      <c r="R58" s="108" t="s">
        <v>193</v>
      </c>
    </row>
    <row r="59" spans="2:19" ht="15.75" customHeight="1" thickBot="1" x14ac:dyDescent="0.3">
      <c r="B59" s="3" t="s">
        <v>31</v>
      </c>
      <c r="C59" s="133" t="s">
        <v>31</v>
      </c>
      <c r="D59" s="32">
        <v>3880</v>
      </c>
      <c r="E59" s="32">
        <v>4899</v>
      </c>
      <c r="F59" s="32">
        <v>4576</v>
      </c>
      <c r="G59" s="32">
        <v>3777</v>
      </c>
      <c r="H59" s="32">
        <v>4178</v>
      </c>
      <c r="I59" s="32">
        <v>3945</v>
      </c>
      <c r="J59" s="32">
        <v>4708</v>
      </c>
      <c r="K59" s="32">
        <v>5743</v>
      </c>
      <c r="L59" s="32">
        <v>5331</v>
      </c>
      <c r="M59" s="32">
        <v>4731</v>
      </c>
      <c r="N59" s="32">
        <v>5821</v>
      </c>
      <c r="O59" s="32">
        <v>5237</v>
      </c>
      <c r="P59" s="32">
        <f t="shared" ref="P59:P91" si="7">SUM(D59:O59)</f>
        <v>56826</v>
      </c>
      <c r="Q59" s="44">
        <v>1024899</v>
      </c>
      <c r="R59" s="145">
        <f t="shared" ref="R59:R91" si="8">P59/Q59*10000</f>
        <v>554.45463406638123</v>
      </c>
      <c r="S59" s="14"/>
    </row>
    <row r="60" spans="2:19" ht="15.75" customHeight="1" thickBot="1" x14ac:dyDescent="0.3">
      <c r="B60" s="3" t="s">
        <v>32</v>
      </c>
      <c r="C60" s="133" t="s">
        <v>32</v>
      </c>
      <c r="D60" s="32">
        <v>3191</v>
      </c>
      <c r="E60" s="32">
        <v>3757</v>
      </c>
      <c r="F60" s="32">
        <v>3301</v>
      </c>
      <c r="G60" s="32">
        <v>3012</v>
      </c>
      <c r="H60" s="32">
        <v>3124</v>
      </c>
      <c r="I60" s="32">
        <v>3294</v>
      </c>
      <c r="J60" s="32">
        <v>3584</v>
      </c>
      <c r="K60" s="32">
        <v>4218</v>
      </c>
      <c r="L60" s="32">
        <v>3913</v>
      </c>
      <c r="M60" s="32">
        <v>3544</v>
      </c>
      <c r="N60" s="32">
        <v>3939</v>
      </c>
      <c r="O60" s="32">
        <v>4104</v>
      </c>
      <c r="P60" s="32">
        <f t="shared" si="7"/>
        <v>42981</v>
      </c>
      <c r="Q60" s="44">
        <v>874367</v>
      </c>
      <c r="R60" s="145">
        <f t="shared" si="8"/>
        <v>491.56704221453919</v>
      </c>
      <c r="S60" s="14"/>
    </row>
    <row r="61" spans="2:19" ht="28.5" customHeight="1" thickBot="1" x14ac:dyDescent="0.3">
      <c r="B61" s="3" t="s">
        <v>199</v>
      </c>
      <c r="C61" s="134" t="s">
        <v>44</v>
      </c>
      <c r="D61" s="32">
        <v>120</v>
      </c>
      <c r="E61" s="32">
        <v>222</v>
      </c>
      <c r="F61" s="32">
        <v>235</v>
      </c>
      <c r="G61" s="32">
        <v>229</v>
      </c>
      <c r="H61" s="32">
        <v>208</v>
      </c>
      <c r="I61" s="32">
        <v>227</v>
      </c>
      <c r="J61" s="32">
        <v>326</v>
      </c>
      <c r="K61" s="32">
        <v>276</v>
      </c>
      <c r="L61" s="32">
        <v>314</v>
      </c>
      <c r="M61" s="32">
        <v>292</v>
      </c>
      <c r="N61" s="32">
        <v>293</v>
      </c>
      <c r="O61" s="32">
        <v>240</v>
      </c>
      <c r="P61" s="32">
        <f t="shared" si="7"/>
        <v>2982</v>
      </c>
      <c r="Q61" s="44">
        <v>61356</v>
      </c>
      <c r="R61" s="145">
        <f t="shared" si="8"/>
        <v>486.01603755133971</v>
      </c>
      <c r="S61" s="14"/>
    </row>
    <row r="62" spans="2:19" ht="15.75" customHeight="1" thickBot="1" x14ac:dyDescent="0.3">
      <c r="B62" s="3" t="s">
        <v>194</v>
      </c>
      <c r="C62" s="134" t="s">
        <v>33</v>
      </c>
      <c r="D62" s="32">
        <v>25268</v>
      </c>
      <c r="E62" s="32">
        <v>30523</v>
      </c>
      <c r="F62" s="32">
        <v>28525</v>
      </c>
      <c r="G62" s="32">
        <v>25168</v>
      </c>
      <c r="H62" s="32">
        <v>28729</v>
      </c>
      <c r="I62" s="32">
        <v>29547</v>
      </c>
      <c r="J62" s="32">
        <v>32020</v>
      </c>
      <c r="K62" s="32">
        <v>37451</v>
      </c>
      <c r="L62" s="32">
        <v>32588</v>
      </c>
      <c r="M62" s="32">
        <v>27793</v>
      </c>
      <c r="N62" s="32">
        <v>34584</v>
      </c>
      <c r="O62" s="32">
        <v>34057</v>
      </c>
      <c r="P62" s="32">
        <f t="shared" si="7"/>
        <v>366253</v>
      </c>
      <c r="Q62" s="44">
        <v>7749529</v>
      </c>
      <c r="R62" s="145">
        <f t="shared" si="8"/>
        <v>472.61323881748166</v>
      </c>
      <c r="S62" s="14"/>
    </row>
    <row r="63" spans="2:19" ht="15.75" customHeight="1" thickBot="1" x14ac:dyDescent="0.3">
      <c r="B63" s="3" t="s">
        <v>195</v>
      </c>
      <c r="C63" s="133" t="s">
        <v>36</v>
      </c>
      <c r="D63" s="32">
        <v>12336</v>
      </c>
      <c r="E63" s="32">
        <v>15657</v>
      </c>
      <c r="F63" s="32">
        <v>15098</v>
      </c>
      <c r="G63" s="32">
        <v>14034</v>
      </c>
      <c r="H63" s="32">
        <v>15876</v>
      </c>
      <c r="I63" s="32">
        <v>15066</v>
      </c>
      <c r="J63" s="32">
        <v>17010</v>
      </c>
      <c r="K63" s="32">
        <v>20104</v>
      </c>
      <c r="L63" s="32">
        <v>18284</v>
      </c>
      <c r="M63" s="32">
        <v>15536</v>
      </c>
      <c r="N63" s="32">
        <v>18545</v>
      </c>
      <c r="O63" s="32">
        <v>16950</v>
      </c>
      <c r="P63" s="32">
        <f t="shared" si="7"/>
        <v>194496</v>
      </c>
      <c r="Q63" s="44">
        <v>4573717</v>
      </c>
      <c r="R63" s="145">
        <f t="shared" si="8"/>
        <v>425.24712394754636</v>
      </c>
      <c r="S63" s="14"/>
    </row>
    <row r="64" spans="2:19" ht="15.75" customHeight="1" thickBot="1" x14ac:dyDescent="0.3">
      <c r="B64" s="3" t="s">
        <v>34</v>
      </c>
      <c r="C64" s="133" t="s">
        <v>34</v>
      </c>
      <c r="D64" s="32">
        <v>18565</v>
      </c>
      <c r="E64" s="32">
        <v>25449</v>
      </c>
      <c r="F64" s="32">
        <v>23338</v>
      </c>
      <c r="G64" s="32">
        <v>20297</v>
      </c>
      <c r="H64" s="32">
        <v>24400</v>
      </c>
      <c r="I64" s="32">
        <v>23584</v>
      </c>
      <c r="J64" s="32">
        <v>25996</v>
      </c>
      <c r="K64" s="32">
        <v>29287</v>
      </c>
      <c r="L64" s="32">
        <v>24586</v>
      </c>
      <c r="M64" s="32">
        <v>20899</v>
      </c>
      <c r="N64" s="32">
        <v>28337</v>
      </c>
      <c r="O64" s="32">
        <v>27564</v>
      </c>
      <c r="P64" s="32">
        <f t="shared" si="7"/>
        <v>292302</v>
      </c>
      <c r="Q64" s="44">
        <v>6876533</v>
      </c>
      <c r="R64" s="145">
        <f t="shared" si="8"/>
        <v>425.07176218015678</v>
      </c>
      <c r="S64" s="14"/>
    </row>
    <row r="65" spans="1:19" ht="15.75" customHeight="1" thickBot="1" x14ac:dyDescent="0.3">
      <c r="B65" s="3" t="s">
        <v>37</v>
      </c>
      <c r="C65" s="134" t="s">
        <v>37</v>
      </c>
      <c r="D65" s="32">
        <v>5776</v>
      </c>
      <c r="E65" s="32">
        <v>7351</v>
      </c>
      <c r="F65" s="32">
        <v>7332</v>
      </c>
      <c r="G65" s="32">
        <v>5960</v>
      </c>
      <c r="H65" s="32">
        <v>6804</v>
      </c>
      <c r="I65" s="32">
        <v>6814</v>
      </c>
      <c r="J65" s="32">
        <v>8264</v>
      </c>
      <c r="K65" s="32">
        <v>10041</v>
      </c>
      <c r="L65" s="32">
        <v>9459</v>
      </c>
      <c r="M65" s="32">
        <v>8774</v>
      </c>
      <c r="N65" s="32">
        <v>9304</v>
      </c>
      <c r="O65" s="32">
        <v>8474</v>
      </c>
      <c r="P65" s="32">
        <f t="shared" si="7"/>
        <v>94353</v>
      </c>
      <c r="Q65" s="44">
        <v>2230965</v>
      </c>
      <c r="R65" s="145">
        <f t="shared" si="8"/>
        <v>422.92460885760198</v>
      </c>
      <c r="S65" s="14"/>
    </row>
    <row r="66" spans="1:19" ht="15.75" customHeight="1" thickBot="1" x14ac:dyDescent="0.3">
      <c r="B66" s="3" t="s">
        <v>35</v>
      </c>
      <c r="C66" s="134" t="s">
        <v>38</v>
      </c>
      <c r="D66" s="32">
        <v>3163</v>
      </c>
      <c r="E66" s="32">
        <v>4372</v>
      </c>
      <c r="F66" s="32">
        <v>3804</v>
      </c>
      <c r="G66" s="32">
        <v>3332</v>
      </c>
      <c r="H66" s="32">
        <v>3939</v>
      </c>
      <c r="I66" s="32">
        <v>3733</v>
      </c>
      <c r="J66" s="32">
        <v>4103</v>
      </c>
      <c r="K66" s="32">
        <v>4931</v>
      </c>
      <c r="L66" s="32">
        <v>4368</v>
      </c>
      <c r="M66" s="32">
        <v>3877</v>
      </c>
      <c r="N66" s="32">
        <v>4845</v>
      </c>
      <c r="O66" s="32">
        <v>4692</v>
      </c>
      <c r="P66" s="32">
        <f t="shared" si="7"/>
        <v>49159</v>
      </c>
      <c r="Q66" s="44">
        <v>1224591</v>
      </c>
      <c r="R66" s="145">
        <f t="shared" si="8"/>
        <v>401.43198831283263</v>
      </c>
      <c r="S66" s="14"/>
    </row>
    <row r="67" spans="1:19" ht="15.75" customHeight="1" thickBot="1" x14ac:dyDescent="0.3">
      <c r="B67" s="3" t="s">
        <v>38</v>
      </c>
      <c r="C67" s="134" t="s">
        <v>35</v>
      </c>
      <c r="D67" s="32">
        <v>1124</v>
      </c>
      <c r="E67" s="32">
        <v>1426</v>
      </c>
      <c r="F67" s="32">
        <v>1511</v>
      </c>
      <c r="G67" s="32">
        <v>1391</v>
      </c>
      <c r="H67" s="32">
        <v>1396</v>
      </c>
      <c r="I67" s="32">
        <v>1468</v>
      </c>
      <c r="J67" s="32">
        <v>1718</v>
      </c>
      <c r="K67" s="32">
        <v>1862</v>
      </c>
      <c r="L67" s="32">
        <v>1770</v>
      </c>
      <c r="M67" s="32">
        <v>956</v>
      </c>
      <c r="N67" s="32">
        <v>944</v>
      </c>
      <c r="O67" s="32">
        <v>1137</v>
      </c>
      <c r="P67" s="32">
        <f t="shared" si="7"/>
        <v>16703</v>
      </c>
      <c r="Q67" s="44">
        <v>427874</v>
      </c>
      <c r="R67" s="145">
        <f t="shared" si="8"/>
        <v>390.37193192388418</v>
      </c>
      <c r="S67" s="14"/>
    </row>
    <row r="68" spans="1:19" ht="15.75" customHeight="1" thickBot="1" x14ac:dyDescent="0.3">
      <c r="B68" s="3" t="s">
        <v>196</v>
      </c>
      <c r="C68" s="133" t="s">
        <v>40</v>
      </c>
      <c r="D68" s="32">
        <v>1467</v>
      </c>
      <c r="E68" s="32">
        <v>1964</v>
      </c>
      <c r="F68" s="32">
        <v>1552</v>
      </c>
      <c r="G68" s="32">
        <v>1329</v>
      </c>
      <c r="H68" s="32">
        <v>1542</v>
      </c>
      <c r="I68" s="32">
        <v>1570</v>
      </c>
      <c r="J68" s="32">
        <v>1911</v>
      </c>
      <c r="K68" s="32">
        <v>2161</v>
      </c>
      <c r="L68" s="32">
        <v>1880</v>
      </c>
      <c r="M68" s="32">
        <v>1758</v>
      </c>
      <c r="N68" s="32">
        <v>2176</v>
      </c>
      <c r="O68" s="32">
        <v>1896</v>
      </c>
      <c r="P68" s="32">
        <f t="shared" si="7"/>
        <v>21206</v>
      </c>
      <c r="Q68" s="44">
        <v>565589</v>
      </c>
      <c r="R68" s="145">
        <f t="shared" si="8"/>
        <v>374.93657054857852</v>
      </c>
      <c r="S68" s="14"/>
    </row>
    <row r="69" spans="1:19" ht="15.75" customHeight="1" thickBot="1" x14ac:dyDescent="0.3">
      <c r="B69" s="3" t="s">
        <v>39</v>
      </c>
      <c r="C69" s="133" t="s">
        <v>39</v>
      </c>
      <c r="D69" s="32">
        <v>2534</v>
      </c>
      <c r="E69" s="32">
        <v>3381</v>
      </c>
      <c r="F69" s="32">
        <v>2965</v>
      </c>
      <c r="G69" s="32">
        <v>2777</v>
      </c>
      <c r="H69" s="32">
        <v>3094</v>
      </c>
      <c r="I69" s="32">
        <v>3026</v>
      </c>
      <c r="J69" s="32">
        <v>3221</v>
      </c>
      <c r="K69" s="32">
        <v>3791</v>
      </c>
      <c r="L69" s="32">
        <v>3427</v>
      </c>
      <c r="M69" s="32">
        <v>2623</v>
      </c>
      <c r="N69" s="32">
        <v>3052</v>
      </c>
      <c r="O69" s="32">
        <v>3200</v>
      </c>
      <c r="P69" s="32">
        <f t="shared" si="7"/>
        <v>37091</v>
      </c>
      <c r="Q69" s="44">
        <v>1043674</v>
      </c>
      <c r="R69" s="145">
        <f t="shared" si="8"/>
        <v>355.38875166000116</v>
      </c>
      <c r="S69" s="14"/>
    </row>
    <row r="70" spans="1:19" ht="15.75" customHeight="1" thickBot="1" x14ac:dyDescent="0.3">
      <c r="B70" s="3" t="s">
        <v>42</v>
      </c>
      <c r="C70" s="133" t="s">
        <v>42</v>
      </c>
      <c r="D70" s="32">
        <v>6606</v>
      </c>
      <c r="E70" s="32">
        <v>8035</v>
      </c>
      <c r="F70" s="32">
        <v>7294</v>
      </c>
      <c r="G70" s="32">
        <v>6460</v>
      </c>
      <c r="H70" s="32">
        <v>7566</v>
      </c>
      <c r="I70" s="32">
        <v>7698</v>
      </c>
      <c r="J70" s="32">
        <v>7934</v>
      </c>
      <c r="K70" s="32">
        <v>9559</v>
      </c>
      <c r="L70" s="32">
        <v>8120</v>
      </c>
      <c r="M70" s="32">
        <v>6999</v>
      </c>
      <c r="N70" s="32">
        <v>8746</v>
      </c>
      <c r="O70" s="32">
        <v>9154</v>
      </c>
      <c r="P70" s="32">
        <f t="shared" si="7"/>
        <v>94171</v>
      </c>
      <c r="Q70" s="44">
        <v>2683035</v>
      </c>
      <c r="R70" s="145">
        <f t="shared" si="8"/>
        <v>350.98684884841231</v>
      </c>
      <c r="S70" s="14"/>
    </row>
    <row r="71" spans="1:19" ht="15.75" customHeight="1" thickBot="1" x14ac:dyDescent="0.3">
      <c r="B71" s="3" t="s">
        <v>43</v>
      </c>
      <c r="C71" s="134" t="s">
        <v>43</v>
      </c>
      <c r="D71" s="32">
        <v>2464</v>
      </c>
      <c r="E71" s="32">
        <v>3206</v>
      </c>
      <c r="F71" s="32">
        <v>2978</v>
      </c>
      <c r="G71" s="32">
        <v>2396</v>
      </c>
      <c r="H71" s="32">
        <v>2842</v>
      </c>
      <c r="I71" s="32">
        <v>2921</v>
      </c>
      <c r="J71" s="32">
        <v>3261</v>
      </c>
      <c r="K71" s="32">
        <v>3843</v>
      </c>
      <c r="L71" s="32">
        <v>3433</v>
      </c>
      <c r="M71" s="32">
        <v>2718</v>
      </c>
      <c r="N71" s="32">
        <v>3513</v>
      </c>
      <c r="O71" s="32">
        <v>3578</v>
      </c>
      <c r="P71" s="32">
        <f t="shared" si="7"/>
        <v>37153</v>
      </c>
      <c r="Q71" s="44">
        <v>1114342</v>
      </c>
      <c r="R71" s="145">
        <f t="shared" si="8"/>
        <v>333.40751762026383</v>
      </c>
      <c r="S71" s="14"/>
    </row>
    <row r="72" spans="1:19" ht="15.75" customHeight="1" thickBot="1" x14ac:dyDescent="0.3">
      <c r="B72" s="3" t="s">
        <v>197</v>
      </c>
      <c r="C72" s="134" t="s">
        <v>41</v>
      </c>
      <c r="D72" s="32">
        <v>2846</v>
      </c>
      <c r="E72" s="32">
        <v>3574</v>
      </c>
      <c r="F72" s="32">
        <v>3235</v>
      </c>
      <c r="G72" s="32">
        <v>2965</v>
      </c>
      <c r="H72" s="32">
        <v>3079</v>
      </c>
      <c r="I72" s="32">
        <v>2868</v>
      </c>
      <c r="J72" s="32">
        <v>2859</v>
      </c>
      <c r="K72" s="32">
        <v>3036</v>
      </c>
      <c r="L72" s="32">
        <v>2752</v>
      </c>
      <c r="M72" s="32">
        <v>2200</v>
      </c>
      <c r="N72" s="32">
        <v>2854</v>
      </c>
      <c r="O72" s="32">
        <v>3229</v>
      </c>
      <c r="P72" s="32">
        <f t="shared" si="7"/>
        <v>35497</v>
      </c>
      <c r="Q72" s="44">
        <v>1170518</v>
      </c>
      <c r="R72" s="145">
        <f t="shared" si="8"/>
        <v>303.25889905153105</v>
      </c>
      <c r="S72" s="14"/>
    </row>
    <row r="73" spans="1:19" ht="15.75" customHeight="1" thickBot="1" x14ac:dyDescent="0.3">
      <c r="A73" s="3"/>
      <c r="B73" s="3" t="s">
        <v>198</v>
      </c>
      <c r="C73" s="134" t="s">
        <v>47</v>
      </c>
      <c r="D73" s="32">
        <v>4848</v>
      </c>
      <c r="E73" s="32">
        <v>6577</v>
      </c>
      <c r="F73" s="32">
        <v>6115</v>
      </c>
      <c r="G73" s="32">
        <v>5860</v>
      </c>
      <c r="H73" s="32">
        <v>6373</v>
      </c>
      <c r="I73" s="32">
        <v>6504</v>
      </c>
      <c r="J73" s="32">
        <v>6588</v>
      </c>
      <c r="K73" s="32">
        <v>7832</v>
      </c>
      <c r="L73" s="32">
        <v>7542</v>
      </c>
      <c r="M73" s="32">
        <v>7656</v>
      </c>
      <c r="N73" s="32">
        <v>8579</v>
      </c>
      <c r="O73" s="32">
        <v>7483</v>
      </c>
      <c r="P73" s="32">
        <f t="shared" si="7"/>
        <v>81957</v>
      </c>
      <c r="Q73" s="44">
        <v>2792843</v>
      </c>
      <c r="R73" s="145">
        <f t="shared" si="8"/>
        <v>293.45365994436492</v>
      </c>
      <c r="S73" s="14"/>
    </row>
    <row r="74" spans="1:19" ht="15.75" customHeight="1" thickBot="1" x14ac:dyDescent="0.3">
      <c r="B74" s="3" t="s">
        <v>46</v>
      </c>
      <c r="C74" s="133" t="s">
        <v>46</v>
      </c>
      <c r="D74" s="32">
        <v>61</v>
      </c>
      <c r="E74" s="32">
        <v>86</v>
      </c>
      <c r="F74" s="32">
        <v>82</v>
      </c>
      <c r="G74" s="32">
        <v>140</v>
      </c>
      <c r="H74" s="32">
        <v>132</v>
      </c>
      <c r="I74" s="32">
        <v>122</v>
      </c>
      <c r="J74" s="32">
        <v>118</v>
      </c>
      <c r="K74" s="32">
        <v>142</v>
      </c>
      <c r="L74" s="32">
        <v>87</v>
      </c>
      <c r="M74" s="32">
        <v>89</v>
      </c>
      <c r="N74" s="32">
        <v>114</v>
      </c>
      <c r="O74" s="32">
        <v>95</v>
      </c>
      <c r="P74" s="32">
        <f t="shared" si="7"/>
        <v>1268</v>
      </c>
      <c r="Q74" s="44">
        <v>43658</v>
      </c>
      <c r="R74" s="145">
        <f t="shared" si="8"/>
        <v>290.43932383526499</v>
      </c>
      <c r="S74" s="14"/>
    </row>
    <row r="75" spans="1:19" ht="15.75" customHeight="1" thickBot="1" x14ac:dyDescent="0.3">
      <c r="B75" s="3" t="s">
        <v>45</v>
      </c>
      <c r="C75" s="134" t="s">
        <v>45</v>
      </c>
      <c r="D75" s="32">
        <v>1955</v>
      </c>
      <c r="E75" s="32">
        <v>2322</v>
      </c>
      <c r="F75" s="32">
        <v>2119</v>
      </c>
      <c r="G75" s="32">
        <v>2071</v>
      </c>
      <c r="H75" s="32">
        <v>2176</v>
      </c>
      <c r="I75" s="32">
        <v>2148</v>
      </c>
      <c r="J75" s="32">
        <v>2444</v>
      </c>
      <c r="K75" s="32">
        <v>2730</v>
      </c>
      <c r="L75" s="32">
        <v>2685</v>
      </c>
      <c r="M75" s="32">
        <v>2199</v>
      </c>
      <c r="N75" s="32">
        <v>2208</v>
      </c>
      <c r="O75" s="32">
        <v>2413</v>
      </c>
      <c r="P75" s="32">
        <f t="shared" si="7"/>
        <v>27470</v>
      </c>
      <c r="Q75" s="44">
        <v>968709</v>
      </c>
      <c r="R75" s="145">
        <f t="shared" si="8"/>
        <v>283.57329187609486</v>
      </c>
      <c r="S75" s="14"/>
    </row>
    <row r="76" spans="1:19" ht="15.75" customHeight="1" thickBot="1" x14ac:dyDescent="0.3">
      <c r="B76" s="3" t="s">
        <v>49</v>
      </c>
      <c r="C76" s="134" t="s">
        <v>49</v>
      </c>
      <c r="D76" s="32">
        <v>845</v>
      </c>
      <c r="E76" s="32">
        <v>1139</v>
      </c>
      <c r="F76" s="32">
        <v>1140</v>
      </c>
      <c r="G76" s="32">
        <v>1103</v>
      </c>
      <c r="H76" s="32">
        <v>1230</v>
      </c>
      <c r="I76" s="32">
        <v>1183</v>
      </c>
      <c r="J76" s="32">
        <v>1203</v>
      </c>
      <c r="K76" s="32">
        <v>1570</v>
      </c>
      <c r="L76" s="32">
        <v>1415</v>
      </c>
      <c r="M76" s="32">
        <v>1199</v>
      </c>
      <c r="N76" s="32">
        <v>1310</v>
      </c>
      <c r="O76" s="32">
        <v>1254</v>
      </c>
      <c r="P76" s="32">
        <f t="shared" si="7"/>
        <v>14591</v>
      </c>
      <c r="Q76" s="44">
        <v>603765</v>
      </c>
      <c r="R76" s="145">
        <f t="shared" si="8"/>
        <v>241.66687370086044</v>
      </c>
      <c r="S76" s="14"/>
    </row>
    <row r="77" spans="1:19" ht="15.75" customHeight="1" thickBot="1" x14ac:dyDescent="0.3">
      <c r="B77" s="3" t="s">
        <v>48</v>
      </c>
      <c r="C77" s="133" t="s">
        <v>48</v>
      </c>
      <c r="D77" s="32">
        <v>598</v>
      </c>
      <c r="E77" s="32">
        <v>514</v>
      </c>
      <c r="F77" s="32">
        <v>514</v>
      </c>
      <c r="G77" s="32">
        <v>545</v>
      </c>
      <c r="H77" s="32">
        <v>505</v>
      </c>
      <c r="I77" s="32">
        <v>670</v>
      </c>
      <c r="J77" s="32">
        <v>735</v>
      </c>
      <c r="K77" s="32">
        <v>860</v>
      </c>
      <c r="L77" s="32">
        <v>792</v>
      </c>
      <c r="M77" s="32">
        <v>551</v>
      </c>
      <c r="N77" s="32">
        <v>519</v>
      </c>
      <c r="O77" s="32">
        <v>541</v>
      </c>
      <c r="P77" s="32">
        <f t="shared" si="7"/>
        <v>7344</v>
      </c>
      <c r="Q77" s="44">
        <v>314206</v>
      </c>
      <c r="R77" s="145">
        <f t="shared" si="8"/>
        <v>233.73201020986232</v>
      </c>
      <c r="S77" s="14"/>
    </row>
    <row r="78" spans="1:19" ht="16.5" thickBot="1" x14ac:dyDescent="0.3">
      <c r="B78" s="3" t="s">
        <v>53</v>
      </c>
      <c r="C78" s="109" t="s">
        <v>53</v>
      </c>
      <c r="D78" s="32">
        <v>2032</v>
      </c>
      <c r="E78" s="32">
        <v>2626</v>
      </c>
      <c r="F78" s="32">
        <v>2831</v>
      </c>
      <c r="G78" s="32">
        <v>3233</v>
      </c>
      <c r="H78" s="32">
        <v>3313</v>
      </c>
      <c r="I78" s="32">
        <v>3232</v>
      </c>
      <c r="J78" s="32">
        <v>3988</v>
      </c>
      <c r="K78" s="32">
        <v>4374</v>
      </c>
      <c r="L78" s="32">
        <v>3584</v>
      </c>
      <c r="M78" s="32">
        <v>3498</v>
      </c>
      <c r="N78" s="32">
        <v>3080</v>
      </c>
      <c r="O78" s="32">
        <v>3637</v>
      </c>
      <c r="P78" s="32">
        <f t="shared" si="7"/>
        <v>39428</v>
      </c>
      <c r="Q78" s="44">
        <v>1718821</v>
      </c>
      <c r="R78" s="145">
        <f t="shared" si="8"/>
        <v>229.38979684330133</v>
      </c>
      <c r="S78" s="14"/>
    </row>
    <row r="79" spans="1:19" ht="16.5" thickBot="1" x14ac:dyDescent="0.3">
      <c r="B79" s="3" t="s">
        <v>50</v>
      </c>
      <c r="C79" s="133" t="s">
        <v>50</v>
      </c>
      <c r="D79" s="32">
        <v>140</v>
      </c>
      <c r="E79" s="32">
        <v>181</v>
      </c>
      <c r="F79" s="32">
        <v>156</v>
      </c>
      <c r="G79" s="32">
        <v>136</v>
      </c>
      <c r="H79" s="32">
        <v>96</v>
      </c>
      <c r="I79" s="32">
        <v>104</v>
      </c>
      <c r="J79" s="32">
        <v>111</v>
      </c>
      <c r="K79" s="32">
        <v>170</v>
      </c>
      <c r="L79" s="32">
        <v>239</v>
      </c>
      <c r="M79" s="32">
        <v>201</v>
      </c>
      <c r="N79" s="32">
        <v>226</v>
      </c>
      <c r="O79" s="32">
        <v>201</v>
      </c>
      <c r="P79" s="32">
        <f t="shared" si="7"/>
        <v>1961</v>
      </c>
      <c r="Q79" s="44">
        <v>85980</v>
      </c>
      <c r="R79" s="145">
        <f t="shared" si="8"/>
        <v>228.07629681321239</v>
      </c>
      <c r="S79" s="14"/>
    </row>
    <row r="80" spans="1:19" ht="16.5" thickBot="1" x14ac:dyDescent="0.3">
      <c r="B80" s="3" t="s">
        <v>51</v>
      </c>
      <c r="C80" s="133" t="s">
        <v>51</v>
      </c>
      <c r="D80" s="32">
        <v>1263</v>
      </c>
      <c r="E80" s="32">
        <v>1565</v>
      </c>
      <c r="F80" s="32">
        <v>1465</v>
      </c>
      <c r="G80" s="32">
        <v>1363</v>
      </c>
      <c r="H80" s="32">
        <v>1686</v>
      </c>
      <c r="I80" s="32">
        <v>1559</v>
      </c>
      <c r="J80" s="32">
        <v>1588</v>
      </c>
      <c r="K80" s="32">
        <v>2140</v>
      </c>
      <c r="L80" s="32">
        <v>1984</v>
      </c>
      <c r="M80" s="32">
        <v>1858</v>
      </c>
      <c r="N80" s="32">
        <v>2120</v>
      </c>
      <c r="O80" s="32">
        <v>2146</v>
      </c>
      <c r="P80" s="32">
        <f t="shared" si="7"/>
        <v>20737</v>
      </c>
      <c r="Q80" s="44">
        <v>952602</v>
      </c>
      <c r="R80" s="145">
        <f t="shared" si="8"/>
        <v>217.68797462109046</v>
      </c>
      <c r="S80" s="14"/>
    </row>
    <row r="81" spans="1:21" ht="16.5" thickBot="1" x14ac:dyDescent="0.3">
      <c r="A81" s="3"/>
      <c r="B81" s="3" t="s">
        <v>55</v>
      </c>
      <c r="C81" s="133" t="s">
        <v>55</v>
      </c>
      <c r="D81" s="32">
        <v>1517</v>
      </c>
      <c r="E81" s="32">
        <v>1866</v>
      </c>
      <c r="F81" s="32">
        <v>1832</v>
      </c>
      <c r="G81" s="32">
        <v>1903</v>
      </c>
      <c r="H81" s="32">
        <v>2099</v>
      </c>
      <c r="I81" s="32">
        <v>1897</v>
      </c>
      <c r="J81" s="32">
        <v>2124</v>
      </c>
      <c r="K81" s="32">
        <v>2601</v>
      </c>
      <c r="L81" s="32">
        <v>2455</v>
      </c>
      <c r="M81" s="32">
        <v>2070</v>
      </c>
      <c r="N81" s="32">
        <v>2290</v>
      </c>
      <c r="O81" s="32">
        <v>2401</v>
      </c>
      <c r="P81" s="32">
        <f t="shared" si="7"/>
        <v>25055</v>
      </c>
      <c r="Q81" s="44">
        <v>1191163</v>
      </c>
      <c r="R81" s="145">
        <f t="shared" si="8"/>
        <v>210.34065027204502</v>
      </c>
      <c r="S81" s="14"/>
    </row>
    <row r="82" spans="1:21" ht="16.5" thickBot="1" x14ac:dyDescent="0.3">
      <c r="B82" s="3" t="s">
        <v>200</v>
      </c>
      <c r="C82" s="133" t="s">
        <v>54</v>
      </c>
      <c r="D82" s="32">
        <v>2165</v>
      </c>
      <c r="E82" s="32">
        <v>2732</v>
      </c>
      <c r="F82" s="32">
        <v>2688</v>
      </c>
      <c r="G82" s="32">
        <v>2390</v>
      </c>
      <c r="H82" s="32">
        <v>2850</v>
      </c>
      <c r="I82" s="32">
        <v>3091</v>
      </c>
      <c r="J82" s="32">
        <v>3118</v>
      </c>
      <c r="K82" s="32">
        <v>3593</v>
      </c>
      <c r="L82" s="32">
        <v>3654</v>
      </c>
      <c r="M82" s="32">
        <v>2833</v>
      </c>
      <c r="N82" s="32">
        <v>3038</v>
      </c>
      <c r="O82" s="32">
        <v>3164</v>
      </c>
      <c r="P82" s="32">
        <f t="shared" si="7"/>
        <v>35316</v>
      </c>
      <c r="Q82" s="44">
        <v>1679997</v>
      </c>
      <c r="R82" s="145">
        <f t="shared" si="8"/>
        <v>210.21466109760911</v>
      </c>
      <c r="S82" s="14"/>
    </row>
    <row r="83" spans="1:21" ht="16.5" thickBot="1" x14ac:dyDescent="0.3">
      <c r="B83" s="3" t="s">
        <v>203</v>
      </c>
      <c r="C83" s="134" t="s">
        <v>56</v>
      </c>
      <c r="D83" s="32">
        <v>2541</v>
      </c>
      <c r="E83" s="32">
        <v>3514</v>
      </c>
      <c r="F83" s="32">
        <v>3203</v>
      </c>
      <c r="G83" s="32">
        <v>2977</v>
      </c>
      <c r="H83" s="32">
        <v>3405</v>
      </c>
      <c r="I83" s="32">
        <v>3429</v>
      </c>
      <c r="J83" s="32">
        <v>3813</v>
      </c>
      <c r="K83" s="32">
        <v>5015</v>
      </c>
      <c r="L83" s="32">
        <v>4540</v>
      </c>
      <c r="M83" s="32">
        <v>4351</v>
      </c>
      <c r="N83" s="32">
        <v>5046</v>
      </c>
      <c r="O83" s="32">
        <v>4628</v>
      </c>
      <c r="P83" s="32">
        <f t="shared" si="7"/>
        <v>46462</v>
      </c>
      <c r="Q83" s="44">
        <v>2326037</v>
      </c>
      <c r="R83" s="145">
        <f t="shared" si="8"/>
        <v>199.74746747364725</v>
      </c>
      <c r="S83" s="14"/>
    </row>
    <row r="84" spans="1:21" ht="16.5" thickBot="1" x14ac:dyDescent="0.3">
      <c r="B84" s="3" t="s">
        <v>202</v>
      </c>
      <c r="C84" s="133" t="s">
        <v>58</v>
      </c>
      <c r="D84" s="32">
        <v>1337</v>
      </c>
      <c r="E84" s="32">
        <v>1792</v>
      </c>
      <c r="F84" s="32">
        <v>1608</v>
      </c>
      <c r="G84" s="32">
        <v>1625</v>
      </c>
      <c r="H84" s="32">
        <v>1542</v>
      </c>
      <c r="I84" s="32">
        <v>1587</v>
      </c>
      <c r="J84" s="32">
        <v>2121</v>
      </c>
      <c r="K84" s="32">
        <v>2460</v>
      </c>
      <c r="L84" s="32">
        <v>2619</v>
      </c>
      <c r="M84" s="32">
        <v>2305</v>
      </c>
      <c r="N84" s="32">
        <v>2529</v>
      </c>
      <c r="O84" s="32">
        <v>2541</v>
      </c>
      <c r="P84" s="32">
        <f t="shared" si="7"/>
        <v>24066</v>
      </c>
      <c r="Q84" s="44">
        <v>1219800</v>
      </c>
      <c r="R84" s="145">
        <f t="shared" si="8"/>
        <v>197.29463846532218</v>
      </c>
      <c r="S84" s="14"/>
    </row>
    <row r="85" spans="1:21" ht="16.5" thickBot="1" x14ac:dyDescent="0.3">
      <c r="A85" s="23"/>
      <c r="B85" s="23" t="s">
        <v>59</v>
      </c>
      <c r="C85" s="133" t="s">
        <v>59</v>
      </c>
      <c r="D85" s="32">
        <v>1304</v>
      </c>
      <c r="E85" s="32">
        <v>1799</v>
      </c>
      <c r="F85" s="32">
        <v>1794</v>
      </c>
      <c r="G85" s="32">
        <v>1707</v>
      </c>
      <c r="H85" s="32">
        <v>1962</v>
      </c>
      <c r="I85" s="32">
        <v>1869</v>
      </c>
      <c r="J85" s="32">
        <v>2098</v>
      </c>
      <c r="K85" s="32">
        <v>2596</v>
      </c>
      <c r="L85" s="32">
        <v>2545</v>
      </c>
      <c r="M85" s="32">
        <v>2332</v>
      </c>
      <c r="N85" s="32">
        <v>2712</v>
      </c>
      <c r="O85" s="32">
        <v>2547</v>
      </c>
      <c r="P85" s="32">
        <f t="shared" si="7"/>
        <v>25265</v>
      </c>
      <c r="Q85" s="44">
        <v>1382977</v>
      </c>
      <c r="R85" s="145">
        <f t="shared" si="8"/>
        <v>182.68561226976297</v>
      </c>
      <c r="S85" s="14"/>
    </row>
    <row r="86" spans="1:21" ht="16.5" thickBot="1" x14ac:dyDescent="0.3">
      <c r="B86" s="3" t="s">
        <v>201</v>
      </c>
      <c r="C86" s="134" t="s">
        <v>57</v>
      </c>
      <c r="D86" s="32">
        <v>539</v>
      </c>
      <c r="E86" s="32">
        <v>623</v>
      </c>
      <c r="F86" s="32">
        <v>552</v>
      </c>
      <c r="G86" s="32">
        <v>602</v>
      </c>
      <c r="H86" s="32">
        <v>688</v>
      </c>
      <c r="I86" s="32">
        <v>593</v>
      </c>
      <c r="J86" s="32">
        <v>749</v>
      </c>
      <c r="K86" s="32">
        <v>735</v>
      </c>
      <c r="L86" s="32">
        <v>708</v>
      </c>
      <c r="M86" s="32">
        <v>697</v>
      </c>
      <c r="N86" s="32">
        <v>646</v>
      </c>
      <c r="O86" s="32">
        <v>701</v>
      </c>
      <c r="P86" s="32">
        <f t="shared" si="7"/>
        <v>7833</v>
      </c>
      <c r="Q86" s="44">
        <v>438948</v>
      </c>
      <c r="R86" s="145">
        <f t="shared" si="8"/>
        <v>178.44938352606687</v>
      </c>
      <c r="S86" s="14"/>
    </row>
    <row r="87" spans="1:21" s="23" customFormat="1" ht="16.5" thickBot="1" x14ac:dyDescent="0.3">
      <c r="A87" s="77"/>
      <c r="B87" s="3" t="s">
        <v>52</v>
      </c>
      <c r="C87" s="133" t="s">
        <v>52</v>
      </c>
      <c r="D87" s="32">
        <v>303</v>
      </c>
      <c r="E87" s="32">
        <v>375</v>
      </c>
      <c r="F87" s="32">
        <v>336</v>
      </c>
      <c r="G87" s="32">
        <v>301</v>
      </c>
      <c r="H87" s="32">
        <v>369</v>
      </c>
      <c r="I87" s="32">
        <v>343</v>
      </c>
      <c r="J87" s="32">
        <v>326</v>
      </c>
      <c r="K87" s="32">
        <v>447</v>
      </c>
      <c r="L87" s="32">
        <v>365</v>
      </c>
      <c r="M87" s="32">
        <v>282</v>
      </c>
      <c r="N87" s="32">
        <v>179</v>
      </c>
      <c r="O87" s="32">
        <v>260</v>
      </c>
      <c r="P87" s="32">
        <f t="shared" si="7"/>
        <v>3886</v>
      </c>
      <c r="Q87" s="44">
        <v>240902</v>
      </c>
      <c r="R87" s="145">
        <f t="shared" si="8"/>
        <v>161.31040838183162</v>
      </c>
      <c r="S87" s="14"/>
    </row>
    <row r="88" spans="1:21" s="79" customFormat="1" ht="16.5" thickBot="1" x14ac:dyDescent="0.3">
      <c r="A88" s="78"/>
      <c r="B88" s="3" t="s">
        <v>60</v>
      </c>
      <c r="C88" s="133" t="s">
        <v>60</v>
      </c>
      <c r="D88" s="32">
        <v>39</v>
      </c>
      <c r="E88" s="32">
        <v>47</v>
      </c>
      <c r="F88" s="32">
        <v>30</v>
      </c>
      <c r="G88" s="32">
        <v>24</v>
      </c>
      <c r="H88" s="32">
        <v>33</v>
      </c>
      <c r="I88" s="32">
        <v>24</v>
      </c>
      <c r="J88" s="32">
        <v>54</v>
      </c>
      <c r="K88" s="32">
        <v>60</v>
      </c>
      <c r="L88" s="32">
        <v>71</v>
      </c>
      <c r="M88" s="32">
        <v>30</v>
      </c>
      <c r="N88" s="32">
        <v>53</v>
      </c>
      <c r="O88" s="32">
        <v>59</v>
      </c>
      <c r="P88" s="32">
        <f t="shared" si="7"/>
        <v>524</v>
      </c>
      <c r="Q88" s="44">
        <v>43083</v>
      </c>
      <c r="R88" s="145">
        <f t="shared" si="8"/>
        <v>121.62569923171553</v>
      </c>
      <c r="S88" s="14"/>
    </row>
    <row r="89" spans="1:21" ht="16.5" thickBot="1" x14ac:dyDescent="0.3">
      <c r="B89" s="3" t="s">
        <v>204</v>
      </c>
      <c r="C89" s="133" t="s">
        <v>61</v>
      </c>
      <c r="D89" s="32">
        <v>351</v>
      </c>
      <c r="E89" s="32">
        <v>367</v>
      </c>
      <c r="F89" s="32">
        <v>418</v>
      </c>
      <c r="G89" s="32">
        <v>370</v>
      </c>
      <c r="H89" s="32">
        <v>375</v>
      </c>
      <c r="I89" s="32">
        <v>396</v>
      </c>
      <c r="J89" s="32">
        <v>502</v>
      </c>
      <c r="K89" s="32">
        <v>474</v>
      </c>
      <c r="L89" s="32">
        <v>400</v>
      </c>
      <c r="M89" s="32">
        <v>315</v>
      </c>
      <c r="N89" s="32">
        <v>345</v>
      </c>
      <c r="O89" s="32">
        <v>406</v>
      </c>
      <c r="P89" s="32">
        <f t="shared" si="7"/>
        <v>4719</v>
      </c>
      <c r="Q89" s="44">
        <v>410920</v>
      </c>
      <c r="R89" s="145">
        <f t="shared" si="8"/>
        <v>114.83987150783607</v>
      </c>
      <c r="S89" s="14"/>
    </row>
    <row r="90" spans="1:21" ht="16.5" thickBot="1" x14ac:dyDescent="0.3">
      <c r="B90" s="3" t="s">
        <v>205</v>
      </c>
      <c r="C90" s="133" t="s">
        <v>62</v>
      </c>
      <c r="D90" s="32">
        <v>31</v>
      </c>
      <c r="E90" s="32">
        <v>44</v>
      </c>
      <c r="F90" s="32">
        <v>29</v>
      </c>
      <c r="G90" s="32">
        <v>18</v>
      </c>
      <c r="H90" s="32">
        <v>72</v>
      </c>
      <c r="I90" s="32">
        <v>37</v>
      </c>
      <c r="J90" s="32">
        <v>48</v>
      </c>
      <c r="K90" s="32">
        <v>43</v>
      </c>
      <c r="L90" s="32">
        <v>31</v>
      </c>
      <c r="M90" s="32">
        <v>38</v>
      </c>
      <c r="N90" s="32">
        <v>48</v>
      </c>
      <c r="O90" s="32">
        <v>47</v>
      </c>
      <c r="P90" s="32">
        <f t="shared" si="7"/>
        <v>486</v>
      </c>
      <c r="Q90" s="44">
        <v>52009</v>
      </c>
      <c r="R90" s="145">
        <f t="shared" si="8"/>
        <v>93.445365225249475</v>
      </c>
      <c r="S90" s="14"/>
    </row>
    <row r="91" spans="1:21" ht="16.5" thickBot="1" x14ac:dyDescent="0.3">
      <c r="B91" s="3" t="s">
        <v>206</v>
      </c>
      <c r="C91" s="134" t="s">
        <v>63</v>
      </c>
      <c r="D91" s="32">
        <v>5</v>
      </c>
      <c r="E91" s="32">
        <v>11</v>
      </c>
      <c r="F91" s="32">
        <v>29</v>
      </c>
      <c r="G91" s="32">
        <v>9</v>
      </c>
      <c r="H91" s="32">
        <v>14</v>
      </c>
      <c r="I91" s="32">
        <v>23</v>
      </c>
      <c r="J91" s="32">
        <v>7</v>
      </c>
      <c r="K91" s="32">
        <v>16</v>
      </c>
      <c r="L91" s="32">
        <v>28</v>
      </c>
      <c r="M91" s="32">
        <v>27</v>
      </c>
      <c r="N91" s="32">
        <v>9</v>
      </c>
      <c r="O91" s="32">
        <v>10</v>
      </c>
      <c r="P91" s="32">
        <f t="shared" si="7"/>
        <v>188</v>
      </c>
      <c r="Q91" s="44">
        <v>27703</v>
      </c>
      <c r="R91" s="145">
        <f t="shared" si="8"/>
        <v>67.862686351658667</v>
      </c>
      <c r="S91" s="14"/>
    </row>
    <row r="92" spans="1:21" ht="26.1" customHeight="1" thickBot="1" x14ac:dyDescent="0.25">
      <c r="C92" s="47" t="s">
        <v>16</v>
      </c>
      <c r="D92" s="48">
        <f>SUM(D59:D91)</f>
        <v>111214</v>
      </c>
      <c r="E92" s="48">
        <f t="shared" ref="E92:J92" si="9">SUM(E59:E91)</f>
        <v>141996</v>
      </c>
      <c r="F92" s="48">
        <f t="shared" si="9"/>
        <v>132685</v>
      </c>
      <c r="G92" s="48">
        <f t="shared" si="9"/>
        <v>119504</v>
      </c>
      <c r="H92" s="48">
        <f t="shared" si="9"/>
        <v>135697</v>
      </c>
      <c r="I92" s="48">
        <f t="shared" si="9"/>
        <v>134572</v>
      </c>
      <c r="J92" s="48">
        <f t="shared" si="9"/>
        <v>148650</v>
      </c>
      <c r="K92" s="48">
        <f t="shared" ref="K92:P92" si="10">SUM(K59:K91)</f>
        <v>174161</v>
      </c>
      <c r="L92" s="48">
        <f t="shared" si="10"/>
        <v>155969</v>
      </c>
      <c r="M92" s="48">
        <f t="shared" si="10"/>
        <v>135231</v>
      </c>
      <c r="N92" s="48">
        <f t="shared" si="10"/>
        <v>162004</v>
      </c>
      <c r="O92" s="48">
        <f t="shared" si="10"/>
        <v>158046</v>
      </c>
      <c r="P92" s="48">
        <f t="shared" si="10"/>
        <v>1709729</v>
      </c>
      <c r="Q92" s="48">
        <v>48115114</v>
      </c>
      <c r="R92" s="110" t="s">
        <v>274</v>
      </c>
      <c r="S92" s="13"/>
      <c r="T92" s="128"/>
      <c r="U92" s="14"/>
    </row>
    <row r="93" spans="1:21" x14ac:dyDescent="0.2">
      <c r="C93" s="65" t="s">
        <v>224</v>
      </c>
      <c r="D93" s="66"/>
      <c r="E93" s="66"/>
      <c r="F93" s="66"/>
      <c r="G93" s="66"/>
      <c r="H93" s="66"/>
      <c r="I93" s="66"/>
      <c r="J93" s="70"/>
      <c r="K93" s="70"/>
      <c r="L93" s="70"/>
      <c r="M93" s="66"/>
      <c r="N93" s="66"/>
      <c r="O93" s="66"/>
      <c r="P93" s="66"/>
      <c r="Q93" s="115">
        <f>+P92*10000/Q92</f>
        <v>355.34135905819534</v>
      </c>
      <c r="R93" s="14"/>
    </row>
    <row r="94" spans="1:21" ht="24.95" customHeight="1" x14ac:dyDescent="0.2">
      <c r="C94" s="170" t="s">
        <v>220</v>
      </c>
      <c r="D94" s="170"/>
      <c r="E94" s="170"/>
      <c r="F94" s="170"/>
      <c r="G94" s="170"/>
      <c r="H94" s="170"/>
      <c r="I94" s="170"/>
      <c r="J94" s="170"/>
      <c r="K94" s="170"/>
      <c r="L94" s="170"/>
      <c r="M94" s="170"/>
      <c r="N94" s="170"/>
      <c r="O94" s="170"/>
      <c r="P94" s="170"/>
      <c r="Q94" s="170"/>
    </row>
    <row r="95" spans="1:21" x14ac:dyDescent="0.2">
      <c r="C95" s="68" t="s">
        <v>225</v>
      </c>
      <c r="D95" s="66"/>
      <c r="E95" s="66"/>
      <c r="F95" s="66"/>
      <c r="G95" s="66"/>
      <c r="H95" s="66"/>
      <c r="I95" s="70"/>
      <c r="J95" s="70"/>
      <c r="K95" s="70"/>
      <c r="L95" s="70"/>
      <c r="M95" s="66"/>
      <c r="N95" s="66"/>
      <c r="O95" s="66"/>
      <c r="P95" s="66"/>
      <c r="Q95" s="117"/>
    </row>
    <row r="96" spans="1:21" ht="15.75" x14ac:dyDescent="0.25">
      <c r="C96" s="163" t="s">
        <v>65</v>
      </c>
      <c r="D96" s="163"/>
      <c r="E96" s="163"/>
      <c r="F96" s="163"/>
      <c r="G96" s="163"/>
      <c r="H96" s="163"/>
      <c r="I96" s="163"/>
      <c r="J96" s="163"/>
      <c r="K96" s="163"/>
      <c r="L96" s="163"/>
      <c r="M96" s="163"/>
      <c r="N96" s="163"/>
      <c r="O96" s="163"/>
      <c r="P96" s="163"/>
      <c r="Q96" s="163"/>
    </row>
    <row r="97" spans="1:24 16383:16383" ht="15.75" x14ac:dyDescent="0.25">
      <c r="C97" s="163" t="s">
        <v>260</v>
      </c>
      <c r="D97" s="163"/>
      <c r="E97" s="163"/>
      <c r="F97" s="163"/>
      <c r="G97" s="163"/>
      <c r="H97" s="163"/>
      <c r="I97" s="163"/>
      <c r="J97" s="163"/>
      <c r="K97" s="163"/>
      <c r="L97" s="163"/>
      <c r="M97" s="163"/>
      <c r="N97" s="163"/>
      <c r="O97" s="163"/>
      <c r="P97" s="163"/>
      <c r="Q97" s="163"/>
    </row>
    <row r="98" spans="1:24 16383:16383" x14ac:dyDescent="0.2">
      <c r="C98" s="83"/>
      <c r="D98" s="84"/>
      <c r="E98" s="84"/>
      <c r="F98" s="84"/>
      <c r="G98" s="84"/>
      <c r="H98" s="84"/>
      <c r="I98" s="7"/>
      <c r="J98" s="76"/>
      <c r="K98" s="84"/>
      <c r="L98" s="84"/>
      <c r="M98" s="83"/>
      <c r="N98" s="83"/>
      <c r="O98" s="83"/>
      <c r="P98" s="83"/>
      <c r="Q98" s="85"/>
    </row>
    <row r="99" spans="1:24 16383:16383" x14ac:dyDescent="0.2">
      <c r="I99" s="18"/>
      <c r="J99" s="86"/>
    </row>
    <row r="100" spans="1:24 16383:16383" x14ac:dyDescent="0.2">
      <c r="C100" s="100" t="s">
        <v>242</v>
      </c>
      <c r="I100" s="6"/>
    </row>
    <row r="101" spans="1:24 16383:16383" ht="15.75" thickBot="1" x14ac:dyDescent="0.25"/>
    <row r="102" spans="1:24 16383:16383" ht="16.5" customHeight="1" thickBot="1" x14ac:dyDescent="0.25">
      <c r="C102" s="181" t="s">
        <v>191</v>
      </c>
      <c r="D102" s="182"/>
      <c r="E102" s="182"/>
      <c r="F102" s="182"/>
      <c r="G102" s="182"/>
      <c r="H102" s="182"/>
      <c r="I102" s="182"/>
      <c r="J102" s="182"/>
      <c r="K102" s="182"/>
      <c r="L102" s="182"/>
      <c r="M102" s="182"/>
      <c r="N102" s="182"/>
      <c r="O102" s="182"/>
      <c r="P102" s="182"/>
      <c r="Q102" s="183"/>
    </row>
    <row r="103" spans="1:24 16383:16383" ht="16.5" thickBot="1" x14ac:dyDescent="0.3">
      <c r="C103" s="104"/>
      <c r="D103" s="179"/>
      <c r="E103" s="179"/>
      <c r="F103" s="179"/>
      <c r="G103" s="179"/>
      <c r="H103" s="179"/>
      <c r="I103" s="179"/>
      <c r="J103" s="179"/>
      <c r="K103" s="179"/>
      <c r="L103" s="179"/>
      <c r="M103" s="179"/>
      <c r="N103" s="149"/>
      <c r="O103" s="149"/>
      <c r="P103" s="184"/>
      <c r="Q103" s="185"/>
      <c r="R103" s="103"/>
    </row>
    <row r="104" spans="1:24 16383:16383" ht="35.25" customHeight="1" thickBot="1" x14ac:dyDescent="0.25">
      <c r="A104" s="72" t="s">
        <v>66</v>
      </c>
      <c r="B104" s="3" t="s">
        <v>207</v>
      </c>
      <c r="C104" s="40" t="s">
        <v>68</v>
      </c>
      <c r="D104" s="41" t="s">
        <v>4</v>
      </c>
      <c r="E104" s="41" t="s">
        <v>5</v>
      </c>
      <c r="F104" s="41" t="s">
        <v>6</v>
      </c>
      <c r="G104" s="41" t="s">
        <v>7</v>
      </c>
      <c r="H104" s="41" t="s">
        <v>8</v>
      </c>
      <c r="I104" s="41" t="s">
        <v>9</v>
      </c>
      <c r="J104" s="41" t="s">
        <v>10</v>
      </c>
      <c r="K104" s="41" t="s">
        <v>11</v>
      </c>
      <c r="L104" s="41" t="s">
        <v>12</v>
      </c>
      <c r="M104" s="41" t="s">
        <v>13</v>
      </c>
      <c r="N104" s="41" t="s">
        <v>2</v>
      </c>
      <c r="O104" s="41" t="s">
        <v>3</v>
      </c>
      <c r="P104" s="107" t="s">
        <v>263</v>
      </c>
      <c r="Q104" s="107" t="s">
        <v>264</v>
      </c>
      <c r="R104" s="108" t="s">
        <v>193</v>
      </c>
    </row>
    <row r="105" spans="1:24 16383:16383" ht="16.5" thickBot="1" x14ac:dyDescent="0.3">
      <c r="A105" s="72" t="s">
        <v>69</v>
      </c>
      <c r="B105" s="3">
        <v>17001</v>
      </c>
      <c r="C105" s="34" t="s">
        <v>72</v>
      </c>
      <c r="D105" s="44">
        <v>1847</v>
      </c>
      <c r="E105" s="44">
        <v>2354</v>
      </c>
      <c r="F105" s="44">
        <v>2211</v>
      </c>
      <c r="G105" s="44">
        <v>1863</v>
      </c>
      <c r="H105" s="44">
        <v>1998</v>
      </c>
      <c r="I105" s="44">
        <v>2168</v>
      </c>
      <c r="J105" s="44">
        <v>2443</v>
      </c>
      <c r="K105" s="44">
        <v>2727</v>
      </c>
      <c r="L105" s="44">
        <v>2568</v>
      </c>
      <c r="M105" s="44">
        <v>2094</v>
      </c>
      <c r="N105" s="44">
        <v>2481</v>
      </c>
      <c r="O105" s="44">
        <v>2645</v>
      </c>
      <c r="P105" s="44">
        <f t="shared" ref="P105:P136" si="11">SUM(D105:O105)</f>
        <v>27399</v>
      </c>
      <c r="Q105" s="44">
        <v>431090</v>
      </c>
      <c r="R105" s="147">
        <f t="shared" ref="R105:R136" si="12">P105/Q105*10000</f>
        <v>635.57493794799234</v>
      </c>
      <c r="S105" s="6"/>
      <c r="T105"/>
      <c r="U105" s="6"/>
      <c r="V105" s="6"/>
      <c r="X105" s="141"/>
      <c r="XFC105" s="73"/>
    </row>
    <row r="106" spans="1:24 16383:16383" ht="16.5" thickBot="1" x14ac:dyDescent="0.3">
      <c r="A106" s="72" t="s">
        <v>71</v>
      </c>
      <c r="B106" s="3">
        <v>66001</v>
      </c>
      <c r="C106" s="34" t="s">
        <v>70</v>
      </c>
      <c r="D106" s="44">
        <v>2492</v>
      </c>
      <c r="E106" s="44">
        <v>3087</v>
      </c>
      <c r="F106" s="44">
        <v>2917</v>
      </c>
      <c r="G106" s="44">
        <v>2340</v>
      </c>
      <c r="H106" s="44">
        <v>2594</v>
      </c>
      <c r="I106" s="44">
        <v>2491</v>
      </c>
      <c r="J106" s="44">
        <v>2971</v>
      </c>
      <c r="K106" s="44">
        <v>3694</v>
      </c>
      <c r="L106" s="44">
        <v>3418</v>
      </c>
      <c r="M106" s="44">
        <v>2942</v>
      </c>
      <c r="N106" s="44">
        <v>3651</v>
      </c>
      <c r="O106" s="44">
        <v>3310</v>
      </c>
      <c r="P106" s="44">
        <f t="shared" si="11"/>
        <v>35907</v>
      </c>
      <c r="Q106" s="44">
        <v>586426</v>
      </c>
      <c r="R106" s="147">
        <f t="shared" si="12"/>
        <v>612.30231947423886</v>
      </c>
      <c r="S106" s="6"/>
      <c r="T106"/>
      <c r="U106" s="6"/>
      <c r="V106" s="6"/>
      <c r="X106" s="141"/>
    </row>
    <row r="107" spans="1:24 16383:16383" ht="16.5" thickBot="1" x14ac:dyDescent="0.3">
      <c r="A107" s="72" t="s">
        <v>75</v>
      </c>
      <c r="B107" s="3">
        <v>68001</v>
      </c>
      <c r="C107" s="34" t="s">
        <v>78</v>
      </c>
      <c r="D107" s="44">
        <v>2789</v>
      </c>
      <c r="E107" s="44">
        <v>3538</v>
      </c>
      <c r="F107" s="44">
        <v>3400</v>
      </c>
      <c r="G107" s="44">
        <v>2810</v>
      </c>
      <c r="H107" s="44">
        <v>3129</v>
      </c>
      <c r="I107" s="44">
        <v>3103</v>
      </c>
      <c r="J107" s="44">
        <v>3939</v>
      </c>
      <c r="K107" s="44">
        <v>4613</v>
      </c>
      <c r="L107" s="44">
        <v>4582</v>
      </c>
      <c r="M107" s="44">
        <v>4396</v>
      </c>
      <c r="N107" s="44">
        <v>4694</v>
      </c>
      <c r="O107" s="44">
        <v>4099</v>
      </c>
      <c r="P107" s="44">
        <f t="shared" si="11"/>
        <v>45092</v>
      </c>
      <c r="Q107" s="44">
        <v>751265</v>
      </c>
      <c r="R107" s="147">
        <f t="shared" si="12"/>
        <v>600.21430520522051</v>
      </c>
      <c r="S107" s="6"/>
      <c r="T107"/>
      <c r="U107" s="6"/>
      <c r="V107" s="6"/>
      <c r="X107" s="141"/>
    </row>
    <row r="108" spans="1:24 16383:16383" ht="16.5" thickBot="1" x14ac:dyDescent="0.3">
      <c r="A108" s="72" t="s">
        <v>79</v>
      </c>
      <c r="B108" s="3">
        <v>73001</v>
      </c>
      <c r="C108" s="34" t="s">
        <v>76</v>
      </c>
      <c r="D108" s="44">
        <v>2022</v>
      </c>
      <c r="E108" s="44">
        <v>2801</v>
      </c>
      <c r="F108" s="44">
        <v>2391</v>
      </c>
      <c r="G108" s="44">
        <v>2100</v>
      </c>
      <c r="H108" s="44">
        <v>2433</v>
      </c>
      <c r="I108" s="44">
        <v>2323</v>
      </c>
      <c r="J108" s="44">
        <v>2483</v>
      </c>
      <c r="K108" s="44">
        <v>3232</v>
      </c>
      <c r="L108" s="44">
        <v>2850</v>
      </c>
      <c r="M108" s="44">
        <v>2590</v>
      </c>
      <c r="N108" s="44">
        <v>3203</v>
      </c>
      <c r="O108" s="44">
        <v>3143</v>
      </c>
      <c r="P108" s="44">
        <f t="shared" si="11"/>
        <v>31571</v>
      </c>
      <c r="Q108" s="44">
        <v>573900</v>
      </c>
      <c r="R108" s="147">
        <f t="shared" si="12"/>
        <v>550.11326014985184</v>
      </c>
      <c r="S108" s="6"/>
      <c r="T108"/>
      <c r="U108" s="6"/>
      <c r="V108" s="6"/>
      <c r="X108" s="141"/>
    </row>
    <row r="109" spans="1:24 16383:16383" ht="16.5" thickBot="1" x14ac:dyDescent="0.3">
      <c r="A109" s="72" t="s">
        <v>73</v>
      </c>
      <c r="B109" s="3">
        <v>41001</v>
      </c>
      <c r="C109" s="34" t="s">
        <v>74</v>
      </c>
      <c r="D109" s="44">
        <v>1405</v>
      </c>
      <c r="E109" s="44">
        <v>1834</v>
      </c>
      <c r="F109" s="44">
        <v>1707</v>
      </c>
      <c r="G109" s="44">
        <v>1398</v>
      </c>
      <c r="H109" s="44">
        <v>1614</v>
      </c>
      <c r="I109" s="44">
        <v>1716</v>
      </c>
      <c r="J109" s="44">
        <v>1907</v>
      </c>
      <c r="K109" s="44">
        <v>2336</v>
      </c>
      <c r="L109" s="44">
        <v>1917</v>
      </c>
      <c r="M109" s="44">
        <v>1416</v>
      </c>
      <c r="N109" s="44">
        <v>2047</v>
      </c>
      <c r="O109" s="44">
        <v>2073</v>
      </c>
      <c r="P109" s="44">
        <f t="shared" si="11"/>
        <v>21370</v>
      </c>
      <c r="Q109" s="44">
        <v>390100</v>
      </c>
      <c r="R109" s="147">
        <f t="shared" si="12"/>
        <v>547.8082542937708</v>
      </c>
      <c r="S109" s="6"/>
      <c r="T109"/>
      <c r="U109" s="6"/>
      <c r="V109" s="6"/>
      <c r="X109" s="141"/>
    </row>
    <row r="110" spans="1:24 16383:16383" ht="16.5" thickBot="1" x14ac:dyDescent="0.3">
      <c r="A110" s="72" t="s">
        <v>77</v>
      </c>
      <c r="B110" s="3">
        <v>85001</v>
      </c>
      <c r="C110" s="34" t="s">
        <v>80</v>
      </c>
      <c r="D110" s="44">
        <v>697</v>
      </c>
      <c r="E110" s="44">
        <v>900</v>
      </c>
      <c r="F110" s="44">
        <v>797</v>
      </c>
      <c r="G110" s="44">
        <v>793</v>
      </c>
      <c r="H110" s="44">
        <v>752</v>
      </c>
      <c r="I110" s="44">
        <v>883</v>
      </c>
      <c r="J110" s="44">
        <v>981</v>
      </c>
      <c r="K110" s="44">
        <v>1120</v>
      </c>
      <c r="L110" s="44">
        <v>1093</v>
      </c>
      <c r="M110" s="44">
        <v>538</v>
      </c>
      <c r="N110" s="44">
        <v>530</v>
      </c>
      <c r="O110" s="44">
        <v>600</v>
      </c>
      <c r="P110" s="44">
        <f t="shared" si="11"/>
        <v>9684</v>
      </c>
      <c r="Q110" s="44">
        <v>192860</v>
      </c>
      <c r="R110" s="147">
        <f t="shared" si="12"/>
        <v>502.12589443119361</v>
      </c>
      <c r="S110" s="6"/>
      <c r="T110"/>
      <c r="U110" s="6"/>
      <c r="V110" s="6"/>
      <c r="X110" s="141"/>
    </row>
    <row r="111" spans="1:24 16383:16383" ht="16.5" thickBot="1" x14ac:dyDescent="0.3">
      <c r="A111" s="72" t="s">
        <v>81</v>
      </c>
      <c r="B111" s="3">
        <v>5001</v>
      </c>
      <c r="C111" s="34" t="s">
        <v>84</v>
      </c>
      <c r="D111" s="44">
        <v>9066</v>
      </c>
      <c r="E111" s="44">
        <v>12642</v>
      </c>
      <c r="F111" s="44">
        <v>11462</v>
      </c>
      <c r="G111" s="44">
        <v>10009</v>
      </c>
      <c r="H111" s="44">
        <v>11816</v>
      </c>
      <c r="I111" s="44">
        <v>11212</v>
      </c>
      <c r="J111" s="44">
        <v>12446</v>
      </c>
      <c r="K111" s="44">
        <v>14117</v>
      </c>
      <c r="L111" s="44">
        <v>11776</v>
      </c>
      <c r="M111" s="44">
        <v>9906</v>
      </c>
      <c r="N111" s="44">
        <v>13173</v>
      </c>
      <c r="O111" s="44">
        <v>13025</v>
      </c>
      <c r="P111" s="44">
        <f t="shared" si="11"/>
        <v>140650</v>
      </c>
      <c r="Q111" s="44">
        <v>2900535</v>
      </c>
      <c r="R111" s="147">
        <f t="shared" si="12"/>
        <v>484.91054236546017</v>
      </c>
      <c r="S111" s="6"/>
      <c r="T111"/>
      <c r="U111" s="6"/>
      <c r="V111" s="6"/>
      <c r="X111" s="141"/>
    </row>
    <row r="112" spans="1:24 16383:16383" ht="16.5" thickBot="1" x14ac:dyDescent="0.3">
      <c r="A112" s="72" t="s">
        <v>90</v>
      </c>
      <c r="B112" s="3">
        <v>76001</v>
      </c>
      <c r="C112" s="34" t="s">
        <v>91</v>
      </c>
      <c r="D112" s="44">
        <v>7160</v>
      </c>
      <c r="E112" s="44">
        <v>9269</v>
      </c>
      <c r="F112" s="44">
        <v>8781</v>
      </c>
      <c r="G112" s="44">
        <v>8239</v>
      </c>
      <c r="H112" s="44">
        <v>9240</v>
      </c>
      <c r="I112" s="44">
        <v>8839</v>
      </c>
      <c r="J112" s="44">
        <v>10116</v>
      </c>
      <c r="K112" s="44">
        <v>12424</v>
      </c>
      <c r="L112" s="44">
        <v>11052</v>
      </c>
      <c r="M112" s="44">
        <v>9567</v>
      </c>
      <c r="N112" s="44">
        <v>11522</v>
      </c>
      <c r="O112" s="44">
        <v>10131</v>
      </c>
      <c r="P112" s="44">
        <f t="shared" si="11"/>
        <v>116340</v>
      </c>
      <c r="Q112" s="44">
        <v>2438608</v>
      </c>
      <c r="R112" s="147">
        <f t="shared" si="12"/>
        <v>477.07544632019579</v>
      </c>
      <c r="S112" s="6"/>
      <c r="T112"/>
      <c r="U112" s="6"/>
      <c r="V112" s="6"/>
      <c r="X112" s="141"/>
    </row>
    <row r="113" spans="1:24" ht="16.5" thickBot="1" x14ac:dyDescent="0.3">
      <c r="A113" s="72" t="s">
        <v>83</v>
      </c>
      <c r="B113" s="3">
        <v>11001</v>
      </c>
      <c r="C113" s="34" t="s">
        <v>33</v>
      </c>
      <c r="D113" s="44">
        <v>25268</v>
      </c>
      <c r="E113" s="44">
        <v>30523</v>
      </c>
      <c r="F113" s="44">
        <v>28525</v>
      </c>
      <c r="G113" s="44">
        <v>25168</v>
      </c>
      <c r="H113" s="44">
        <v>28729</v>
      </c>
      <c r="I113" s="44">
        <v>29547</v>
      </c>
      <c r="J113" s="44">
        <v>32020</v>
      </c>
      <c r="K113" s="44">
        <v>37451</v>
      </c>
      <c r="L113" s="44">
        <v>32588</v>
      </c>
      <c r="M113" s="44">
        <v>27793</v>
      </c>
      <c r="N113" s="44">
        <v>34584</v>
      </c>
      <c r="O113" s="44">
        <v>34057</v>
      </c>
      <c r="P113" s="44">
        <f t="shared" si="11"/>
        <v>366253</v>
      </c>
      <c r="Q113" s="44">
        <v>7749529</v>
      </c>
      <c r="R113" s="147">
        <f t="shared" si="12"/>
        <v>472.61323881748166</v>
      </c>
      <c r="S113" s="6"/>
      <c r="T113"/>
      <c r="U113" s="6"/>
      <c r="V113" s="6"/>
      <c r="X113" s="141"/>
    </row>
    <row r="114" spans="1:24" ht="16.5" thickBot="1" x14ac:dyDescent="0.3">
      <c r="A114" s="72" t="s">
        <v>108</v>
      </c>
      <c r="B114" s="3">
        <v>88001</v>
      </c>
      <c r="C114" s="34" t="s">
        <v>101</v>
      </c>
      <c r="D114" s="44">
        <v>109</v>
      </c>
      <c r="E114" s="44">
        <v>191</v>
      </c>
      <c r="F114" s="44">
        <v>213</v>
      </c>
      <c r="G114" s="44">
        <v>196</v>
      </c>
      <c r="H114" s="44">
        <v>170</v>
      </c>
      <c r="I114" s="44">
        <v>213</v>
      </c>
      <c r="J114" s="44">
        <v>281</v>
      </c>
      <c r="K114" s="44">
        <v>244</v>
      </c>
      <c r="L114" s="44">
        <v>289</v>
      </c>
      <c r="M114" s="44">
        <v>251</v>
      </c>
      <c r="N114" s="44">
        <v>270</v>
      </c>
      <c r="O114" s="44">
        <v>211</v>
      </c>
      <c r="P114" s="44">
        <f t="shared" si="11"/>
        <v>2638</v>
      </c>
      <c r="Q114" s="44">
        <v>57308</v>
      </c>
      <c r="R114" s="147">
        <f t="shared" si="12"/>
        <v>460.31967613596709</v>
      </c>
      <c r="S114" s="6"/>
      <c r="T114"/>
      <c r="U114" s="6"/>
      <c r="V114" s="6"/>
      <c r="X114" s="141"/>
    </row>
    <row r="115" spans="1:24" ht="16.5" thickBot="1" x14ac:dyDescent="0.3">
      <c r="A115" s="72" t="s">
        <v>87</v>
      </c>
      <c r="B115" s="3">
        <v>19001</v>
      </c>
      <c r="C115" s="34" t="s">
        <v>89</v>
      </c>
      <c r="D115" s="44">
        <v>994</v>
      </c>
      <c r="E115" s="44">
        <v>1159</v>
      </c>
      <c r="F115" s="44">
        <v>1043</v>
      </c>
      <c r="G115" s="44">
        <v>1008</v>
      </c>
      <c r="H115" s="44">
        <v>1028</v>
      </c>
      <c r="I115" s="44">
        <v>997</v>
      </c>
      <c r="J115" s="44">
        <v>1214</v>
      </c>
      <c r="K115" s="44">
        <v>1329</v>
      </c>
      <c r="L115" s="44">
        <v>1372</v>
      </c>
      <c r="M115" s="44">
        <v>1157</v>
      </c>
      <c r="N115" s="44">
        <v>1132</v>
      </c>
      <c r="O115" s="44">
        <v>1234</v>
      </c>
      <c r="P115" s="44">
        <f t="shared" si="11"/>
        <v>13667</v>
      </c>
      <c r="Q115" s="44">
        <v>313382</v>
      </c>
      <c r="R115" s="147">
        <f t="shared" si="12"/>
        <v>436.11311434606966</v>
      </c>
      <c r="S115" s="6"/>
      <c r="T115"/>
      <c r="U115" s="6"/>
      <c r="V115" s="6"/>
      <c r="X115" s="141"/>
    </row>
    <row r="116" spans="1:24" ht="16.5" thickBot="1" x14ac:dyDescent="0.3">
      <c r="A116" s="72" t="s">
        <v>85</v>
      </c>
      <c r="B116" s="3">
        <v>50001</v>
      </c>
      <c r="C116" s="34" t="s">
        <v>86</v>
      </c>
      <c r="D116" s="44">
        <v>1595</v>
      </c>
      <c r="E116" s="44">
        <v>2162</v>
      </c>
      <c r="F116" s="44">
        <v>1844</v>
      </c>
      <c r="G116" s="44">
        <v>1759</v>
      </c>
      <c r="H116" s="44">
        <v>2010</v>
      </c>
      <c r="I116" s="44">
        <v>1939</v>
      </c>
      <c r="J116" s="44">
        <v>2109</v>
      </c>
      <c r="K116" s="44">
        <v>2470</v>
      </c>
      <c r="L116" s="44">
        <v>2129</v>
      </c>
      <c r="M116" s="44">
        <v>1696</v>
      </c>
      <c r="N116" s="44">
        <v>2023</v>
      </c>
      <c r="O116" s="44">
        <v>2015</v>
      </c>
      <c r="P116" s="44">
        <f t="shared" si="11"/>
        <v>23751</v>
      </c>
      <c r="Q116" s="44">
        <v>551681</v>
      </c>
      <c r="R116" s="147">
        <f t="shared" si="12"/>
        <v>430.52053632443392</v>
      </c>
      <c r="S116" s="6"/>
      <c r="T116"/>
      <c r="U116" s="6"/>
      <c r="V116" s="6"/>
      <c r="X116" s="141"/>
    </row>
    <row r="117" spans="1:24" ht="16.5" thickBot="1" x14ac:dyDescent="0.3">
      <c r="A117" s="72" t="s">
        <v>88</v>
      </c>
      <c r="B117" s="3">
        <v>63001</v>
      </c>
      <c r="C117" s="34" t="s">
        <v>82</v>
      </c>
      <c r="D117" s="44">
        <v>1039</v>
      </c>
      <c r="E117" s="44">
        <v>1427</v>
      </c>
      <c r="F117" s="44">
        <v>1133</v>
      </c>
      <c r="G117" s="44">
        <v>966</v>
      </c>
      <c r="H117" s="44">
        <v>1147</v>
      </c>
      <c r="I117" s="44">
        <v>1120</v>
      </c>
      <c r="J117" s="44">
        <v>1375</v>
      </c>
      <c r="K117" s="44">
        <v>1504</v>
      </c>
      <c r="L117" s="44">
        <v>1302</v>
      </c>
      <c r="M117" s="44">
        <v>1191</v>
      </c>
      <c r="N117" s="44">
        <v>1471</v>
      </c>
      <c r="O117" s="44">
        <v>1286</v>
      </c>
      <c r="P117" s="44">
        <f t="shared" si="11"/>
        <v>14961</v>
      </c>
      <c r="Q117" s="44">
        <v>356089</v>
      </c>
      <c r="R117" s="147">
        <f t="shared" si="12"/>
        <v>420.14777204575262</v>
      </c>
      <c r="S117" s="6"/>
      <c r="T117"/>
      <c r="U117" s="6"/>
      <c r="V117" s="6"/>
      <c r="X117" s="141"/>
    </row>
    <row r="118" spans="1:24" ht="16.5" thickBot="1" x14ac:dyDescent="0.3">
      <c r="A118" s="72" t="s">
        <v>102</v>
      </c>
      <c r="B118" s="3">
        <v>52001</v>
      </c>
      <c r="C118" s="34" t="s">
        <v>107</v>
      </c>
      <c r="D118" s="44">
        <v>831</v>
      </c>
      <c r="E118" s="44">
        <v>1129</v>
      </c>
      <c r="F118" s="44">
        <v>947</v>
      </c>
      <c r="G118" s="44">
        <v>912</v>
      </c>
      <c r="H118" s="44">
        <v>925</v>
      </c>
      <c r="I118" s="44">
        <v>922</v>
      </c>
      <c r="J118" s="44">
        <v>1314</v>
      </c>
      <c r="K118" s="44">
        <v>1536</v>
      </c>
      <c r="L118" s="44">
        <v>1634</v>
      </c>
      <c r="M118" s="44">
        <v>1520</v>
      </c>
      <c r="N118" s="44">
        <v>1705</v>
      </c>
      <c r="O118" s="44">
        <v>1694</v>
      </c>
      <c r="P118" s="44">
        <f t="shared" si="11"/>
        <v>15069</v>
      </c>
      <c r="Q118" s="44">
        <v>399006</v>
      </c>
      <c r="R118" s="147">
        <f t="shared" si="12"/>
        <v>377.66349378204842</v>
      </c>
      <c r="S118" s="6"/>
      <c r="T118"/>
      <c r="U118" s="6"/>
      <c r="V118" s="6"/>
      <c r="X118" s="141"/>
    </row>
    <row r="119" spans="1:24" ht="16.5" thickBot="1" x14ac:dyDescent="0.3">
      <c r="A119" s="72" t="s">
        <v>96</v>
      </c>
      <c r="B119" s="3">
        <v>27001</v>
      </c>
      <c r="C119" s="34" t="s">
        <v>95</v>
      </c>
      <c r="D119" s="44">
        <v>361</v>
      </c>
      <c r="E119" s="44">
        <v>402</v>
      </c>
      <c r="F119" s="44">
        <v>344</v>
      </c>
      <c r="G119" s="44">
        <v>418</v>
      </c>
      <c r="H119" s="44">
        <v>465</v>
      </c>
      <c r="I119" s="44">
        <v>396</v>
      </c>
      <c r="J119" s="44">
        <v>465</v>
      </c>
      <c r="K119" s="44">
        <v>512</v>
      </c>
      <c r="L119" s="44">
        <v>530</v>
      </c>
      <c r="M119" s="44">
        <v>470</v>
      </c>
      <c r="N119" s="44">
        <v>464</v>
      </c>
      <c r="O119" s="44">
        <v>466</v>
      </c>
      <c r="P119" s="44">
        <f t="shared" si="11"/>
        <v>5293</v>
      </c>
      <c r="Q119" s="44">
        <v>141103</v>
      </c>
      <c r="R119" s="147">
        <f t="shared" si="12"/>
        <v>375.11604997767586</v>
      </c>
      <c r="S119" s="6"/>
      <c r="T119"/>
      <c r="U119" s="6"/>
      <c r="V119" s="6"/>
      <c r="X119" s="141"/>
    </row>
    <row r="120" spans="1:24" ht="16.5" thickBot="1" x14ac:dyDescent="0.3">
      <c r="A120" s="72" t="s">
        <v>92</v>
      </c>
      <c r="B120" s="3">
        <v>15001</v>
      </c>
      <c r="C120" s="34" t="s">
        <v>93</v>
      </c>
      <c r="D120" s="44">
        <v>498</v>
      </c>
      <c r="E120" s="44">
        <v>646</v>
      </c>
      <c r="F120" s="44">
        <v>595</v>
      </c>
      <c r="G120" s="44">
        <v>488</v>
      </c>
      <c r="H120" s="44">
        <v>540</v>
      </c>
      <c r="I120" s="44">
        <v>517</v>
      </c>
      <c r="J120" s="44">
        <v>518</v>
      </c>
      <c r="K120" s="44">
        <v>655</v>
      </c>
      <c r="L120" s="44">
        <v>629</v>
      </c>
      <c r="M120" s="44">
        <v>527</v>
      </c>
      <c r="N120" s="44">
        <v>682</v>
      </c>
      <c r="O120" s="44">
        <v>747</v>
      </c>
      <c r="P120" s="44">
        <f t="shared" si="11"/>
        <v>7042</v>
      </c>
      <c r="Q120" s="44">
        <v>206190</v>
      </c>
      <c r="R120" s="147">
        <f t="shared" si="12"/>
        <v>341.52965711237209</v>
      </c>
      <c r="S120" s="6"/>
      <c r="T120"/>
      <c r="U120" s="6"/>
      <c r="V120" s="6"/>
      <c r="X120" s="141"/>
    </row>
    <row r="121" spans="1:24" ht="16.5" thickBot="1" x14ac:dyDescent="0.3">
      <c r="A121" s="72" t="s">
        <v>98</v>
      </c>
      <c r="B121" s="3">
        <v>44001</v>
      </c>
      <c r="C121" s="34" t="s">
        <v>99</v>
      </c>
      <c r="D121" s="44">
        <v>485</v>
      </c>
      <c r="E121" s="44">
        <v>601</v>
      </c>
      <c r="F121" s="44">
        <v>567</v>
      </c>
      <c r="G121" s="44">
        <v>510</v>
      </c>
      <c r="H121" s="44">
        <v>669</v>
      </c>
      <c r="I121" s="44">
        <v>603</v>
      </c>
      <c r="J121" s="44">
        <v>660</v>
      </c>
      <c r="K121" s="44">
        <v>873</v>
      </c>
      <c r="L121" s="44">
        <v>742</v>
      </c>
      <c r="M121" s="44">
        <v>621</v>
      </c>
      <c r="N121" s="44">
        <v>712</v>
      </c>
      <c r="O121" s="44">
        <v>667</v>
      </c>
      <c r="P121" s="44">
        <f t="shared" si="11"/>
        <v>7710</v>
      </c>
      <c r="Q121" s="44">
        <v>227270</v>
      </c>
      <c r="R121" s="147">
        <f t="shared" si="12"/>
        <v>339.2440709288511</v>
      </c>
      <c r="S121" s="6"/>
      <c r="T121"/>
      <c r="U121" s="6"/>
      <c r="V121" s="6"/>
      <c r="X121" s="141"/>
    </row>
    <row r="122" spans="1:24" ht="16.5" thickBot="1" x14ac:dyDescent="0.3">
      <c r="A122" s="72" t="s">
        <v>104</v>
      </c>
      <c r="B122" s="3">
        <v>8001</v>
      </c>
      <c r="C122" s="34" t="s">
        <v>105</v>
      </c>
      <c r="D122" s="44">
        <v>3165</v>
      </c>
      <c r="E122" s="44">
        <v>4346</v>
      </c>
      <c r="F122" s="44">
        <v>3982</v>
      </c>
      <c r="G122" s="44">
        <v>3737</v>
      </c>
      <c r="H122" s="44">
        <v>3953</v>
      </c>
      <c r="I122" s="44">
        <v>4158</v>
      </c>
      <c r="J122" s="44">
        <v>4195</v>
      </c>
      <c r="K122" s="44">
        <v>4977</v>
      </c>
      <c r="L122" s="44">
        <v>4904</v>
      </c>
      <c r="M122" s="44">
        <v>4928</v>
      </c>
      <c r="N122" s="44">
        <v>5382</v>
      </c>
      <c r="O122" s="44">
        <v>4614</v>
      </c>
      <c r="P122" s="44">
        <f t="shared" si="11"/>
        <v>52341</v>
      </c>
      <c r="Q122" s="44">
        <v>1561449</v>
      </c>
      <c r="R122" s="147">
        <f t="shared" si="12"/>
        <v>335.20787422451843</v>
      </c>
      <c r="S122" s="6"/>
      <c r="T122"/>
      <c r="U122" s="6"/>
      <c r="V122" s="6"/>
      <c r="X122" s="141"/>
    </row>
    <row r="123" spans="1:24" ht="16.5" thickBot="1" x14ac:dyDescent="0.3">
      <c r="A123" s="72" t="s">
        <v>100</v>
      </c>
      <c r="B123" s="3">
        <v>91001</v>
      </c>
      <c r="C123" s="34" t="s">
        <v>103</v>
      </c>
      <c r="D123" s="44">
        <v>59</v>
      </c>
      <c r="E123" s="44">
        <v>85</v>
      </c>
      <c r="F123" s="44">
        <v>80</v>
      </c>
      <c r="G123" s="44">
        <v>138</v>
      </c>
      <c r="H123" s="44">
        <v>129</v>
      </c>
      <c r="I123" s="44">
        <v>118</v>
      </c>
      <c r="J123" s="44">
        <v>114</v>
      </c>
      <c r="K123" s="44">
        <v>134</v>
      </c>
      <c r="L123" s="44">
        <v>87</v>
      </c>
      <c r="M123" s="44">
        <v>86</v>
      </c>
      <c r="N123" s="44">
        <v>111</v>
      </c>
      <c r="O123" s="44">
        <v>91</v>
      </c>
      <c r="P123" s="44">
        <f t="shared" si="11"/>
        <v>1232</v>
      </c>
      <c r="Q123" s="44">
        <v>37623</v>
      </c>
      <c r="R123" s="147">
        <f t="shared" si="12"/>
        <v>327.45926693777744</v>
      </c>
      <c r="S123" s="6"/>
      <c r="T123"/>
      <c r="U123" s="6"/>
      <c r="V123" s="6"/>
      <c r="X123" s="141"/>
    </row>
    <row r="124" spans="1:24" ht="16.5" thickBot="1" x14ac:dyDescent="0.3">
      <c r="A124" s="72" t="s">
        <v>106</v>
      </c>
      <c r="B124" s="3">
        <v>70001</v>
      </c>
      <c r="C124" s="34" t="s">
        <v>109</v>
      </c>
      <c r="D124" s="44">
        <v>649</v>
      </c>
      <c r="E124" s="44">
        <v>884</v>
      </c>
      <c r="F124" s="44">
        <v>783</v>
      </c>
      <c r="G124" s="44">
        <v>761</v>
      </c>
      <c r="H124" s="44">
        <v>1003</v>
      </c>
      <c r="I124" s="44">
        <v>852</v>
      </c>
      <c r="J124" s="44">
        <v>859</v>
      </c>
      <c r="K124" s="44">
        <v>1101</v>
      </c>
      <c r="L124" s="44">
        <v>979</v>
      </c>
      <c r="M124" s="44">
        <v>912</v>
      </c>
      <c r="N124" s="44">
        <v>1036</v>
      </c>
      <c r="O124" s="44">
        <v>992</v>
      </c>
      <c r="P124" s="44">
        <f t="shared" si="11"/>
        <v>10811</v>
      </c>
      <c r="Q124" s="44">
        <v>340975</v>
      </c>
      <c r="R124" s="147">
        <f t="shared" si="12"/>
        <v>317.06136813549381</v>
      </c>
      <c r="S124" s="6"/>
      <c r="T124"/>
      <c r="U124" s="6"/>
      <c r="V124" s="6"/>
      <c r="X124" s="141"/>
    </row>
    <row r="125" spans="1:24" ht="16.5" thickBot="1" x14ac:dyDescent="0.3">
      <c r="A125" s="72" t="s">
        <v>110</v>
      </c>
      <c r="B125" s="3">
        <v>23001</v>
      </c>
      <c r="C125" s="34" t="s">
        <v>111</v>
      </c>
      <c r="D125" s="44">
        <v>960</v>
      </c>
      <c r="E125" s="44">
        <v>1201</v>
      </c>
      <c r="F125" s="44">
        <v>1197</v>
      </c>
      <c r="G125" s="44">
        <v>1036</v>
      </c>
      <c r="H125" s="44">
        <v>1202</v>
      </c>
      <c r="I125" s="44">
        <v>1239</v>
      </c>
      <c r="J125" s="44">
        <v>1258</v>
      </c>
      <c r="K125" s="44">
        <v>1659</v>
      </c>
      <c r="L125" s="44">
        <v>1590</v>
      </c>
      <c r="M125" s="44">
        <v>1307</v>
      </c>
      <c r="N125" s="44">
        <v>1352</v>
      </c>
      <c r="O125" s="44">
        <v>1419</v>
      </c>
      <c r="P125" s="44">
        <f t="shared" si="11"/>
        <v>15420</v>
      </c>
      <c r="Q125" s="44">
        <v>516119</v>
      </c>
      <c r="R125" s="147">
        <f t="shared" si="12"/>
        <v>298.76830730897331</v>
      </c>
      <c r="S125" s="6"/>
      <c r="T125"/>
      <c r="U125" s="6"/>
      <c r="V125" s="6"/>
      <c r="X125" s="141"/>
    </row>
    <row r="126" spans="1:24" ht="16.5" thickBot="1" x14ac:dyDescent="0.3">
      <c r="A126" s="72" t="s">
        <v>114</v>
      </c>
      <c r="B126" s="3">
        <v>13001</v>
      </c>
      <c r="C126" s="34" t="s">
        <v>210</v>
      </c>
      <c r="D126" s="44">
        <v>1893</v>
      </c>
      <c r="E126" s="44">
        <v>2682</v>
      </c>
      <c r="F126" s="44">
        <v>2369</v>
      </c>
      <c r="G126" s="44">
        <v>2226</v>
      </c>
      <c r="H126" s="44">
        <v>2537</v>
      </c>
      <c r="I126" s="44">
        <v>2586</v>
      </c>
      <c r="J126" s="44">
        <v>2817</v>
      </c>
      <c r="K126" s="44">
        <v>3687</v>
      </c>
      <c r="L126" s="44">
        <v>3292</v>
      </c>
      <c r="M126" s="44">
        <v>3175</v>
      </c>
      <c r="N126" s="44">
        <v>3700</v>
      </c>
      <c r="O126" s="44">
        <v>3332</v>
      </c>
      <c r="P126" s="44">
        <f t="shared" si="11"/>
        <v>34296</v>
      </c>
      <c r="Q126" s="44">
        <v>1242763</v>
      </c>
      <c r="R126" s="147">
        <f t="shared" si="12"/>
        <v>275.96573119734012</v>
      </c>
      <c r="S126" s="6"/>
      <c r="T126"/>
      <c r="U126" s="6"/>
      <c r="V126" s="6"/>
      <c r="X126" s="141"/>
    </row>
    <row r="127" spans="1:24" ht="16.5" thickBot="1" x14ac:dyDescent="0.3">
      <c r="A127" s="72" t="s">
        <v>112</v>
      </c>
      <c r="B127" s="3">
        <v>95001</v>
      </c>
      <c r="C127" s="34" t="s">
        <v>113</v>
      </c>
      <c r="D127" s="44">
        <v>125</v>
      </c>
      <c r="E127" s="44">
        <v>151</v>
      </c>
      <c r="F127" s="44">
        <v>136</v>
      </c>
      <c r="G127" s="44">
        <v>117</v>
      </c>
      <c r="H127" s="44">
        <v>80</v>
      </c>
      <c r="I127" s="44">
        <v>88</v>
      </c>
      <c r="J127" s="44">
        <v>97</v>
      </c>
      <c r="K127" s="44">
        <v>149</v>
      </c>
      <c r="L127" s="44">
        <v>212</v>
      </c>
      <c r="M127" s="44">
        <v>175</v>
      </c>
      <c r="N127" s="44">
        <v>199</v>
      </c>
      <c r="O127" s="44">
        <v>173</v>
      </c>
      <c r="P127" s="44">
        <f t="shared" si="11"/>
        <v>1702</v>
      </c>
      <c r="Q127" s="44">
        <v>61706</v>
      </c>
      <c r="R127" s="147">
        <f t="shared" si="12"/>
        <v>275.82406897222313</v>
      </c>
      <c r="S127" s="6"/>
      <c r="T127"/>
      <c r="U127" s="6"/>
      <c r="V127" s="6"/>
      <c r="X127" s="141"/>
    </row>
    <row r="128" spans="1:24" ht="16.5" thickBot="1" x14ac:dyDescent="0.3">
      <c r="A128" s="72" t="s">
        <v>94</v>
      </c>
      <c r="B128" s="3">
        <v>86001</v>
      </c>
      <c r="C128" s="34" t="s">
        <v>97</v>
      </c>
      <c r="D128" s="44">
        <v>98</v>
      </c>
      <c r="E128" s="44">
        <v>128</v>
      </c>
      <c r="F128" s="44">
        <v>123</v>
      </c>
      <c r="G128" s="44">
        <v>97</v>
      </c>
      <c r="H128" s="44">
        <v>121</v>
      </c>
      <c r="I128" s="44">
        <v>107</v>
      </c>
      <c r="J128" s="44">
        <v>91</v>
      </c>
      <c r="K128" s="44">
        <v>126</v>
      </c>
      <c r="L128" s="44">
        <v>99</v>
      </c>
      <c r="M128" s="44">
        <v>68</v>
      </c>
      <c r="N128" s="44">
        <v>32</v>
      </c>
      <c r="O128" s="44">
        <v>58</v>
      </c>
      <c r="P128" s="44">
        <f t="shared" si="11"/>
        <v>1148</v>
      </c>
      <c r="Q128" s="44">
        <v>44147</v>
      </c>
      <c r="R128" s="147">
        <f t="shared" si="12"/>
        <v>260.04031984053279</v>
      </c>
      <c r="S128" s="6"/>
      <c r="T128"/>
      <c r="U128" s="6"/>
      <c r="V128" s="6"/>
      <c r="X128" s="141"/>
    </row>
    <row r="129" spans="1:24" ht="16.5" thickBot="1" x14ac:dyDescent="0.3">
      <c r="A129" s="72" t="s">
        <v>117</v>
      </c>
      <c r="B129" s="3">
        <v>20001</v>
      </c>
      <c r="C129" s="34" t="s">
        <v>116</v>
      </c>
      <c r="D129" s="44">
        <v>789</v>
      </c>
      <c r="E129" s="44">
        <v>906</v>
      </c>
      <c r="F129" s="44">
        <v>802</v>
      </c>
      <c r="G129" s="44">
        <v>869</v>
      </c>
      <c r="H129" s="44">
        <v>999</v>
      </c>
      <c r="I129" s="44">
        <v>949</v>
      </c>
      <c r="J129" s="44">
        <v>1021</v>
      </c>
      <c r="K129" s="44">
        <v>1304</v>
      </c>
      <c r="L129" s="44">
        <v>1294</v>
      </c>
      <c r="M129" s="44">
        <v>1159</v>
      </c>
      <c r="N129" s="44">
        <v>1278</v>
      </c>
      <c r="O129" s="44">
        <v>1316</v>
      </c>
      <c r="P129" s="44">
        <f t="shared" si="11"/>
        <v>12686</v>
      </c>
      <c r="Q129" s="44">
        <v>501610</v>
      </c>
      <c r="R129" s="147">
        <f t="shared" si="12"/>
        <v>252.90564382687745</v>
      </c>
      <c r="S129" s="6"/>
      <c r="T129"/>
      <c r="U129" s="6"/>
      <c r="V129" s="6"/>
      <c r="X129" s="141"/>
    </row>
    <row r="130" spans="1:24" ht="16.5" thickBot="1" x14ac:dyDescent="0.3">
      <c r="A130" s="72" t="s">
        <v>118</v>
      </c>
      <c r="B130" s="3">
        <v>47001</v>
      </c>
      <c r="C130" s="34" t="s">
        <v>119</v>
      </c>
      <c r="D130" s="44">
        <v>699</v>
      </c>
      <c r="E130" s="44">
        <v>965</v>
      </c>
      <c r="F130" s="44">
        <v>948</v>
      </c>
      <c r="G130" s="44">
        <v>881</v>
      </c>
      <c r="H130" s="44">
        <v>1039</v>
      </c>
      <c r="I130" s="44">
        <v>1048</v>
      </c>
      <c r="J130" s="44">
        <v>1167</v>
      </c>
      <c r="K130" s="44">
        <v>1461</v>
      </c>
      <c r="L130" s="44">
        <v>1339</v>
      </c>
      <c r="M130" s="44">
        <v>1232</v>
      </c>
      <c r="N130" s="44">
        <v>1493</v>
      </c>
      <c r="O130" s="44">
        <v>1399</v>
      </c>
      <c r="P130" s="44">
        <f t="shared" si="11"/>
        <v>13671</v>
      </c>
      <c r="Q130" s="44">
        <v>575260</v>
      </c>
      <c r="R130" s="147">
        <f t="shared" si="12"/>
        <v>237.64906303236796</v>
      </c>
      <c r="S130" s="6"/>
      <c r="T130"/>
      <c r="U130" s="6"/>
      <c r="V130" s="6"/>
      <c r="X130" s="141"/>
    </row>
    <row r="131" spans="1:24" ht="16.5" thickBot="1" x14ac:dyDescent="0.3">
      <c r="A131" s="72" t="s">
        <v>120</v>
      </c>
      <c r="B131" s="3">
        <v>54001</v>
      </c>
      <c r="C131" s="34" t="s">
        <v>121</v>
      </c>
      <c r="D131" s="44">
        <v>1088</v>
      </c>
      <c r="E131" s="44">
        <v>1347</v>
      </c>
      <c r="F131" s="44">
        <v>1531</v>
      </c>
      <c r="G131" s="44">
        <v>1561</v>
      </c>
      <c r="H131" s="44">
        <v>1726</v>
      </c>
      <c r="I131" s="44">
        <v>1725</v>
      </c>
      <c r="J131" s="44">
        <v>2065</v>
      </c>
      <c r="K131" s="44">
        <v>2312</v>
      </c>
      <c r="L131" s="44">
        <v>2070</v>
      </c>
      <c r="M131" s="44">
        <v>2098</v>
      </c>
      <c r="N131" s="44">
        <v>1754</v>
      </c>
      <c r="O131" s="44">
        <v>2230</v>
      </c>
      <c r="P131" s="44">
        <f t="shared" si="11"/>
        <v>21507</v>
      </c>
      <c r="Q131" s="44">
        <v>908079</v>
      </c>
      <c r="R131" s="147">
        <f t="shared" si="12"/>
        <v>236.84062730225014</v>
      </c>
      <c r="S131" s="6"/>
      <c r="T131"/>
      <c r="U131" s="6"/>
      <c r="V131" s="6"/>
      <c r="X131" s="141"/>
    </row>
    <row r="132" spans="1:24" ht="16.5" thickBot="1" x14ac:dyDescent="0.3">
      <c r="A132" s="72" t="s">
        <v>115</v>
      </c>
      <c r="B132" s="3">
        <v>81001</v>
      </c>
      <c r="C132" s="34" t="s">
        <v>48</v>
      </c>
      <c r="D132" s="44">
        <v>168</v>
      </c>
      <c r="E132" s="44">
        <v>174</v>
      </c>
      <c r="F132" s="44">
        <v>169</v>
      </c>
      <c r="G132" s="44">
        <v>156</v>
      </c>
      <c r="H132" s="44">
        <v>181</v>
      </c>
      <c r="I132" s="44">
        <v>188</v>
      </c>
      <c r="J132" s="44">
        <v>191</v>
      </c>
      <c r="K132" s="44">
        <v>269</v>
      </c>
      <c r="L132" s="44">
        <v>307</v>
      </c>
      <c r="M132" s="44">
        <v>175</v>
      </c>
      <c r="N132" s="44">
        <v>168</v>
      </c>
      <c r="O132" s="44">
        <v>183</v>
      </c>
      <c r="P132" s="44">
        <f t="shared" si="11"/>
        <v>2329</v>
      </c>
      <c r="Q132" s="44">
        <v>112845</v>
      </c>
      <c r="R132" s="147">
        <f t="shared" si="12"/>
        <v>206.3892950507333</v>
      </c>
      <c r="S132" s="6"/>
      <c r="T132"/>
      <c r="U132" s="6"/>
      <c r="V132" s="6"/>
      <c r="X132" s="141"/>
    </row>
    <row r="133" spans="1:24" ht="16.5" thickBot="1" x14ac:dyDescent="0.3">
      <c r="A133" s="72" t="s">
        <v>122</v>
      </c>
      <c r="B133" s="3">
        <v>18001</v>
      </c>
      <c r="C133" s="34" t="s">
        <v>123</v>
      </c>
      <c r="D133" s="44">
        <v>214</v>
      </c>
      <c r="E133" s="44">
        <v>221</v>
      </c>
      <c r="F133" s="44">
        <v>270</v>
      </c>
      <c r="G133" s="44">
        <v>242</v>
      </c>
      <c r="H133" s="44">
        <v>230</v>
      </c>
      <c r="I133" s="44">
        <v>224</v>
      </c>
      <c r="J133" s="44">
        <v>322</v>
      </c>
      <c r="K133" s="44">
        <v>293</v>
      </c>
      <c r="L133" s="44">
        <v>255</v>
      </c>
      <c r="M133" s="44">
        <v>196</v>
      </c>
      <c r="N133" s="44">
        <v>231</v>
      </c>
      <c r="O133" s="44">
        <v>264</v>
      </c>
      <c r="P133" s="44">
        <f t="shared" si="11"/>
        <v>2962</v>
      </c>
      <c r="Q133" s="44">
        <v>177801</v>
      </c>
      <c r="R133" s="147">
        <f t="shared" si="12"/>
        <v>166.59073908470705</v>
      </c>
      <c r="S133" s="6"/>
      <c r="T133"/>
      <c r="U133" s="6"/>
      <c r="V133" s="6"/>
      <c r="X133" s="141"/>
    </row>
    <row r="134" spans="1:24" ht="16.5" thickBot="1" x14ac:dyDescent="0.3">
      <c r="A134" s="72" t="s">
        <v>124</v>
      </c>
      <c r="B134" s="3">
        <v>99001</v>
      </c>
      <c r="C134" s="34" t="s">
        <v>125</v>
      </c>
      <c r="D134" s="44">
        <v>34</v>
      </c>
      <c r="E134" s="44">
        <v>25</v>
      </c>
      <c r="F134" s="44">
        <v>24</v>
      </c>
      <c r="G134" s="44">
        <v>19</v>
      </c>
      <c r="H134" s="44">
        <v>23</v>
      </c>
      <c r="I134" s="44">
        <v>20</v>
      </c>
      <c r="J134" s="44">
        <v>41</v>
      </c>
      <c r="K134" s="44">
        <v>34</v>
      </c>
      <c r="L134" s="44">
        <v>39</v>
      </c>
      <c r="M134" s="44">
        <v>25</v>
      </c>
      <c r="N134" s="44">
        <v>40</v>
      </c>
      <c r="O134" s="44">
        <v>43</v>
      </c>
      <c r="P134" s="44">
        <f t="shared" si="11"/>
        <v>367</v>
      </c>
      <c r="Q134" s="44">
        <v>29314</v>
      </c>
      <c r="R134" s="147">
        <f t="shared" si="12"/>
        <v>125.19615200927885</v>
      </c>
      <c r="S134" s="6"/>
      <c r="T134"/>
      <c r="U134" s="6"/>
      <c r="V134" s="6"/>
      <c r="X134" s="141"/>
    </row>
    <row r="135" spans="1:24" ht="16.5" thickBot="1" x14ac:dyDescent="0.3">
      <c r="A135" s="72" t="s">
        <v>126</v>
      </c>
      <c r="B135" s="3">
        <v>94001</v>
      </c>
      <c r="C135" s="34" t="s">
        <v>211</v>
      </c>
      <c r="D135" s="44">
        <v>27</v>
      </c>
      <c r="E135" s="44">
        <v>41</v>
      </c>
      <c r="F135" s="44">
        <v>24</v>
      </c>
      <c r="G135" s="44">
        <v>17</v>
      </c>
      <c r="H135" s="44">
        <v>68</v>
      </c>
      <c r="I135" s="44">
        <v>34</v>
      </c>
      <c r="J135" s="44">
        <v>35</v>
      </c>
      <c r="K135" s="44">
        <v>37</v>
      </c>
      <c r="L135" s="44">
        <v>26</v>
      </c>
      <c r="M135" s="44">
        <v>34</v>
      </c>
      <c r="N135" s="44">
        <v>44</v>
      </c>
      <c r="O135" s="44">
        <v>30</v>
      </c>
      <c r="P135" s="44">
        <f t="shared" si="11"/>
        <v>417</v>
      </c>
      <c r="Q135" s="44">
        <v>37553</v>
      </c>
      <c r="R135" s="147">
        <f t="shared" si="12"/>
        <v>111.04305914307778</v>
      </c>
      <c r="S135" s="6"/>
      <c r="T135"/>
      <c r="U135" s="6"/>
      <c r="V135" s="6"/>
      <c r="X135" s="141"/>
    </row>
    <row r="136" spans="1:24" ht="16.5" thickBot="1" x14ac:dyDescent="0.3">
      <c r="A136" s="72" t="s">
        <v>127</v>
      </c>
      <c r="B136" s="3">
        <v>97001</v>
      </c>
      <c r="C136" s="34" t="s">
        <v>128</v>
      </c>
      <c r="D136" s="44">
        <v>2</v>
      </c>
      <c r="E136" s="44">
        <v>9</v>
      </c>
      <c r="F136" s="44">
        <v>28</v>
      </c>
      <c r="G136" s="44">
        <v>8</v>
      </c>
      <c r="H136" s="44">
        <v>13</v>
      </c>
      <c r="I136" s="44">
        <v>23</v>
      </c>
      <c r="J136" s="44">
        <v>5</v>
      </c>
      <c r="K136" s="44">
        <v>12</v>
      </c>
      <c r="L136" s="44">
        <v>23</v>
      </c>
      <c r="M136" s="44">
        <v>24</v>
      </c>
      <c r="N136" s="44">
        <v>8</v>
      </c>
      <c r="O136" s="44">
        <v>9</v>
      </c>
      <c r="P136" s="44">
        <f t="shared" si="11"/>
        <v>164</v>
      </c>
      <c r="Q136" s="44">
        <v>20706</v>
      </c>
      <c r="R136" s="147">
        <f t="shared" si="12"/>
        <v>79.20409543127596</v>
      </c>
      <c r="S136" s="6"/>
      <c r="T136" s="129"/>
      <c r="U136" s="6"/>
      <c r="V136" s="6"/>
      <c r="X136" s="141"/>
    </row>
    <row r="137" spans="1:24" ht="42.75" customHeight="1" thickBot="1" x14ac:dyDescent="0.25">
      <c r="C137" s="47" t="s">
        <v>16</v>
      </c>
      <c r="D137" s="48">
        <f>SUM(D105:D136)</f>
        <v>68628</v>
      </c>
      <c r="E137" s="48">
        <f t="shared" ref="E137:L137" si="13">SUM(E105:E136)</f>
        <v>87830</v>
      </c>
      <c r="F137" s="48">
        <f t="shared" si="13"/>
        <v>81343</v>
      </c>
      <c r="G137" s="48">
        <f t="shared" si="13"/>
        <v>72842</v>
      </c>
      <c r="H137" s="48">
        <f t="shared" si="13"/>
        <v>82563</v>
      </c>
      <c r="I137" s="48">
        <f t="shared" si="13"/>
        <v>82348</v>
      </c>
      <c r="J137" s="48">
        <f t="shared" si="13"/>
        <v>91520</v>
      </c>
      <c r="K137" s="48">
        <f>SUM(K105:K136)</f>
        <v>108392</v>
      </c>
      <c r="L137" s="48">
        <f t="shared" si="13"/>
        <v>96987</v>
      </c>
      <c r="M137" s="48">
        <f>SUM(M105:M136)</f>
        <v>84269</v>
      </c>
      <c r="N137" s="48">
        <f>SUM(N105:N136)</f>
        <v>101172</v>
      </c>
      <c r="O137" s="48">
        <f>SUM(O105:O136)</f>
        <v>97556</v>
      </c>
      <c r="P137" s="48">
        <f>SUM(P105:P136)</f>
        <v>1055450</v>
      </c>
      <c r="Q137" s="48">
        <v>24434291</v>
      </c>
      <c r="R137" s="123" t="s">
        <v>275</v>
      </c>
      <c r="S137" s="6"/>
      <c r="T137" s="12"/>
      <c r="U137" s="6"/>
    </row>
    <row r="138" spans="1:24" x14ac:dyDescent="0.2">
      <c r="C138" s="68" t="s">
        <v>223</v>
      </c>
      <c r="D138" s="80"/>
      <c r="E138" s="80"/>
      <c r="F138" s="80"/>
      <c r="G138" s="80"/>
      <c r="H138" s="80"/>
      <c r="I138" s="80"/>
      <c r="J138" s="81"/>
      <c r="K138" s="81"/>
      <c r="L138" s="81"/>
      <c r="M138" s="125"/>
      <c r="N138" s="125"/>
      <c r="O138" s="125"/>
      <c r="P138" s="80"/>
      <c r="Q138" s="82"/>
      <c r="S138" s="131"/>
    </row>
    <row r="139" spans="1:24" ht="15.75" x14ac:dyDescent="0.25">
      <c r="C139" s="163" t="s">
        <v>208</v>
      </c>
      <c r="D139" s="163"/>
      <c r="E139" s="163"/>
      <c r="F139" s="163"/>
      <c r="G139" s="163"/>
      <c r="H139" s="163"/>
      <c r="I139" s="163"/>
      <c r="J139" s="163"/>
      <c r="K139" s="163"/>
      <c r="L139" s="163"/>
      <c r="M139" s="163"/>
      <c r="N139" s="163"/>
      <c r="O139" s="163"/>
      <c r="P139" s="163"/>
      <c r="Q139" s="163"/>
      <c r="S139" s="131"/>
    </row>
    <row r="140" spans="1:24" ht="15.75" x14ac:dyDescent="0.25">
      <c r="C140" s="163" t="s">
        <v>260</v>
      </c>
      <c r="D140" s="163"/>
      <c r="E140" s="163"/>
      <c r="F140" s="163"/>
      <c r="G140" s="163"/>
      <c r="H140" s="163"/>
      <c r="I140" s="163"/>
      <c r="J140" s="163"/>
      <c r="K140" s="163"/>
      <c r="L140" s="163"/>
      <c r="M140" s="163"/>
      <c r="N140" s="163"/>
      <c r="O140" s="163"/>
      <c r="P140" s="163"/>
      <c r="Q140" s="163"/>
      <c r="S140" s="131"/>
    </row>
    <row r="141" spans="1:24" ht="15.75" x14ac:dyDescent="0.25">
      <c r="C141" s="71"/>
      <c r="D141" s="71"/>
      <c r="E141" s="71"/>
      <c r="F141" s="71"/>
      <c r="G141" s="71"/>
      <c r="H141" s="71"/>
      <c r="J141" s="71"/>
      <c r="K141" s="71"/>
      <c r="L141" s="71"/>
      <c r="M141" s="71"/>
      <c r="N141" s="71"/>
      <c r="O141" s="71"/>
      <c r="P141" s="71"/>
      <c r="Q141" s="142"/>
    </row>
    <row r="142" spans="1:24" ht="15.75" x14ac:dyDescent="0.25">
      <c r="D142" s="6"/>
      <c r="E142" s="6"/>
      <c r="F142" s="6"/>
      <c r="G142" s="6"/>
      <c r="H142" s="6"/>
      <c r="I142" s="71"/>
      <c r="M142" s="6"/>
      <c r="N142" s="6"/>
      <c r="O142" s="6"/>
    </row>
    <row r="143" spans="1:24" x14ac:dyDescent="0.2">
      <c r="C143" s="5" t="s">
        <v>243</v>
      </c>
      <c r="D143" s="6"/>
      <c r="E143" s="6"/>
      <c r="F143" s="6"/>
      <c r="G143" s="6"/>
      <c r="H143" s="6"/>
      <c r="I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40" t="s">
        <v>131</v>
      </c>
      <c r="D146" s="41"/>
      <c r="E146" s="41"/>
      <c r="F146" s="41"/>
      <c r="G146" s="41"/>
      <c r="H146" s="41"/>
      <c r="I146" s="41"/>
      <c r="J146" s="41"/>
      <c r="K146" s="41"/>
      <c r="L146" s="41"/>
      <c r="M146" s="41"/>
      <c r="N146" s="41" t="s">
        <v>2</v>
      </c>
      <c r="O146" s="41" t="s">
        <v>3</v>
      </c>
      <c r="P146" s="42" t="s">
        <v>209</v>
      </c>
      <c r="Q146" s="42" t="s">
        <v>24</v>
      </c>
      <c r="R146" s="14"/>
    </row>
    <row r="147" spans="3:19" ht="65.25" customHeight="1" thickBot="1" x14ac:dyDescent="0.25">
      <c r="C147" s="121" t="s">
        <v>132</v>
      </c>
      <c r="D147" s="152"/>
      <c r="E147" s="152"/>
      <c r="F147" s="152"/>
      <c r="G147" s="152"/>
      <c r="H147" s="152"/>
      <c r="I147" s="152"/>
      <c r="J147" s="152"/>
      <c r="K147" s="152"/>
      <c r="L147" s="152"/>
      <c r="M147" s="152"/>
      <c r="N147" s="32">
        <v>159404</v>
      </c>
      <c r="O147" s="32">
        <v>155340</v>
      </c>
      <c r="P147" s="32">
        <f>SUM(N147:O147)</f>
        <v>314744</v>
      </c>
      <c r="Q147" s="51">
        <f>P147/$P$151</f>
        <v>0.92598454848750522</v>
      </c>
      <c r="R147" s="14"/>
      <c r="S147" s="132"/>
    </row>
    <row r="148" spans="3:19" ht="27.75" thickBot="1" x14ac:dyDescent="0.25">
      <c r="C148" s="121" t="s">
        <v>133</v>
      </c>
      <c r="D148" s="152"/>
      <c r="E148" s="152"/>
      <c r="F148" s="152"/>
      <c r="G148" s="152"/>
      <c r="H148" s="152"/>
      <c r="I148" s="152"/>
      <c r="J148" s="152"/>
      <c r="K148" s="152"/>
      <c r="L148" s="152"/>
      <c r="M148" s="152"/>
      <c r="N148" s="32">
        <v>9846</v>
      </c>
      <c r="O148" s="32">
        <v>9722</v>
      </c>
      <c r="P148" s="32">
        <f t="shared" ref="P148:P150" si="14">SUM(N148:O148)</f>
        <v>19568</v>
      </c>
      <c r="Q148" s="51">
        <f>P148/$P$151</f>
        <v>5.7569534748250967E-2</v>
      </c>
      <c r="R148" s="14"/>
      <c r="S148" s="132"/>
    </row>
    <row r="149" spans="3:19" ht="27.75" thickBot="1" x14ac:dyDescent="0.25">
      <c r="C149" s="121" t="s">
        <v>134</v>
      </c>
      <c r="D149" s="152"/>
      <c r="E149" s="152"/>
      <c r="F149" s="152"/>
      <c r="G149" s="152"/>
      <c r="H149" s="152"/>
      <c r="I149" s="152"/>
      <c r="J149" s="152"/>
      <c r="K149" s="152"/>
      <c r="L149" s="152"/>
      <c r="M149" s="152"/>
      <c r="N149" s="32">
        <v>2835</v>
      </c>
      <c r="O149" s="32">
        <v>2520</v>
      </c>
      <c r="P149" s="32">
        <f t="shared" si="14"/>
        <v>5355</v>
      </c>
      <c r="Q149" s="51">
        <f>P149/$P$151</f>
        <v>1.575454101476308E-2</v>
      </c>
      <c r="R149" s="14"/>
      <c r="S149" s="132"/>
    </row>
    <row r="150" spans="3:19" ht="27.75" thickBot="1" x14ac:dyDescent="0.25">
      <c r="C150" s="121" t="s">
        <v>135</v>
      </c>
      <c r="D150" s="152"/>
      <c r="E150" s="152"/>
      <c r="F150" s="152"/>
      <c r="G150" s="152"/>
      <c r="H150" s="152"/>
      <c r="I150" s="152"/>
      <c r="J150" s="152"/>
      <c r="K150" s="152"/>
      <c r="L150" s="152"/>
      <c r="M150" s="152"/>
      <c r="N150" s="32">
        <v>109</v>
      </c>
      <c r="O150" s="32">
        <v>126</v>
      </c>
      <c r="P150" s="32">
        <f t="shared" si="14"/>
        <v>235</v>
      </c>
      <c r="Q150" s="51">
        <f>P150/$P$151</f>
        <v>6.9137574948073272E-4</v>
      </c>
      <c r="R150" s="14"/>
      <c r="S150" s="132"/>
    </row>
    <row r="151" spans="3:19" ht="15.75" thickBot="1" x14ac:dyDescent="0.25">
      <c r="C151" s="40" t="s">
        <v>16</v>
      </c>
      <c r="D151" s="48"/>
      <c r="E151" s="48"/>
      <c r="F151" s="48"/>
      <c r="G151" s="48"/>
      <c r="H151" s="48"/>
      <c r="I151" s="48"/>
      <c r="J151" s="48"/>
      <c r="K151" s="48"/>
      <c r="L151" s="48"/>
      <c r="M151" s="48"/>
      <c r="N151" s="48">
        <f>SUM(N147:N150)</f>
        <v>172194</v>
      </c>
      <c r="O151" s="48">
        <f>SUM(O147:O150)</f>
        <v>167708</v>
      </c>
      <c r="P151" s="48">
        <f>SUM(P147:P150)</f>
        <v>339902</v>
      </c>
      <c r="Q151" s="122">
        <f>SUM(Q147:Q150)</f>
        <v>1</v>
      </c>
      <c r="R151" s="14"/>
    </row>
    <row r="152" spans="3:19" ht="15.75" x14ac:dyDescent="0.25">
      <c r="C152" s="186" t="s">
        <v>234</v>
      </c>
      <c r="D152" s="186"/>
      <c r="E152" s="186"/>
      <c r="F152" s="186"/>
      <c r="G152" s="186"/>
      <c r="H152" s="186"/>
      <c r="I152" s="186"/>
      <c r="J152" s="186"/>
      <c r="K152" s="186"/>
      <c r="L152" s="186"/>
      <c r="M152" s="186"/>
      <c r="N152" s="186"/>
      <c r="O152" s="186"/>
      <c r="P152" s="186"/>
      <c r="Q152" s="186"/>
    </row>
    <row r="153" spans="3:19" ht="15.75" x14ac:dyDescent="0.25">
      <c r="C153" s="163" t="s">
        <v>260</v>
      </c>
      <c r="D153" s="163"/>
      <c r="E153" s="163"/>
      <c r="F153" s="163"/>
      <c r="G153" s="163"/>
      <c r="H153" s="163"/>
      <c r="I153" s="163"/>
      <c r="J153" s="163"/>
      <c r="K153" s="163"/>
      <c r="L153" s="163"/>
      <c r="M153" s="163"/>
      <c r="N153" s="163"/>
      <c r="O153" s="163"/>
      <c r="P153" s="163"/>
      <c r="Q153" s="163"/>
    </row>
    <row r="154" spans="3:19" x14ac:dyDescent="0.2">
      <c r="C154" s="7"/>
      <c r="D154" s="7"/>
      <c r="E154" s="7"/>
      <c r="F154" s="7"/>
      <c r="G154" s="7"/>
      <c r="H154" s="7"/>
      <c r="I154" s="7"/>
      <c r="J154" s="7"/>
      <c r="K154" s="7"/>
      <c r="L154" s="7"/>
      <c r="M154" s="7"/>
      <c r="N154" s="7"/>
      <c r="O154" s="7"/>
      <c r="P154" s="7"/>
    </row>
    <row r="156" spans="3:19" x14ac:dyDescent="0.2">
      <c r="C156" s="100" t="s">
        <v>244</v>
      </c>
    </row>
    <row r="158" spans="3:19" ht="15.75" thickBot="1" x14ac:dyDescent="0.25">
      <c r="C158" s="8"/>
    </row>
    <row r="159" spans="3:19" ht="15.75" thickBot="1" x14ac:dyDescent="0.25">
      <c r="C159" s="40" t="s">
        <v>136</v>
      </c>
      <c r="D159" s="41"/>
      <c r="E159" s="41"/>
      <c r="F159" s="41"/>
      <c r="G159" s="41"/>
      <c r="H159" s="41"/>
      <c r="I159" s="41"/>
      <c r="J159" s="41"/>
      <c r="K159" s="41"/>
      <c r="L159" s="41"/>
      <c r="M159" s="41"/>
      <c r="N159" s="41" t="s">
        <v>2</v>
      </c>
      <c r="O159" s="41" t="s">
        <v>3</v>
      </c>
      <c r="P159" s="43" t="s">
        <v>252</v>
      </c>
      <c r="Q159" s="42" t="s">
        <v>24</v>
      </c>
      <c r="R159" s="14"/>
    </row>
    <row r="160" spans="3:19" ht="26.25" customHeight="1" thickBot="1" x14ac:dyDescent="0.25">
      <c r="C160" s="120" t="s">
        <v>139</v>
      </c>
      <c r="D160" s="152"/>
      <c r="E160" s="152"/>
      <c r="F160" s="152"/>
      <c r="G160" s="152"/>
      <c r="H160" s="152"/>
      <c r="I160" s="152"/>
      <c r="J160" s="152"/>
      <c r="K160" s="152"/>
      <c r="L160" s="152"/>
      <c r="M160" s="152"/>
      <c r="N160" s="32">
        <v>34329</v>
      </c>
      <c r="O160" s="32">
        <v>31084</v>
      </c>
      <c r="P160" s="32">
        <f t="shared" ref="P160:P169" si="15">SUM(N160:O160)</f>
        <v>65413</v>
      </c>
      <c r="Q160" s="51">
        <f t="shared" ref="Q160:Q169" si="16">P160/$P$171</f>
        <v>0.19244664638631134</v>
      </c>
      <c r="R160" s="14"/>
      <c r="S160" s="132"/>
    </row>
    <row r="161" spans="3:19" ht="26.25" customHeight="1" thickBot="1" x14ac:dyDescent="0.25">
      <c r="C161" s="120" t="s">
        <v>137</v>
      </c>
      <c r="D161" s="152"/>
      <c r="E161" s="152"/>
      <c r="F161" s="152"/>
      <c r="G161" s="152"/>
      <c r="H161" s="152"/>
      <c r="I161" s="152"/>
      <c r="J161" s="152"/>
      <c r="K161" s="152"/>
      <c r="L161" s="152"/>
      <c r="M161" s="152"/>
      <c r="N161" s="32">
        <v>26875</v>
      </c>
      <c r="O161" s="32">
        <v>26047</v>
      </c>
      <c r="P161" s="32">
        <f t="shared" si="15"/>
        <v>52922</v>
      </c>
      <c r="Q161" s="51">
        <f t="shared" si="16"/>
        <v>0.15569781878306099</v>
      </c>
      <c r="R161" s="14"/>
      <c r="S161" s="132"/>
    </row>
    <row r="162" spans="3:19" ht="39" customHeight="1" thickBot="1" x14ac:dyDescent="0.25">
      <c r="C162" s="120" t="s">
        <v>138</v>
      </c>
      <c r="D162" s="152"/>
      <c r="E162" s="152"/>
      <c r="F162" s="152"/>
      <c r="G162" s="152"/>
      <c r="H162" s="152"/>
      <c r="I162" s="152"/>
      <c r="J162" s="152"/>
      <c r="K162" s="152"/>
      <c r="L162" s="152"/>
      <c r="M162" s="152"/>
      <c r="N162" s="32">
        <v>24394</v>
      </c>
      <c r="O162" s="32">
        <v>25253</v>
      </c>
      <c r="P162" s="32">
        <f t="shared" si="15"/>
        <v>49647</v>
      </c>
      <c r="Q162" s="51">
        <f t="shared" si="16"/>
        <v>0.14606268865731886</v>
      </c>
      <c r="R162" s="14"/>
      <c r="S162" s="132"/>
    </row>
    <row r="163" spans="3:19" ht="39" customHeight="1" thickBot="1" x14ac:dyDescent="0.25">
      <c r="C163" s="120" t="s">
        <v>143</v>
      </c>
      <c r="D163" s="152"/>
      <c r="E163" s="152"/>
      <c r="F163" s="152"/>
      <c r="G163" s="152"/>
      <c r="H163" s="152"/>
      <c r="I163" s="152"/>
      <c r="J163" s="152"/>
      <c r="K163" s="152"/>
      <c r="L163" s="152"/>
      <c r="M163" s="152"/>
      <c r="N163" s="32">
        <v>20067</v>
      </c>
      <c r="O163" s="32">
        <v>19031</v>
      </c>
      <c r="P163" s="32">
        <f t="shared" si="15"/>
        <v>39098</v>
      </c>
      <c r="Q163" s="51">
        <f t="shared" si="16"/>
        <v>0.11502727256679866</v>
      </c>
      <c r="R163" s="14"/>
      <c r="S163" s="132"/>
    </row>
    <row r="164" spans="3:19" ht="39" customHeight="1" thickBot="1" x14ac:dyDescent="0.25">
      <c r="C164" s="120" t="s">
        <v>140</v>
      </c>
      <c r="D164" s="152"/>
      <c r="E164" s="152"/>
      <c r="F164" s="152"/>
      <c r="G164" s="152"/>
      <c r="H164" s="152"/>
      <c r="I164" s="152"/>
      <c r="J164" s="152"/>
      <c r="K164" s="152"/>
      <c r="L164" s="152"/>
      <c r="M164" s="152"/>
      <c r="N164" s="32">
        <v>16878</v>
      </c>
      <c r="O164" s="32">
        <v>16959</v>
      </c>
      <c r="P164" s="32">
        <f t="shared" si="15"/>
        <v>33837</v>
      </c>
      <c r="Q164" s="51">
        <f t="shared" si="16"/>
        <v>9.9549281851827875E-2</v>
      </c>
      <c r="R164" s="14"/>
      <c r="S164" s="132"/>
    </row>
    <row r="165" spans="3:19" ht="39" customHeight="1" thickBot="1" x14ac:dyDescent="0.25">
      <c r="C165" s="120" t="s">
        <v>141</v>
      </c>
      <c r="D165" s="152"/>
      <c r="E165" s="152"/>
      <c r="F165" s="152"/>
      <c r="G165" s="152"/>
      <c r="H165" s="152"/>
      <c r="I165" s="152"/>
      <c r="J165" s="152"/>
      <c r="K165" s="152"/>
      <c r="L165" s="152"/>
      <c r="M165" s="152"/>
      <c r="N165" s="32">
        <v>11315</v>
      </c>
      <c r="O165" s="32">
        <v>10720</v>
      </c>
      <c r="P165" s="32">
        <f t="shared" si="15"/>
        <v>22035</v>
      </c>
      <c r="Q165" s="51">
        <f t="shared" si="16"/>
        <v>6.4827509105565728E-2</v>
      </c>
      <c r="R165" s="14"/>
      <c r="S165" s="132"/>
    </row>
    <row r="166" spans="3:19" ht="39" customHeight="1" thickBot="1" x14ac:dyDescent="0.25">
      <c r="C166" s="120" t="s">
        <v>142</v>
      </c>
      <c r="D166" s="152"/>
      <c r="E166" s="152"/>
      <c r="F166" s="152"/>
      <c r="G166" s="152"/>
      <c r="H166" s="152"/>
      <c r="I166" s="152"/>
      <c r="J166" s="152"/>
      <c r="K166" s="152"/>
      <c r="L166" s="152"/>
      <c r="M166" s="152"/>
      <c r="N166" s="32">
        <v>8775</v>
      </c>
      <c r="O166" s="32">
        <v>9191</v>
      </c>
      <c r="P166" s="32">
        <f t="shared" si="15"/>
        <v>17966</v>
      </c>
      <c r="Q166" s="51">
        <f t="shared" si="16"/>
        <v>5.285641155391848E-2</v>
      </c>
      <c r="R166" s="14"/>
      <c r="S166" s="132"/>
    </row>
    <row r="167" spans="3:19" ht="39" customHeight="1" thickBot="1" x14ac:dyDescent="0.25">
      <c r="C167" s="120" t="s">
        <v>145</v>
      </c>
      <c r="D167" s="152"/>
      <c r="E167" s="152"/>
      <c r="F167" s="152"/>
      <c r="G167" s="152"/>
      <c r="H167" s="152"/>
      <c r="I167" s="152"/>
      <c r="J167" s="152"/>
      <c r="K167" s="152"/>
      <c r="L167" s="152"/>
      <c r="M167" s="152"/>
      <c r="N167" s="32">
        <v>5486</v>
      </c>
      <c r="O167" s="32">
        <v>5988</v>
      </c>
      <c r="P167" s="32">
        <f t="shared" si="15"/>
        <v>11474</v>
      </c>
      <c r="Q167" s="51">
        <f t="shared" si="16"/>
        <v>3.375678872145501E-2</v>
      </c>
      <c r="R167" s="14"/>
      <c r="S167" s="132"/>
    </row>
    <row r="168" spans="3:19" ht="39" customHeight="1" thickBot="1" x14ac:dyDescent="0.25">
      <c r="C168" s="120" t="s">
        <v>144</v>
      </c>
      <c r="D168" s="152"/>
      <c r="E168" s="152"/>
      <c r="F168" s="152"/>
      <c r="G168" s="152"/>
      <c r="H168" s="152"/>
      <c r="I168" s="152"/>
      <c r="J168" s="152"/>
      <c r="K168" s="152"/>
      <c r="L168" s="152"/>
      <c r="M168" s="152"/>
      <c r="N168" s="32">
        <v>4357</v>
      </c>
      <c r="O168" s="32">
        <v>4591</v>
      </c>
      <c r="P168" s="32">
        <f t="shared" si="15"/>
        <v>8948</v>
      </c>
      <c r="Q168" s="51">
        <f t="shared" si="16"/>
        <v>2.6325234920653601E-2</v>
      </c>
      <c r="R168" s="14"/>
      <c r="S168" s="132"/>
    </row>
    <row r="169" spans="3:19" ht="39" customHeight="1" thickBot="1" x14ac:dyDescent="0.25">
      <c r="C169" s="120" t="s">
        <v>212</v>
      </c>
      <c r="D169" s="152"/>
      <c r="E169" s="152"/>
      <c r="F169" s="152"/>
      <c r="G169" s="152"/>
      <c r="H169" s="152"/>
      <c r="I169" s="152"/>
      <c r="J169" s="152"/>
      <c r="K169" s="152"/>
      <c r="L169" s="152"/>
      <c r="M169" s="152"/>
      <c r="N169" s="32">
        <v>3487</v>
      </c>
      <c r="O169" s="32">
        <v>2934</v>
      </c>
      <c r="P169" s="32">
        <f t="shared" si="15"/>
        <v>6421</v>
      </c>
      <c r="Q169" s="51">
        <f t="shared" si="16"/>
        <v>1.8890739095386317E-2</v>
      </c>
      <c r="R169" s="14"/>
      <c r="S169" s="132"/>
    </row>
    <row r="170" spans="3:19" ht="16.5" thickBot="1" x14ac:dyDescent="0.3">
      <c r="C170" s="111" t="s">
        <v>213</v>
      </c>
      <c r="D170" s="46"/>
      <c r="E170" s="46"/>
      <c r="F170" s="46"/>
      <c r="G170" s="46"/>
      <c r="H170" s="46"/>
      <c r="I170" s="46"/>
      <c r="J170" s="46"/>
      <c r="K170" s="46"/>
      <c r="L170" s="46"/>
      <c r="M170" s="46"/>
      <c r="N170" s="46">
        <f t="shared" ref="N170:O170" si="17">SUM(N160:N169)</f>
        <v>155963</v>
      </c>
      <c r="O170" s="46">
        <f t="shared" si="17"/>
        <v>151798</v>
      </c>
      <c r="P170" s="46">
        <f>SUM(P160:P169)</f>
        <v>307761</v>
      </c>
      <c r="Q170" s="53">
        <f t="shared" ref="Q170" si="18">SUM(Q160:Q169)</f>
        <v>0.90544039164229706</v>
      </c>
      <c r="R170" s="14"/>
    </row>
    <row r="171" spans="3:19" ht="16.5" thickBot="1" x14ac:dyDescent="0.3">
      <c r="C171" s="111" t="s">
        <v>146</v>
      </c>
      <c r="D171" s="48"/>
      <c r="E171" s="46"/>
      <c r="F171" s="46"/>
      <c r="G171" s="46"/>
      <c r="H171" s="46"/>
      <c r="I171" s="46"/>
      <c r="J171" s="46"/>
      <c r="K171" s="46"/>
      <c r="L171" s="46"/>
      <c r="M171" s="46"/>
      <c r="N171" s="46">
        <v>172194</v>
      </c>
      <c r="O171" s="46">
        <v>167708</v>
      </c>
      <c r="P171" s="46">
        <f>SUM(N171:O171)</f>
        <v>339902</v>
      </c>
      <c r="Q171" s="53">
        <v>1</v>
      </c>
      <c r="R171" s="14"/>
    </row>
    <row r="172" spans="3:19" ht="15.75" customHeight="1" x14ac:dyDescent="0.2">
      <c r="C172" s="190" t="s">
        <v>256</v>
      </c>
      <c r="D172" s="190"/>
      <c r="E172" s="190"/>
      <c r="F172" s="190"/>
      <c r="G172" s="190"/>
      <c r="H172" s="190"/>
      <c r="I172" s="190"/>
      <c r="J172" s="190"/>
      <c r="K172" s="190"/>
      <c r="L172" s="190"/>
      <c r="M172" s="190"/>
      <c r="N172" s="190"/>
      <c r="O172" s="190"/>
      <c r="P172" s="190"/>
      <c r="Q172" s="190"/>
    </row>
    <row r="173" spans="3:19" ht="15.75" x14ac:dyDescent="0.25">
      <c r="C173" s="163" t="s">
        <v>260</v>
      </c>
      <c r="D173" s="163"/>
      <c r="E173" s="163"/>
      <c r="F173" s="163"/>
      <c r="G173" s="163"/>
      <c r="H173" s="163"/>
      <c r="I173" s="163"/>
      <c r="J173" s="163"/>
      <c r="K173" s="163"/>
      <c r="L173" s="163"/>
      <c r="M173" s="163"/>
      <c r="N173" s="163"/>
      <c r="O173" s="163"/>
      <c r="P173" s="163"/>
      <c r="Q173" s="163"/>
    </row>
    <row r="174" spans="3:19" x14ac:dyDescent="0.2">
      <c r="D174" s="6"/>
      <c r="E174" s="6"/>
      <c r="F174" s="6"/>
      <c r="G174" s="6"/>
      <c r="H174" s="6"/>
      <c r="I174" s="6"/>
      <c r="M174" s="6"/>
      <c r="N174" s="6"/>
      <c r="O174" s="6"/>
      <c r="P174" s="6"/>
      <c r="Q174" s="6"/>
    </row>
    <row r="176" spans="3:19" x14ac:dyDescent="0.2">
      <c r="C176" s="100" t="s">
        <v>245</v>
      </c>
    </row>
    <row r="177" spans="3:20" ht="15.75" thickBot="1" x14ac:dyDescent="0.25"/>
    <row r="178" spans="3:20" ht="15.75" thickBot="1" x14ac:dyDescent="0.25">
      <c r="C178" s="187" t="s">
        <v>191</v>
      </c>
      <c r="D178" s="188"/>
      <c r="E178" s="188"/>
      <c r="F178" s="188"/>
      <c r="G178" s="188"/>
      <c r="H178" s="188"/>
      <c r="I178" s="188"/>
      <c r="J178" s="188"/>
      <c r="K178" s="188"/>
      <c r="L178" s="188"/>
      <c r="M178" s="188"/>
      <c r="N178" s="188"/>
      <c r="O178" s="188"/>
      <c r="P178" s="188"/>
      <c r="Q178" s="189"/>
    </row>
    <row r="179" spans="3:20" ht="16.5" thickBot="1" x14ac:dyDescent="0.3">
      <c r="C179" s="118"/>
      <c r="D179" s="179"/>
      <c r="E179" s="179"/>
      <c r="F179" s="179"/>
      <c r="G179" s="179"/>
      <c r="H179" s="179"/>
      <c r="I179" s="179"/>
      <c r="J179" s="179"/>
      <c r="K179" s="179"/>
      <c r="L179" s="179"/>
      <c r="M179" s="180"/>
      <c r="N179" s="149"/>
      <c r="O179" s="149"/>
      <c r="P179" s="105"/>
      <c r="Q179" s="106"/>
      <c r="R179" s="119"/>
    </row>
    <row r="180" spans="3:20" ht="42.75" customHeight="1" thickBot="1" x14ac:dyDescent="0.25">
      <c r="C180" s="54" t="s">
        <v>148</v>
      </c>
      <c r="D180" s="41" t="s">
        <v>4</v>
      </c>
      <c r="E180" s="41" t="s">
        <v>5</v>
      </c>
      <c r="F180" s="41" t="s">
        <v>6</v>
      </c>
      <c r="G180" s="41" t="s">
        <v>7</v>
      </c>
      <c r="H180" s="41" t="s">
        <v>8</v>
      </c>
      <c r="I180" s="41" t="s">
        <v>9</v>
      </c>
      <c r="J180" s="41" t="s">
        <v>10</v>
      </c>
      <c r="K180" s="41" t="s">
        <v>11</v>
      </c>
      <c r="L180" s="41" t="s">
        <v>12</v>
      </c>
      <c r="M180" s="41" t="s">
        <v>13</v>
      </c>
      <c r="N180" s="41" t="s">
        <v>2</v>
      </c>
      <c r="O180" s="41" t="s">
        <v>3</v>
      </c>
      <c r="P180" s="107" t="s">
        <v>263</v>
      </c>
      <c r="Q180" s="107" t="s">
        <v>264</v>
      </c>
      <c r="R180" s="108" t="s">
        <v>193</v>
      </c>
    </row>
    <row r="181" spans="3:20" ht="16.5" thickBot="1" x14ac:dyDescent="0.3">
      <c r="C181" s="34" t="s">
        <v>270</v>
      </c>
      <c r="D181" s="32">
        <v>642</v>
      </c>
      <c r="E181" s="32">
        <v>1065</v>
      </c>
      <c r="F181" s="32">
        <v>1149</v>
      </c>
      <c r="G181" s="32">
        <v>1210</v>
      </c>
      <c r="H181" s="32">
        <v>1353</v>
      </c>
      <c r="I181" s="32">
        <v>1737</v>
      </c>
      <c r="J181" s="32">
        <v>1876</v>
      </c>
      <c r="K181" s="32">
        <v>2169</v>
      </c>
      <c r="L181" s="32">
        <v>1596</v>
      </c>
      <c r="M181" s="32">
        <v>1237</v>
      </c>
      <c r="N181" s="32">
        <v>1637</v>
      </c>
      <c r="O181" s="32">
        <v>1364</v>
      </c>
      <c r="P181" s="44">
        <f t="shared" ref="P181:P193" si="19">SUM(D181:O181)</f>
        <v>17035</v>
      </c>
      <c r="Q181" s="44">
        <v>293615</v>
      </c>
      <c r="R181" s="147">
        <f t="shared" ref="R181:R193" si="20">P181/Q181*10000</f>
        <v>580.18153023517186</v>
      </c>
      <c r="S181" s="6"/>
      <c r="T181"/>
    </row>
    <row r="182" spans="3:20" ht="16.5" thickBot="1" x14ac:dyDescent="0.3">
      <c r="C182" s="34" t="s">
        <v>149</v>
      </c>
      <c r="D182" s="32">
        <v>381</v>
      </c>
      <c r="E182" s="32">
        <v>479</v>
      </c>
      <c r="F182" s="32">
        <v>396</v>
      </c>
      <c r="G182" s="32">
        <v>380</v>
      </c>
      <c r="H182" s="32">
        <v>451</v>
      </c>
      <c r="I182" s="32">
        <v>448</v>
      </c>
      <c r="J182" s="32">
        <v>494</v>
      </c>
      <c r="K182" s="32">
        <v>652</v>
      </c>
      <c r="L182" s="32">
        <v>522</v>
      </c>
      <c r="M182" s="32">
        <v>452</v>
      </c>
      <c r="N182" s="32">
        <v>535</v>
      </c>
      <c r="O182" s="32">
        <v>629</v>
      </c>
      <c r="P182" s="44">
        <f t="shared" si="19"/>
        <v>5819</v>
      </c>
      <c r="Q182" s="44">
        <v>100935</v>
      </c>
      <c r="R182" s="147">
        <f t="shared" si="20"/>
        <v>576.50963491355822</v>
      </c>
      <c r="S182" s="6"/>
      <c r="T182"/>
    </row>
    <row r="183" spans="3:20" ht="16.5" thickBot="1" x14ac:dyDescent="0.3">
      <c r="C183" s="34" t="s">
        <v>150</v>
      </c>
      <c r="D183" s="32">
        <v>2513</v>
      </c>
      <c r="E183" s="32">
        <v>3184</v>
      </c>
      <c r="F183" s="32">
        <v>3339</v>
      </c>
      <c r="G183" s="32">
        <v>3094</v>
      </c>
      <c r="H183" s="32">
        <v>3318</v>
      </c>
      <c r="I183" s="32">
        <v>3102</v>
      </c>
      <c r="J183" s="32">
        <v>3558</v>
      </c>
      <c r="K183" s="32">
        <v>5140</v>
      </c>
      <c r="L183" s="32">
        <v>4389</v>
      </c>
      <c r="M183" s="32">
        <v>3348</v>
      </c>
      <c r="N183" s="32">
        <v>3439</v>
      </c>
      <c r="O183" s="32">
        <v>3269</v>
      </c>
      <c r="P183" s="44">
        <f t="shared" si="19"/>
        <v>41693</v>
      </c>
      <c r="Q183" s="44">
        <v>752119</v>
      </c>
      <c r="R183" s="147">
        <f t="shared" si="20"/>
        <v>554.34047005859441</v>
      </c>
      <c r="S183" s="6"/>
      <c r="T183"/>
    </row>
    <row r="184" spans="3:20" ht="16.5" thickBot="1" x14ac:dyDescent="0.3">
      <c r="C184" s="34" t="s">
        <v>151</v>
      </c>
      <c r="D184" s="32">
        <v>6946</v>
      </c>
      <c r="E184" s="32">
        <v>8182</v>
      </c>
      <c r="F184" s="32">
        <v>7339</v>
      </c>
      <c r="G184" s="32">
        <v>6420</v>
      </c>
      <c r="H184" s="32">
        <v>7773</v>
      </c>
      <c r="I184" s="32">
        <v>8065</v>
      </c>
      <c r="J184" s="32">
        <v>8813</v>
      </c>
      <c r="K184" s="32">
        <v>9978</v>
      </c>
      <c r="L184" s="32">
        <v>8642</v>
      </c>
      <c r="M184" s="32">
        <v>7114</v>
      </c>
      <c r="N184" s="32">
        <v>8798</v>
      </c>
      <c r="O184" s="32">
        <v>7887</v>
      </c>
      <c r="P184" s="44">
        <f t="shared" si="19"/>
        <v>95957</v>
      </c>
      <c r="Q184" s="44">
        <v>2050498</v>
      </c>
      <c r="R184" s="147">
        <f t="shared" si="20"/>
        <v>467.96924454449601</v>
      </c>
      <c r="S184" s="6"/>
      <c r="T184"/>
    </row>
    <row r="185" spans="3:20" ht="16.5" thickBot="1" x14ac:dyDescent="0.3">
      <c r="C185" s="34" t="s">
        <v>153</v>
      </c>
      <c r="D185" s="32">
        <v>16240</v>
      </c>
      <c r="E185" s="32">
        <v>20905</v>
      </c>
      <c r="F185" s="32">
        <v>19545</v>
      </c>
      <c r="G185" s="32">
        <v>17423</v>
      </c>
      <c r="H185" s="32">
        <v>19407</v>
      </c>
      <c r="I185" s="32">
        <v>19902</v>
      </c>
      <c r="J185" s="32">
        <v>23827</v>
      </c>
      <c r="K185" s="32">
        <v>27458</v>
      </c>
      <c r="L185" s="32">
        <v>26771</v>
      </c>
      <c r="M185" s="32">
        <v>24792</v>
      </c>
      <c r="N185" s="32">
        <v>30522</v>
      </c>
      <c r="O185" s="32">
        <v>29738</v>
      </c>
      <c r="P185" s="44">
        <f t="shared" si="19"/>
        <v>276530</v>
      </c>
      <c r="Q185" s="44">
        <v>5950416</v>
      </c>
      <c r="R185" s="147">
        <f t="shared" si="20"/>
        <v>464.72381090666602</v>
      </c>
      <c r="S185" s="6"/>
      <c r="T185"/>
    </row>
    <row r="186" spans="3:20" ht="16.5" thickBot="1" x14ac:dyDescent="0.3">
      <c r="C186" s="34" t="s">
        <v>152</v>
      </c>
      <c r="D186" s="32">
        <v>8505</v>
      </c>
      <c r="E186" s="32">
        <v>10428</v>
      </c>
      <c r="F186" s="32">
        <v>9283</v>
      </c>
      <c r="G186" s="32">
        <v>8184</v>
      </c>
      <c r="H186" s="32">
        <v>9435</v>
      </c>
      <c r="I186" s="32">
        <v>10127</v>
      </c>
      <c r="J186" s="32">
        <v>10818</v>
      </c>
      <c r="K186" s="32">
        <v>12206</v>
      </c>
      <c r="L186" s="32">
        <v>10006</v>
      </c>
      <c r="M186" s="32">
        <v>8377</v>
      </c>
      <c r="N186" s="32">
        <v>11690</v>
      </c>
      <c r="O186" s="32">
        <v>12343</v>
      </c>
      <c r="P186" s="44">
        <f t="shared" si="19"/>
        <v>121402</v>
      </c>
      <c r="Q186" s="44">
        <v>2779399</v>
      </c>
      <c r="R186" s="147">
        <f t="shared" si="20"/>
        <v>436.79227055921081</v>
      </c>
      <c r="S186" s="6"/>
      <c r="T186"/>
    </row>
    <row r="187" spans="3:20" ht="16.5" thickBot="1" x14ac:dyDescent="0.3">
      <c r="C187" s="34" t="s">
        <v>154</v>
      </c>
      <c r="D187" s="32">
        <v>14325</v>
      </c>
      <c r="E187" s="32">
        <v>18046</v>
      </c>
      <c r="F187" s="32">
        <v>15757</v>
      </c>
      <c r="G187" s="32">
        <v>14227</v>
      </c>
      <c r="H187" s="32">
        <v>16126</v>
      </c>
      <c r="I187" s="32">
        <v>15912</v>
      </c>
      <c r="J187" s="32">
        <v>16623</v>
      </c>
      <c r="K187" s="32">
        <v>21539</v>
      </c>
      <c r="L187" s="32">
        <v>20149</v>
      </c>
      <c r="M187" s="32">
        <v>19414</v>
      </c>
      <c r="N187" s="32">
        <v>23495</v>
      </c>
      <c r="O187" s="32">
        <v>20931</v>
      </c>
      <c r="P187" s="44">
        <f t="shared" si="19"/>
        <v>216544</v>
      </c>
      <c r="Q187" s="44">
        <v>4967367</v>
      </c>
      <c r="R187" s="147">
        <f t="shared" si="20"/>
        <v>435.93316137100402</v>
      </c>
      <c r="S187" s="6"/>
      <c r="T187"/>
    </row>
    <row r="188" spans="3:20" ht="16.5" thickBot="1" x14ac:dyDescent="0.3">
      <c r="C188" s="34" t="s">
        <v>157</v>
      </c>
      <c r="D188" s="32">
        <v>285</v>
      </c>
      <c r="E188" s="32">
        <v>441</v>
      </c>
      <c r="F188" s="32">
        <v>345</v>
      </c>
      <c r="G188" s="32">
        <v>355</v>
      </c>
      <c r="H188" s="32">
        <v>361</v>
      </c>
      <c r="I188" s="32">
        <v>373</v>
      </c>
      <c r="J188" s="32">
        <v>429</v>
      </c>
      <c r="K188" s="32">
        <v>606</v>
      </c>
      <c r="L188" s="32">
        <v>643</v>
      </c>
      <c r="M188" s="32">
        <v>611</v>
      </c>
      <c r="N188" s="32">
        <v>734</v>
      </c>
      <c r="O188" s="32">
        <v>625</v>
      </c>
      <c r="P188" s="44">
        <f t="shared" si="19"/>
        <v>5808</v>
      </c>
      <c r="Q188" s="44">
        <v>139445</v>
      </c>
      <c r="R188" s="147">
        <f t="shared" si="20"/>
        <v>416.508300763742</v>
      </c>
      <c r="S188" s="6"/>
      <c r="T188"/>
    </row>
    <row r="189" spans="3:20" ht="16.5" thickBot="1" x14ac:dyDescent="0.3">
      <c r="C189" s="34" t="s">
        <v>156</v>
      </c>
      <c r="D189" s="32">
        <v>14367</v>
      </c>
      <c r="E189" s="32">
        <v>18777</v>
      </c>
      <c r="F189" s="32">
        <v>18049</v>
      </c>
      <c r="G189" s="32">
        <v>17065</v>
      </c>
      <c r="H189" s="32">
        <v>19286</v>
      </c>
      <c r="I189" s="32">
        <v>18341</v>
      </c>
      <c r="J189" s="32">
        <v>20036</v>
      </c>
      <c r="K189" s="32">
        <v>24367</v>
      </c>
      <c r="L189" s="32">
        <v>21990</v>
      </c>
      <c r="M189" s="32">
        <v>18497</v>
      </c>
      <c r="N189" s="32">
        <v>20959</v>
      </c>
      <c r="O189" s="32">
        <v>20132</v>
      </c>
      <c r="P189" s="44">
        <f t="shared" si="19"/>
        <v>231866</v>
      </c>
      <c r="Q189" s="44">
        <v>5787446</v>
      </c>
      <c r="R189" s="147">
        <f t="shared" si="20"/>
        <v>400.63613552506581</v>
      </c>
      <c r="S189" s="6"/>
      <c r="T189"/>
    </row>
    <row r="190" spans="3:20" ht="16.5" thickBot="1" x14ac:dyDescent="0.3">
      <c r="C190" s="34" t="s">
        <v>155</v>
      </c>
      <c r="D190" s="32">
        <v>13652</v>
      </c>
      <c r="E190" s="32">
        <v>18827</v>
      </c>
      <c r="F190" s="32">
        <v>17752</v>
      </c>
      <c r="G190" s="32">
        <v>14610</v>
      </c>
      <c r="H190" s="32">
        <v>17253</v>
      </c>
      <c r="I190" s="32">
        <v>16789</v>
      </c>
      <c r="J190" s="32">
        <v>18456</v>
      </c>
      <c r="K190" s="32">
        <v>20625</v>
      </c>
      <c r="L190" s="32">
        <v>17131</v>
      </c>
      <c r="M190" s="32">
        <v>14077</v>
      </c>
      <c r="N190" s="32">
        <v>17810</v>
      </c>
      <c r="O190" s="32">
        <v>17928</v>
      </c>
      <c r="P190" s="44">
        <f t="shared" si="19"/>
        <v>204910</v>
      </c>
      <c r="Q190" s="44">
        <v>5403240</v>
      </c>
      <c r="R190" s="147">
        <f t="shared" si="20"/>
        <v>379.23542170993704</v>
      </c>
      <c r="S190" s="6"/>
      <c r="T190"/>
    </row>
    <row r="191" spans="3:20" ht="16.5" thickBot="1" x14ac:dyDescent="0.3">
      <c r="C191" s="34" t="s">
        <v>158</v>
      </c>
      <c r="D191" s="32">
        <v>492</v>
      </c>
      <c r="E191" s="32">
        <v>607</v>
      </c>
      <c r="F191" s="32">
        <v>588</v>
      </c>
      <c r="G191" s="32">
        <v>562</v>
      </c>
      <c r="H191" s="32">
        <v>647</v>
      </c>
      <c r="I191" s="32">
        <v>624</v>
      </c>
      <c r="J191" s="32">
        <v>748</v>
      </c>
      <c r="K191" s="32">
        <v>721</v>
      </c>
      <c r="L191" s="32">
        <v>593</v>
      </c>
      <c r="M191" s="32">
        <v>571</v>
      </c>
      <c r="N191" s="32">
        <v>588</v>
      </c>
      <c r="O191" s="32">
        <v>595</v>
      </c>
      <c r="P191" s="44">
        <f t="shared" si="19"/>
        <v>7336</v>
      </c>
      <c r="Q191" s="44">
        <v>250192</v>
      </c>
      <c r="R191" s="147">
        <f t="shared" si="20"/>
        <v>293.21481102513269</v>
      </c>
      <c r="S191" s="6"/>
      <c r="T191"/>
    </row>
    <row r="192" spans="3:20" ht="16.5" thickBot="1" x14ac:dyDescent="0.3">
      <c r="C192" s="34" t="s">
        <v>271</v>
      </c>
      <c r="D192" s="32">
        <v>129</v>
      </c>
      <c r="E192" s="32">
        <v>130</v>
      </c>
      <c r="F192" s="32">
        <v>127</v>
      </c>
      <c r="G192" s="32">
        <v>122</v>
      </c>
      <c r="H192" s="32">
        <v>158</v>
      </c>
      <c r="I192" s="32">
        <v>150</v>
      </c>
      <c r="J192" s="32">
        <v>164</v>
      </c>
      <c r="K192" s="32">
        <v>184</v>
      </c>
      <c r="L192" s="32">
        <v>185</v>
      </c>
      <c r="M192" s="32">
        <v>127</v>
      </c>
      <c r="N192" s="32">
        <v>161</v>
      </c>
      <c r="O192" s="32">
        <v>156</v>
      </c>
      <c r="P192" s="44">
        <f t="shared" si="19"/>
        <v>1793</v>
      </c>
      <c r="Q192" s="44">
        <v>63289</v>
      </c>
      <c r="R192" s="147">
        <f t="shared" si="20"/>
        <v>283.30357566085735</v>
      </c>
      <c r="S192" s="6"/>
      <c r="T192"/>
    </row>
    <row r="193" spans="3:22" ht="16.5" thickBot="1" x14ac:dyDescent="0.3">
      <c r="C193" s="34" t="s">
        <v>218</v>
      </c>
      <c r="D193" s="32">
        <v>3</v>
      </c>
      <c r="E193" s="32">
        <v>6</v>
      </c>
      <c r="F193" s="32">
        <v>4</v>
      </c>
      <c r="G193" s="32">
        <v>6</v>
      </c>
      <c r="H193" s="32">
        <v>2</v>
      </c>
      <c r="I193" s="32">
        <v>7</v>
      </c>
      <c r="J193" s="32">
        <v>6</v>
      </c>
      <c r="K193" s="32">
        <v>8</v>
      </c>
      <c r="L193" s="32">
        <v>3</v>
      </c>
      <c r="M193" s="32">
        <v>7</v>
      </c>
      <c r="N193" s="32"/>
      <c r="O193" s="32">
        <v>3</v>
      </c>
      <c r="P193" s="44">
        <f t="shared" si="19"/>
        <v>55</v>
      </c>
      <c r="Q193" s="44">
        <v>3461</v>
      </c>
      <c r="R193" s="147">
        <f t="shared" si="20"/>
        <v>158.91360878358856</v>
      </c>
      <c r="S193" s="6"/>
      <c r="T193" s="12"/>
    </row>
    <row r="194" spans="3:22" ht="23.45" customHeight="1" thickBot="1" x14ac:dyDescent="0.25">
      <c r="C194" s="47" t="s">
        <v>16</v>
      </c>
      <c r="D194" s="48">
        <f>SUM(D181:D193)</f>
        <v>78480</v>
      </c>
      <c r="E194" s="48">
        <f t="shared" ref="E194:L194" si="21">SUM(E181:E193)</f>
        <v>101077</v>
      </c>
      <c r="F194" s="48">
        <f t="shared" si="21"/>
        <v>93673</v>
      </c>
      <c r="G194" s="48">
        <f t="shared" si="21"/>
        <v>83658</v>
      </c>
      <c r="H194" s="48">
        <f t="shared" si="21"/>
        <v>95570</v>
      </c>
      <c r="I194" s="48">
        <f t="shared" si="21"/>
        <v>95577</v>
      </c>
      <c r="J194" s="48">
        <f t="shared" si="21"/>
        <v>105848</v>
      </c>
      <c r="K194" s="48">
        <f t="shared" ref="K194:O194" si="22">SUM(K181:K193)</f>
        <v>125653</v>
      </c>
      <c r="L194" s="48">
        <f t="shared" si="21"/>
        <v>112620</v>
      </c>
      <c r="M194" s="48">
        <f t="shared" si="22"/>
        <v>98624</v>
      </c>
      <c r="N194" s="48">
        <f t="shared" si="22"/>
        <v>120368</v>
      </c>
      <c r="O194" s="48">
        <f t="shared" si="22"/>
        <v>115600</v>
      </c>
      <c r="P194" s="48">
        <f>SUM(P181:P193)</f>
        <v>1226748</v>
      </c>
      <c r="Q194" s="48">
        <v>28541423</v>
      </c>
      <c r="R194" s="48" t="s">
        <v>272</v>
      </c>
      <c r="S194" s="124"/>
      <c r="T194" s="2"/>
      <c r="U194" s="2"/>
    </row>
    <row r="195" spans="3:22" x14ac:dyDescent="0.2">
      <c r="C195" s="65" t="s">
        <v>222</v>
      </c>
      <c r="D195" s="66"/>
      <c r="E195" s="66"/>
      <c r="F195" s="66"/>
      <c r="G195" s="66"/>
      <c r="H195" s="66"/>
      <c r="I195" s="66"/>
      <c r="J195" s="70"/>
      <c r="K195" s="70"/>
      <c r="L195" s="70"/>
      <c r="M195" s="70"/>
      <c r="N195" s="70"/>
      <c r="O195" s="70"/>
      <c r="P195" s="66"/>
      <c r="Q195" s="115"/>
      <c r="R195" s="154"/>
    </row>
    <row r="196" spans="3:22" ht="27.6" customHeight="1" x14ac:dyDescent="0.2">
      <c r="C196" s="170" t="s">
        <v>220</v>
      </c>
      <c r="D196" s="170"/>
      <c r="E196" s="170"/>
      <c r="F196" s="170"/>
      <c r="G196" s="170"/>
      <c r="H196" s="170"/>
      <c r="I196" s="170"/>
      <c r="J196" s="170"/>
      <c r="K196" s="170"/>
      <c r="L196" s="170"/>
      <c r="M196" s="170"/>
      <c r="N196" s="170"/>
      <c r="O196" s="170"/>
      <c r="P196" s="170"/>
      <c r="Q196" s="170"/>
      <c r="R196" s="14"/>
    </row>
    <row r="197" spans="3:22" x14ac:dyDescent="0.2">
      <c r="C197" s="68" t="s">
        <v>221</v>
      </c>
      <c r="D197" s="66"/>
      <c r="E197" s="66"/>
      <c r="F197" s="66"/>
      <c r="G197" s="66"/>
      <c r="H197" s="66"/>
      <c r="I197" s="66"/>
      <c r="J197" s="70"/>
      <c r="K197" s="70"/>
      <c r="L197" s="70"/>
      <c r="M197" s="66"/>
      <c r="N197" s="66"/>
      <c r="O197" s="66"/>
      <c r="P197" s="66"/>
      <c r="Q197" s="117"/>
    </row>
    <row r="198" spans="3:22" ht="15.75" x14ac:dyDescent="0.25">
      <c r="C198" s="163" t="s">
        <v>159</v>
      </c>
      <c r="D198" s="163"/>
      <c r="E198" s="163"/>
      <c r="F198" s="163"/>
      <c r="G198" s="163"/>
      <c r="H198" s="163"/>
      <c r="I198" s="163"/>
      <c r="J198" s="163"/>
      <c r="K198" s="163"/>
      <c r="L198" s="163"/>
      <c r="M198" s="163"/>
      <c r="N198" s="163"/>
      <c r="O198" s="163"/>
      <c r="P198" s="163"/>
      <c r="Q198" s="163"/>
    </row>
    <row r="199" spans="3:22" ht="15.75" x14ac:dyDescent="0.25">
      <c r="C199" s="163" t="s">
        <v>260</v>
      </c>
      <c r="D199" s="163"/>
      <c r="E199" s="163"/>
      <c r="F199" s="163"/>
      <c r="G199" s="163"/>
      <c r="H199" s="163"/>
      <c r="I199" s="163"/>
      <c r="J199" s="163"/>
      <c r="K199" s="163"/>
      <c r="L199" s="163"/>
      <c r="M199" s="163"/>
      <c r="N199" s="163"/>
      <c r="O199" s="163"/>
      <c r="P199" s="163"/>
      <c r="Q199" s="163"/>
    </row>
    <row r="201" spans="3:22" x14ac:dyDescent="0.2">
      <c r="C201" s="100" t="s">
        <v>246</v>
      </c>
    </row>
    <row r="202" spans="3:22" ht="15.75" thickBot="1" x14ac:dyDescent="0.25"/>
    <row r="203" spans="3:22" ht="15.75" thickBot="1" x14ac:dyDescent="0.25">
      <c r="C203" s="187" t="s">
        <v>191</v>
      </c>
      <c r="D203" s="188"/>
      <c r="E203" s="188"/>
      <c r="F203" s="188"/>
      <c r="G203" s="188"/>
      <c r="H203" s="188"/>
      <c r="I203" s="188"/>
      <c r="J203" s="188"/>
      <c r="K203" s="188"/>
      <c r="L203" s="188"/>
      <c r="M203" s="188"/>
      <c r="N203" s="188"/>
      <c r="O203" s="188"/>
      <c r="P203" s="188"/>
      <c r="Q203" s="189"/>
      <c r="V203" s="3" t="s">
        <v>251</v>
      </c>
    </row>
    <row r="204" spans="3:22" ht="16.5" thickBot="1" x14ac:dyDescent="0.3">
      <c r="C204" s="118"/>
      <c r="D204" s="179"/>
      <c r="E204" s="179"/>
      <c r="F204" s="179"/>
      <c r="G204" s="179"/>
      <c r="H204" s="179"/>
      <c r="I204" s="179"/>
      <c r="J204" s="179"/>
      <c r="K204" s="179"/>
      <c r="L204" s="179"/>
      <c r="M204" s="180"/>
      <c r="N204" s="149"/>
      <c r="O204" s="149"/>
      <c r="P204" s="105"/>
      <c r="Q204" s="106"/>
      <c r="R204" s="119"/>
    </row>
    <row r="205" spans="3:22" ht="48" customHeight="1" thickBot="1" x14ac:dyDescent="0.25">
      <c r="C205" s="40" t="s">
        <v>148</v>
      </c>
      <c r="D205" s="41" t="s">
        <v>4</v>
      </c>
      <c r="E205" s="41" t="s">
        <v>5</v>
      </c>
      <c r="F205" s="41" t="s">
        <v>6</v>
      </c>
      <c r="G205" s="41" t="s">
        <v>7</v>
      </c>
      <c r="H205" s="41" t="s">
        <v>8</v>
      </c>
      <c r="I205" s="41" t="s">
        <v>9</v>
      </c>
      <c r="J205" s="41" t="s">
        <v>10</v>
      </c>
      <c r="K205" s="41" t="s">
        <v>11</v>
      </c>
      <c r="L205" s="41" t="s">
        <v>12</v>
      </c>
      <c r="M205" s="41" t="s">
        <v>13</v>
      </c>
      <c r="N205" s="41" t="s">
        <v>2</v>
      </c>
      <c r="O205" s="41" t="s">
        <v>3</v>
      </c>
      <c r="P205" s="107" t="s">
        <v>263</v>
      </c>
      <c r="Q205" s="107" t="s">
        <v>264</v>
      </c>
      <c r="R205" s="108" t="s">
        <v>193</v>
      </c>
    </row>
    <row r="206" spans="3:22" ht="16.5" thickBot="1" x14ac:dyDescent="0.3">
      <c r="C206" s="31" t="s">
        <v>162</v>
      </c>
      <c r="D206" s="32">
        <v>3820</v>
      </c>
      <c r="E206" s="32">
        <v>4744</v>
      </c>
      <c r="F206" s="32">
        <v>4186</v>
      </c>
      <c r="G206" s="32">
        <v>3836</v>
      </c>
      <c r="H206" s="32">
        <v>4140</v>
      </c>
      <c r="I206" s="32">
        <v>4099</v>
      </c>
      <c r="J206" s="32">
        <v>4340</v>
      </c>
      <c r="K206" s="32">
        <v>5421</v>
      </c>
      <c r="L206" s="32">
        <v>4958</v>
      </c>
      <c r="M206" s="32">
        <v>4180</v>
      </c>
      <c r="N206" s="32">
        <v>4977</v>
      </c>
      <c r="O206" s="32">
        <v>4951</v>
      </c>
      <c r="P206" s="44">
        <f t="shared" ref="P206:P217" si="23">SUM(D206:O206)</f>
        <v>53652</v>
      </c>
      <c r="Q206" s="44">
        <v>1122979</v>
      </c>
      <c r="R206" s="147">
        <f t="shared" ref="R206:R217" si="24">P206/Q206*10000</f>
        <v>477.76494484758842</v>
      </c>
      <c r="S206" s="6"/>
      <c r="T206"/>
    </row>
    <row r="207" spans="3:22" ht="16.5" thickBot="1" x14ac:dyDescent="0.3">
      <c r="C207" s="31" t="s">
        <v>163</v>
      </c>
      <c r="D207" s="32">
        <v>4685</v>
      </c>
      <c r="E207" s="32">
        <v>6489</v>
      </c>
      <c r="F207" s="32">
        <v>5535</v>
      </c>
      <c r="G207" s="32">
        <v>4896</v>
      </c>
      <c r="H207" s="32">
        <v>5704</v>
      </c>
      <c r="I207" s="32">
        <v>5462</v>
      </c>
      <c r="J207" s="32">
        <v>5527</v>
      </c>
      <c r="K207" s="32">
        <v>6067</v>
      </c>
      <c r="L207" s="32">
        <v>5251</v>
      </c>
      <c r="M207" s="32">
        <v>3952</v>
      </c>
      <c r="N207" s="32">
        <v>5331</v>
      </c>
      <c r="O207" s="32">
        <v>5082</v>
      </c>
      <c r="P207" s="44">
        <f t="shared" si="23"/>
        <v>63981</v>
      </c>
      <c r="Q207" s="44">
        <v>1675324</v>
      </c>
      <c r="R207" s="147">
        <f t="shared" si="24"/>
        <v>381.90224696834758</v>
      </c>
      <c r="T207"/>
    </row>
    <row r="208" spans="3:22" ht="16.5" thickBot="1" x14ac:dyDescent="0.3">
      <c r="C208" s="31" t="s">
        <v>164</v>
      </c>
      <c r="D208" s="32">
        <v>362</v>
      </c>
      <c r="E208" s="32">
        <v>483</v>
      </c>
      <c r="F208" s="32">
        <v>668</v>
      </c>
      <c r="G208" s="32">
        <v>547</v>
      </c>
      <c r="H208" s="32">
        <v>502</v>
      </c>
      <c r="I208" s="32">
        <v>557</v>
      </c>
      <c r="J208" s="32">
        <v>678</v>
      </c>
      <c r="K208" s="32">
        <v>796</v>
      </c>
      <c r="L208" s="32">
        <v>663</v>
      </c>
      <c r="M208" s="32">
        <v>406</v>
      </c>
      <c r="N208" s="32">
        <v>378</v>
      </c>
      <c r="O208" s="32">
        <v>426</v>
      </c>
      <c r="P208" s="44">
        <f t="shared" si="23"/>
        <v>6466</v>
      </c>
      <c r="Q208" s="44">
        <v>173448</v>
      </c>
      <c r="R208" s="147">
        <f t="shared" si="24"/>
        <v>372.79184539458515</v>
      </c>
      <c r="T208"/>
    </row>
    <row r="209" spans="3:21" ht="16.5" thickBot="1" x14ac:dyDescent="0.3">
      <c r="C209" s="31" t="s">
        <v>166</v>
      </c>
      <c r="D209" s="32">
        <v>3122</v>
      </c>
      <c r="E209" s="32">
        <v>3935</v>
      </c>
      <c r="F209" s="32">
        <v>3912</v>
      </c>
      <c r="G209" s="32">
        <v>3755</v>
      </c>
      <c r="H209" s="32">
        <v>4252</v>
      </c>
      <c r="I209" s="32">
        <v>3839</v>
      </c>
      <c r="J209" s="32">
        <v>4305</v>
      </c>
      <c r="K209" s="32">
        <v>4305</v>
      </c>
      <c r="L209" s="32">
        <v>3717</v>
      </c>
      <c r="M209" s="32">
        <v>2929</v>
      </c>
      <c r="N209" s="32">
        <v>3196</v>
      </c>
      <c r="O209" s="32">
        <v>3470</v>
      </c>
      <c r="P209" s="44">
        <f t="shared" si="23"/>
        <v>44737</v>
      </c>
      <c r="Q209" s="44">
        <v>1727265</v>
      </c>
      <c r="R209" s="147">
        <f t="shared" si="24"/>
        <v>259.00484291640254</v>
      </c>
      <c r="T209"/>
    </row>
    <row r="210" spans="3:21" ht="16.5" thickBot="1" x14ac:dyDescent="0.3">
      <c r="C210" s="31" t="s">
        <v>165</v>
      </c>
      <c r="D210" s="32">
        <v>2792</v>
      </c>
      <c r="E210" s="32">
        <v>3203</v>
      </c>
      <c r="F210" s="32">
        <v>3582</v>
      </c>
      <c r="G210" s="32">
        <v>3342</v>
      </c>
      <c r="H210" s="32">
        <v>3539</v>
      </c>
      <c r="I210" s="32">
        <v>3511</v>
      </c>
      <c r="J210" s="32">
        <v>3426</v>
      </c>
      <c r="K210" s="32">
        <v>3570</v>
      </c>
      <c r="L210" s="32">
        <v>3032</v>
      </c>
      <c r="M210" s="32">
        <v>2382</v>
      </c>
      <c r="N210" s="32">
        <v>2645</v>
      </c>
      <c r="O210" s="32">
        <v>2368</v>
      </c>
      <c r="P210" s="44">
        <f t="shared" si="23"/>
        <v>37392</v>
      </c>
      <c r="Q210" s="44">
        <v>1445008</v>
      </c>
      <c r="R210" s="147">
        <f t="shared" si="24"/>
        <v>258.76673347137182</v>
      </c>
      <c r="T210"/>
    </row>
    <row r="211" spans="3:21" ht="16.5" thickBot="1" x14ac:dyDescent="0.3">
      <c r="C211" s="31" t="s">
        <v>149</v>
      </c>
      <c r="D211" s="32">
        <v>5304</v>
      </c>
      <c r="E211" s="32">
        <v>6209</v>
      </c>
      <c r="F211" s="32">
        <v>5619</v>
      </c>
      <c r="G211" s="32">
        <v>5195</v>
      </c>
      <c r="H211" s="32">
        <v>6105</v>
      </c>
      <c r="I211" s="32">
        <v>5813</v>
      </c>
      <c r="J211" s="32">
        <v>6425</v>
      </c>
      <c r="K211" s="32">
        <v>7680</v>
      </c>
      <c r="L211" s="32">
        <v>6531</v>
      </c>
      <c r="M211" s="32">
        <v>5485</v>
      </c>
      <c r="N211" s="32">
        <v>6556</v>
      </c>
      <c r="O211" s="32">
        <v>6663</v>
      </c>
      <c r="P211" s="44">
        <f t="shared" si="23"/>
        <v>73585</v>
      </c>
      <c r="Q211" s="44">
        <v>3204620</v>
      </c>
      <c r="R211" s="147">
        <f t="shared" si="24"/>
        <v>229.62160880229169</v>
      </c>
      <c r="T211"/>
    </row>
    <row r="212" spans="3:21" ht="16.5" thickBot="1" x14ac:dyDescent="0.3">
      <c r="C212" s="31" t="s">
        <v>153</v>
      </c>
      <c r="D212" s="32">
        <v>7285</v>
      </c>
      <c r="E212" s="32">
        <v>9197</v>
      </c>
      <c r="F212" s="32">
        <v>9297</v>
      </c>
      <c r="G212" s="32">
        <v>8682</v>
      </c>
      <c r="H212" s="32">
        <v>9318</v>
      </c>
      <c r="I212" s="32">
        <v>9218</v>
      </c>
      <c r="J212" s="32">
        <v>10927</v>
      </c>
      <c r="K212" s="32">
        <v>12306</v>
      </c>
      <c r="L212" s="32">
        <v>11199</v>
      </c>
      <c r="M212" s="32">
        <v>9844</v>
      </c>
      <c r="N212" s="32">
        <v>10305</v>
      </c>
      <c r="O212" s="32">
        <v>10890</v>
      </c>
      <c r="P212" s="44">
        <f t="shared" si="23"/>
        <v>118468</v>
      </c>
      <c r="Q212" s="44">
        <v>5414135</v>
      </c>
      <c r="R212" s="147">
        <f t="shared" si="24"/>
        <v>218.81242340650908</v>
      </c>
      <c r="T212"/>
    </row>
    <row r="213" spans="3:21" ht="16.5" thickBot="1" x14ac:dyDescent="0.3">
      <c r="C213" s="31" t="s">
        <v>167</v>
      </c>
      <c r="D213" s="32">
        <v>2516</v>
      </c>
      <c r="E213" s="32">
        <v>3031</v>
      </c>
      <c r="F213" s="32">
        <v>2768</v>
      </c>
      <c r="G213" s="32">
        <v>2361</v>
      </c>
      <c r="H213" s="32">
        <v>2607</v>
      </c>
      <c r="I213" s="32">
        <v>2518</v>
      </c>
      <c r="J213" s="32">
        <v>2976</v>
      </c>
      <c r="K213" s="32">
        <v>3190</v>
      </c>
      <c r="L213" s="32">
        <v>2750</v>
      </c>
      <c r="M213" s="32">
        <v>2199</v>
      </c>
      <c r="N213" s="32">
        <v>2282</v>
      </c>
      <c r="O213" s="32">
        <v>2597</v>
      </c>
      <c r="P213" s="44">
        <f t="shared" si="23"/>
        <v>31795</v>
      </c>
      <c r="Q213" s="44">
        <v>1590124</v>
      </c>
      <c r="R213" s="147">
        <f t="shared" si="24"/>
        <v>199.95295964339888</v>
      </c>
      <c r="T213"/>
    </row>
    <row r="214" spans="3:21" ht="16.5" thickBot="1" x14ac:dyDescent="0.3">
      <c r="C214" s="31" t="s">
        <v>157</v>
      </c>
      <c r="D214" s="32">
        <v>2279</v>
      </c>
      <c r="E214" s="32">
        <v>2920</v>
      </c>
      <c r="F214" s="32">
        <v>2789</v>
      </c>
      <c r="G214" s="32">
        <v>2623</v>
      </c>
      <c r="H214" s="32">
        <v>3183</v>
      </c>
      <c r="I214" s="32">
        <v>3245</v>
      </c>
      <c r="J214" s="32">
        <v>3352</v>
      </c>
      <c r="K214" s="32">
        <v>4229</v>
      </c>
      <c r="L214" s="32">
        <v>4468</v>
      </c>
      <c r="M214" s="32">
        <v>4517</v>
      </c>
      <c r="N214" s="32">
        <v>5221</v>
      </c>
      <c r="O214" s="32">
        <v>5194</v>
      </c>
      <c r="P214" s="44">
        <f t="shared" si="23"/>
        <v>44020</v>
      </c>
      <c r="Q214" s="44">
        <v>2524248</v>
      </c>
      <c r="R214" s="147">
        <f t="shared" si="24"/>
        <v>174.38857037818789</v>
      </c>
      <c r="T214"/>
    </row>
    <row r="215" spans="3:21" ht="16.5" customHeight="1" thickBot="1" x14ac:dyDescent="0.3">
      <c r="C215" s="31" t="s">
        <v>168</v>
      </c>
      <c r="D215" s="32">
        <v>275</v>
      </c>
      <c r="E215" s="32">
        <v>339</v>
      </c>
      <c r="F215" s="32">
        <v>268</v>
      </c>
      <c r="G215" s="32">
        <v>255</v>
      </c>
      <c r="H215" s="32">
        <v>315</v>
      </c>
      <c r="I215" s="32">
        <v>340</v>
      </c>
      <c r="J215" s="32">
        <v>395</v>
      </c>
      <c r="K215" s="32">
        <v>507</v>
      </c>
      <c r="L215" s="32">
        <v>408</v>
      </c>
      <c r="M215" s="32">
        <v>352</v>
      </c>
      <c r="N215" s="32">
        <v>397</v>
      </c>
      <c r="O215" s="32">
        <v>415</v>
      </c>
      <c r="P215" s="44">
        <f t="shared" si="23"/>
        <v>4266</v>
      </c>
      <c r="Q215" s="44">
        <v>286848</v>
      </c>
      <c r="R215" s="145">
        <f t="shared" si="24"/>
        <v>148.71987951807228</v>
      </c>
      <c r="T215"/>
    </row>
    <row r="216" spans="3:21" ht="16.5" thickBot="1" x14ac:dyDescent="0.3">
      <c r="C216" s="31" t="s">
        <v>169</v>
      </c>
      <c r="D216" s="32">
        <v>146</v>
      </c>
      <c r="E216" s="32">
        <v>187</v>
      </c>
      <c r="F216" s="32">
        <v>193</v>
      </c>
      <c r="G216" s="32">
        <v>154</v>
      </c>
      <c r="H216" s="32">
        <v>227</v>
      </c>
      <c r="I216" s="32">
        <v>183</v>
      </c>
      <c r="J216" s="32">
        <v>236</v>
      </c>
      <c r="K216" s="32">
        <v>201</v>
      </c>
      <c r="L216" s="32">
        <v>166</v>
      </c>
      <c r="M216" s="32">
        <v>167</v>
      </c>
      <c r="N216" s="32">
        <v>161</v>
      </c>
      <c r="O216" s="32">
        <v>163</v>
      </c>
      <c r="P216" s="44">
        <f t="shared" si="23"/>
        <v>2184</v>
      </c>
      <c r="Q216" s="44">
        <v>170462</v>
      </c>
      <c r="R216" s="147">
        <f t="shared" si="24"/>
        <v>128.12239678051412</v>
      </c>
      <c r="T216"/>
    </row>
    <row r="217" spans="3:21" ht="16.5" thickBot="1" x14ac:dyDescent="0.3">
      <c r="C217" s="31" t="s">
        <v>170</v>
      </c>
      <c r="D217" s="32">
        <v>148</v>
      </c>
      <c r="E217" s="32">
        <v>182</v>
      </c>
      <c r="F217" s="32">
        <v>195</v>
      </c>
      <c r="G217" s="32">
        <v>200</v>
      </c>
      <c r="H217" s="32">
        <v>235</v>
      </c>
      <c r="I217" s="32">
        <v>210</v>
      </c>
      <c r="J217" s="32">
        <v>215</v>
      </c>
      <c r="K217" s="32">
        <v>236</v>
      </c>
      <c r="L217" s="32">
        <v>206</v>
      </c>
      <c r="M217" s="32">
        <v>194</v>
      </c>
      <c r="N217" s="32">
        <v>187</v>
      </c>
      <c r="O217" s="32">
        <v>227</v>
      </c>
      <c r="P217" s="44">
        <f t="shared" si="23"/>
        <v>2435</v>
      </c>
      <c r="Q217" s="44">
        <v>239230</v>
      </c>
      <c r="R217" s="147">
        <f t="shared" si="24"/>
        <v>101.78489319901351</v>
      </c>
      <c r="S217" s="14"/>
      <c r="T217" s="12"/>
    </row>
    <row r="218" spans="3:21" ht="18.75" customHeight="1" thickBot="1" x14ac:dyDescent="0.25">
      <c r="C218" s="47" t="s">
        <v>16</v>
      </c>
      <c r="D218" s="48">
        <f>SUM(D206:D217)</f>
        <v>32734</v>
      </c>
      <c r="E218" s="48">
        <f t="shared" ref="E218:P218" si="25">SUM(E206:E217)</f>
        <v>40919</v>
      </c>
      <c r="F218" s="48">
        <f t="shared" si="25"/>
        <v>39012</v>
      </c>
      <c r="G218" s="48">
        <f t="shared" si="25"/>
        <v>35846</v>
      </c>
      <c r="H218" s="48">
        <f t="shared" si="25"/>
        <v>40127</v>
      </c>
      <c r="I218" s="48">
        <f t="shared" si="25"/>
        <v>38995</v>
      </c>
      <c r="J218" s="48">
        <f>SUM(J206:J217)</f>
        <v>42802</v>
      </c>
      <c r="K218" s="48">
        <f t="shared" ref="K218:M218" si="26">SUM(K206:K217)</f>
        <v>48508</v>
      </c>
      <c r="L218" s="48">
        <f>SUM(L206:L217)</f>
        <v>43349</v>
      </c>
      <c r="M218" s="48">
        <f t="shared" si="26"/>
        <v>36607</v>
      </c>
      <c r="N218" s="48">
        <f>SUM(N206:N217)</f>
        <v>41636</v>
      </c>
      <c r="O218" s="48">
        <f>SUM(O206:O217)</f>
        <v>42446</v>
      </c>
      <c r="P218" s="48">
        <f t="shared" si="25"/>
        <v>482981</v>
      </c>
      <c r="Q218" s="48">
        <v>19573691</v>
      </c>
      <c r="R218" s="48" t="s">
        <v>273</v>
      </c>
      <c r="S218" s="15"/>
      <c r="U218" s="2"/>
    </row>
    <row r="219" spans="3:21" x14ac:dyDescent="0.2">
      <c r="C219" s="65" t="s">
        <v>219</v>
      </c>
      <c r="D219" s="66"/>
      <c r="E219" s="66"/>
      <c r="F219" s="66"/>
      <c r="G219" s="66"/>
      <c r="H219" s="66"/>
      <c r="I219" s="66"/>
      <c r="J219" s="70"/>
      <c r="K219" s="70"/>
      <c r="L219" s="70"/>
      <c r="M219" s="70"/>
      <c r="N219" s="70"/>
      <c r="O219" s="70"/>
      <c r="P219" s="66"/>
      <c r="Q219" s="115">
        <f>+P218*10000/Q218</f>
        <v>246.75008918859504</v>
      </c>
      <c r="R219" s="14"/>
    </row>
    <row r="220" spans="3:21" ht="27.6" customHeight="1" x14ac:dyDescent="0.2">
      <c r="C220" s="170" t="s">
        <v>220</v>
      </c>
      <c r="D220" s="170"/>
      <c r="E220" s="170"/>
      <c r="F220" s="170"/>
      <c r="G220" s="170"/>
      <c r="H220" s="170"/>
      <c r="I220" s="170"/>
      <c r="J220" s="170"/>
      <c r="K220" s="170"/>
      <c r="L220" s="170"/>
      <c r="M220" s="170"/>
      <c r="N220" s="170"/>
      <c r="O220" s="170"/>
      <c r="P220" s="170"/>
      <c r="Q220" s="170"/>
    </row>
    <row r="221" spans="3:21" x14ac:dyDescent="0.2">
      <c r="C221" s="68" t="s">
        <v>221</v>
      </c>
      <c r="D221" s="66"/>
      <c r="E221" s="66"/>
      <c r="F221" s="66"/>
      <c r="G221" s="116"/>
      <c r="H221" s="66"/>
      <c r="I221" s="66"/>
      <c r="J221" s="70"/>
      <c r="K221" s="70"/>
      <c r="L221" s="70"/>
      <c r="M221" s="66"/>
      <c r="N221" s="66"/>
      <c r="O221" s="66"/>
      <c r="P221" s="66"/>
      <c r="Q221" s="117"/>
    </row>
    <row r="222" spans="3:21" x14ac:dyDescent="0.2">
      <c r="C222" s="172" t="s">
        <v>171</v>
      </c>
      <c r="D222" s="172"/>
      <c r="E222" s="172"/>
      <c r="F222" s="172"/>
      <c r="G222" s="172"/>
      <c r="H222" s="172"/>
      <c r="I222" s="172"/>
      <c r="J222" s="172"/>
      <c r="K222" s="172"/>
      <c r="L222" s="172"/>
      <c r="M222" s="172"/>
      <c r="N222" s="172"/>
      <c r="O222" s="172"/>
      <c r="P222" s="172"/>
      <c r="Q222" s="172"/>
    </row>
    <row r="223" spans="3:21" x14ac:dyDescent="0.2">
      <c r="C223" s="172" t="s">
        <v>260</v>
      </c>
      <c r="D223" s="172"/>
      <c r="E223" s="172"/>
      <c r="F223" s="172"/>
      <c r="G223" s="172"/>
      <c r="H223" s="172"/>
      <c r="I223" s="172"/>
      <c r="J223" s="172"/>
      <c r="K223" s="172"/>
      <c r="L223" s="172"/>
      <c r="M223" s="172"/>
      <c r="N223" s="172"/>
      <c r="O223" s="172"/>
      <c r="P223" s="172"/>
      <c r="Q223" s="172"/>
    </row>
    <row r="224" spans="3:21" ht="18.75" customHeight="1" x14ac:dyDescent="0.2">
      <c r="C224" s="19"/>
      <c r="D224" s="87"/>
      <c r="E224" s="87"/>
      <c r="F224" s="87"/>
      <c r="G224" s="87"/>
      <c r="H224" s="87"/>
      <c r="I224" s="87"/>
      <c r="J224" s="87"/>
      <c r="K224" s="87"/>
      <c r="L224" s="87"/>
      <c r="M224" s="19"/>
      <c r="N224" s="19"/>
      <c r="O224" s="19"/>
      <c r="P224" s="19"/>
    </row>
    <row r="225" spans="3:19" ht="18.75" customHeight="1" x14ac:dyDescent="0.2">
      <c r="C225" s="114" t="s">
        <v>247</v>
      </c>
      <c r="D225" s="19"/>
      <c r="E225" s="19"/>
      <c r="F225" s="19"/>
      <c r="G225" s="19"/>
      <c r="H225" s="19"/>
      <c r="I225" s="19"/>
      <c r="J225" s="87"/>
      <c r="K225" s="87"/>
      <c r="L225" s="87"/>
      <c r="M225" s="19"/>
      <c r="N225" s="19"/>
      <c r="O225" s="19"/>
      <c r="P225" s="19"/>
    </row>
    <row r="226" spans="3:19" ht="18.75" customHeight="1" thickBot="1" x14ac:dyDescent="0.25">
      <c r="C226" s="23"/>
      <c r="D226" s="88"/>
      <c r="E226" s="88"/>
      <c r="F226" s="88"/>
      <c r="G226" s="88"/>
      <c r="H226" s="88"/>
      <c r="I226" s="88"/>
      <c r="J226" s="89"/>
      <c r="K226" s="89"/>
      <c r="L226" s="148"/>
    </row>
    <row r="227" spans="3:19" ht="14.25" customHeight="1" thickBot="1" x14ac:dyDescent="0.25">
      <c r="C227" s="112" t="s">
        <v>173</v>
      </c>
      <c r="D227" s="41"/>
      <c r="E227" s="41"/>
      <c r="F227" s="41"/>
      <c r="G227" s="41"/>
      <c r="H227" s="41"/>
      <c r="I227" s="41"/>
      <c r="J227" s="41"/>
      <c r="K227" s="41"/>
      <c r="L227" s="41"/>
      <c r="M227" s="41"/>
      <c r="N227" s="41" t="s">
        <v>2</v>
      </c>
      <c r="O227" s="41" t="s">
        <v>3</v>
      </c>
      <c r="P227" s="42" t="s">
        <v>252</v>
      </c>
      <c r="Q227" s="3"/>
      <c r="R227" s="14"/>
    </row>
    <row r="228" spans="3:19" ht="30" customHeight="1" thickBot="1" x14ac:dyDescent="0.25">
      <c r="C228" s="59" t="s">
        <v>174</v>
      </c>
      <c r="D228" s="152"/>
      <c r="E228" s="152"/>
      <c r="F228" s="152"/>
      <c r="G228" s="152"/>
      <c r="H228" s="152"/>
      <c r="I228" s="152"/>
      <c r="J228" s="152"/>
      <c r="K228" s="152"/>
      <c r="L228" s="152"/>
      <c r="M228" s="152"/>
      <c r="N228" s="37">
        <v>664</v>
      </c>
      <c r="O228" s="37">
        <v>187</v>
      </c>
      <c r="P228" s="38">
        <f>SUM(N228:O228)</f>
        <v>851</v>
      </c>
      <c r="Q228" s="3"/>
      <c r="R228" s="132"/>
    </row>
    <row r="229" spans="3:19" ht="15.75" customHeight="1" thickBot="1" x14ac:dyDescent="0.25">
      <c r="C229" s="59" t="s">
        <v>175</v>
      </c>
      <c r="D229" s="152"/>
      <c r="E229" s="152"/>
      <c r="F229" s="152"/>
      <c r="G229" s="152"/>
      <c r="H229" s="152"/>
      <c r="I229" s="152"/>
      <c r="J229" s="152"/>
      <c r="K229" s="152"/>
      <c r="L229" s="152"/>
      <c r="M229" s="152"/>
      <c r="N229" s="37">
        <v>196</v>
      </c>
      <c r="O229" s="37">
        <v>234</v>
      </c>
      <c r="P229" s="38">
        <f t="shared" ref="P229:P232" si="27">SUM(N229:O229)</f>
        <v>430</v>
      </c>
      <c r="Q229" s="3"/>
      <c r="R229" s="132"/>
    </row>
    <row r="230" spans="3:19" ht="15.75" customHeight="1" thickBot="1" x14ac:dyDescent="0.25">
      <c r="C230" s="59" t="s">
        <v>176</v>
      </c>
      <c r="D230" s="152"/>
      <c r="E230" s="152"/>
      <c r="F230" s="152"/>
      <c r="G230" s="152"/>
      <c r="H230" s="152"/>
      <c r="I230" s="152"/>
      <c r="J230" s="152"/>
      <c r="K230" s="152"/>
      <c r="L230" s="152"/>
      <c r="M230" s="152"/>
      <c r="N230" s="37">
        <v>211</v>
      </c>
      <c r="O230" s="37">
        <v>199</v>
      </c>
      <c r="P230" s="38">
        <f t="shared" si="27"/>
        <v>410</v>
      </c>
      <c r="Q230" s="3"/>
      <c r="R230" s="132"/>
    </row>
    <row r="231" spans="3:19" ht="15.75" thickBot="1" x14ac:dyDescent="0.25">
      <c r="C231" s="59" t="s">
        <v>177</v>
      </c>
      <c r="D231" s="152"/>
      <c r="E231" s="152"/>
      <c r="F231" s="152"/>
      <c r="G231" s="152"/>
      <c r="H231" s="152"/>
      <c r="I231" s="152"/>
      <c r="J231" s="152"/>
      <c r="K231" s="152"/>
      <c r="L231" s="152"/>
      <c r="M231" s="152"/>
      <c r="N231" s="37">
        <v>90</v>
      </c>
      <c r="O231" s="37">
        <v>90</v>
      </c>
      <c r="P231" s="38">
        <f t="shared" si="27"/>
        <v>180</v>
      </c>
      <c r="Q231" s="3"/>
      <c r="R231" s="132"/>
    </row>
    <row r="232" spans="3:19" ht="15.75" thickBot="1" x14ac:dyDescent="0.25">
      <c r="C232" s="59" t="s">
        <v>178</v>
      </c>
      <c r="D232" s="152"/>
      <c r="E232" s="152"/>
      <c r="F232" s="152"/>
      <c r="G232" s="152"/>
      <c r="H232" s="152"/>
      <c r="I232" s="152"/>
      <c r="J232" s="152"/>
      <c r="K232" s="152"/>
      <c r="L232" s="152"/>
      <c r="M232" s="152"/>
      <c r="N232" s="37">
        <v>55</v>
      </c>
      <c r="O232" s="37">
        <v>64</v>
      </c>
      <c r="P232" s="38">
        <f t="shared" si="27"/>
        <v>119</v>
      </c>
      <c r="Q232" s="3"/>
      <c r="R232" s="132"/>
    </row>
    <row r="233" spans="3:19" ht="18.75" customHeight="1" thickBot="1" x14ac:dyDescent="0.25">
      <c r="C233" s="113" t="s">
        <v>16</v>
      </c>
      <c r="D233" s="61"/>
      <c r="E233" s="61"/>
      <c r="F233" s="61"/>
      <c r="G233" s="61"/>
      <c r="H233" s="61"/>
      <c r="I233" s="61"/>
      <c r="J233" s="61"/>
      <c r="K233" s="61"/>
      <c r="L233" s="61"/>
      <c r="M233" s="61"/>
      <c r="N233" s="61">
        <f>SUM(N228:N232)</f>
        <v>1216</v>
      </c>
      <c r="O233" s="61">
        <f>SUM(O228:O232)</f>
        <v>774</v>
      </c>
      <c r="P233" s="61">
        <f>SUM(P228:P232)</f>
        <v>1990</v>
      </c>
      <c r="Q233" s="3"/>
      <c r="R233" s="14"/>
    </row>
    <row r="234" spans="3:19" ht="15.75" customHeight="1" x14ac:dyDescent="0.2">
      <c r="C234" s="174" t="s">
        <v>179</v>
      </c>
      <c r="D234" s="174"/>
      <c r="E234" s="174"/>
      <c r="F234" s="174"/>
      <c r="G234" s="174"/>
      <c r="H234" s="174"/>
      <c r="I234" s="174"/>
      <c r="J234" s="174"/>
      <c r="K234" s="174"/>
      <c r="L234" s="174"/>
      <c r="M234" s="174"/>
      <c r="N234" s="174"/>
      <c r="O234" s="174"/>
      <c r="P234" s="174"/>
    </row>
    <row r="235" spans="3:19" ht="15.75" x14ac:dyDescent="0.25">
      <c r="C235" s="163" t="s">
        <v>260</v>
      </c>
      <c r="D235" s="163"/>
      <c r="E235" s="163"/>
      <c r="F235" s="163"/>
      <c r="G235" s="163"/>
      <c r="H235" s="163"/>
      <c r="I235" s="163"/>
      <c r="J235" s="163"/>
      <c r="K235" s="163"/>
      <c r="L235" s="163"/>
      <c r="M235" s="163"/>
      <c r="N235" s="163"/>
      <c r="O235" s="163"/>
      <c r="P235" s="163"/>
    </row>
    <row r="236" spans="3:19" x14ac:dyDescent="0.2">
      <c r="D236" s="90"/>
      <c r="E236" s="90"/>
      <c r="F236" s="19"/>
      <c r="I236" s="90"/>
      <c r="J236" s="91"/>
      <c r="K236" s="91"/>
      <c r="L236" s="91"/>
      <c r="M236" s="90"/>
      <c r="N236" s="90"/>
      <c r="O236" s="90"/>
    </row>
    <row r="237" spans="3:19" x14ac:dyDescent="0.2">
      <c r="C237" s="100" t="s">
        <v>248</v>
      </c>
      <c r="D237" s="90"/>
      <c r="E237" s="90"/>
      <c r="F237" s="90"/>
      <c r="G237" s="90"/>
      <c r="H237" s="90"/>
      <c r="I237" s="90"/>
      <c r="J237" s="91"/>
      <c r="K237" s="91"/>
      <c r="L237" s="91"/>
      <c r="M237" s="90"/>
      <c r="N237" s="90"/>
      <c r="O237" s="90"/>
    </row>
    <row r="238" spans="3:19" ht="15.75" thickBot="1" x14ac:dyDescent="0.25">
      <c r="C238" s="90"/>
      <c r="D238" s="90"/>
      <c r="E238" s="90"/>
      <c r="F238" s="90"/>
      <c r="G238" s="90"/>
      <c r="H238" s="90"/>
      <c r="I238" s="90"/>
      <c r="J238" s="91"/>
      <c r="K238" s="91"/>
      <c r="L238" s="91"/>
      <c r="M238" s="90"/>
      <c r="N238" s="90"/>
      <c r="O238" s="90"/>
    </row>
    <row r="239" spans="3:19" ht="15.75" thickBot="1" x14ac:dyDescent="0.25">
      <c r="C239" s="40" t="s">
        <v>180</v>
      </c>
      <c r="D239" s="41"/>
      <c r="E239" s="41"/>
      <c r="F239" s="41"/>
      <c r="G239" s="41"/>
      <c r="H239" s="41"/>
      <c r="I239" s="41"/>
      <c r="J239" s="41"/>
      <c r="K239" s="41"/>
      <c r="L239" s="41"/>
      <c r="M239" s="41"/>
      <c r="N239" s="41" t="s">
        <v>2</v>
      </c>
      <c r="O239" s="41" t="s">
        <v>3</v>
      </c>
      <c r="P239" s="43" t="s">
        <v>252</v>
      </c>
      <c r="Q239" s="42" t="s">
        <v>24</v>
      </c>
      <c r="R239" s="14"/>
    </row>
    <row r="240" spans="3:19" ht="15.75" thickBot="1" x14ac:dyDescent="0.25">
      <c r="C240" s="59" t="s">
        <v>181</v>
      </c>
      <c r="D240" s="152"/>
      <c r="E240" s="152"/>
      <c r="F240" s="152"/>
      <c r="G240" s="152"/>
      <c r="H240" s="152"/>
      <c r="I240" s="152"/>
      <c r="J240" s="152"/>
      <c r="K240" s="152"/>
      <c r="L240" s="152"/>
      <c r="M240" s="152"/>
      <c r="N240" s="37">
        <v>3407</v>
      </c>
      <c r="O240" s="37">
        <v>2944</v>
      </c>
      <c r="P240" s="38">
        <f t="shared" ref="P240:P249" si="28">SUM(N240:O240)</f>
        <v>6351</v>
      </c>
      <c r="Q240" s="62">
        <f>P240/$P$251</f>
        <v>0.35555928787369834</v>
      </c>
      <c r="R240" s="14"/>
      <c r="S240" s="132"/>
    </row>
    <row r="241" spans="3:19" ht="15.75" thickBot="1" x14ac:dyDescent="0.25">
      <c r="C241" s="59" t="s">
        <v>280</v>
      </c>
      <c r="D241" s="152"/>
      <c r="E241" s="152"/>
      <c r="F241" s="152"/>
      <c r="G241" s="152"/>
      <c r="H241" s="152"/>
      <c r="I241" s="152"/>
      <c r="J241" s="152"/>
      <c r="K241" s="152"/>
      <c r="L241" s="152"/>
      <c r="M241" s="152"/>
      <c r="N241" s="37">
        <v>1831</v>
      </c>
      <c r="O241" s="37">
        <v>2070</v>
      </c>
      <c r="P241" s="38">
        <f t="shared" si="28"/>
        <v>3901</v>
      </c>
      <c r="Q241" s="62">
        <f t="shared" ref="Q241:Q249" si="29">P241/$P$251</f>
        <v>0.21839659612585377</v>
      </c>
      <c r="R241" s="14"/>
      <c r="S241" s="132"/>
    </row>
    <row r="242" spans="3:19" ht="15.75" thickBot="1" x14ac:dyDescent="0.25">
      <c r="C242" s="59" t="s">
        <v>182</v>
      </c>
      <c r="D242" s="152"/>
      <c r="E242" s="152"/>
      <c r="F242" s="152"/>
      <c r="G242" s="152"/>
      <c r="H242" s="152"/>
      <c r="I242" s="152"/>
      <c r="J242" s="152"/>
      <c r="K242" s="152"/>
      <c r="L242" s="152"/>
      <c r="M242" s="152"/>
      <c r="N242" s="37">
        <v>1187</v>
      </c>
      <c r="O242" s="37">
        <v>1236</v>
      </c>
      <c r="P242" s="38">
        <f t="shared" si="28"/>
        <v>2423</v>
      </c>
      <c r="Q242" s="62">
        <f t="shared" si="29"/>
        <v>0.1356511029000112</v>
      </c>
      <c r="R242" s="14"/>
      <c r="S242" s="132"/>
    </row>
    <row r="243" spans="3:19" ht="30.75" customHeight="1" thickBot="1" x14ac:dyDescent="0.25">
      <c r="C243" s="59" t="s">
        <v>279</v>
      </c>
      <c r="D243" s="152"/>
      <c r="E243" s="152"/>
      <c r="F243" s="152"/>
      <c r="G243" s="152"/>
      <c r="H243" s="152"/>
      <c r="I243" s="152"/>
      <c r="J243" s="152"/>
      <c r="K243" s="152"/>
      <c r="L243" s="152"/>
      <c r="M243" s="152"/>
      <c r="N243" s="37">
        <v>270</v>
      </c>
      <c r="O243" s="37">
        <v>284</v>
      </c>
      <c r="P243" s="38">
        <f t="shared" si="28"/>
        <v>554</v>
      </c>
      <c r="Q243" s="62">
        <f t="shared" si="29"/>
        <v>3.1015563766655471E-2</v>
      </c>
      <c r="R243" s="14"/>
      <c r="S243" s="132"/>
    </row>
    <row r="244" spans="3:19" ht="15.75" customHeight="1" thickBot="1" x14ac:dyDescent="0.25">
      <c r="C244" s="59" t="s">
        <v>183</v>
      </c>
      <c r="D244" s="152"/>
      <c r="E244" s="152"/>
      <c r="F244" s="152"/>
      <c r="G244" s="152"/>
      <c r="H244" s="152"/>
      <c r="I244" s="152"/>
      <c r="J244" s="152"/>
      <c r="K244" s="152"/>
      <c r="L244" s="152"/>
      <c r="M244" s="152"/>
      <c r="N244" s="37">
        <v>251</v>
      </c>
      <c r="O244" s="37">
        <v>283</v>
      </c>
      <c r="P244" s="38">
        <f t="shared" si="28"/>
        <v>534</v>
      </c>
      <c r="Q244" s="62">
        <f t="shared" si="29"/>
        <v>2.9895868323815921E-2</v>
      </c>
      <c r="R244" s="14"/>
      <c r="S244" s="132"/>
    </row>
    <row r="245" spans="3:19" ht="13.5" customHeight="1" thickBot="1" x14ac:dyDescent="0.25">
      <c r="C245" s="59" t="s">
        <v>184</v>
      </c>
      <c r="D245" s="152"/>
      <c r="E245" s="152"/>
      <c r="F245" s="152"/>
      <c r="G245" s="152"/>
      <c r="H245" s="152"/>
      <c r="I245" s="152"/>
      <c r="J245" s="152"/>
      <c r="K245" s="152"/>
      <c r="L245" s="152"/>
      <c r="M245" s="152"/>
      <c r="N245" s="37">
        <v>236</v>
      </c>
      <c r="O245" s="37">
        <v>271</v>
      </c>
      <c r="P245" s="38">
        <f t="shared" si="28"/>
        <v>507</v>
      </c>
      <c r="Q245" s="62">
        <f t="shared" si="29"/>
        <v>2.8384279475982533E-2</v>
      </c>
      <c r="R245" s="14"/>
      <c r="S245" s="132"/>
    </row>
    <row r="246" spans="3:19" ht="15.75" thickBot="1" x14ac:dyDescent="0.25">
      <c r="C246" s="59" t="s">
        <v>278</v>
      </c>
      <c r="D246" s="152"/>
      <c r="E246" s="152"/>
      <c r="F246" s="152"/>
      <c r="G246" s="152"/>
      <c r="H246" s="152"/>
      <c r="I246" s="152"/>
      <c r="J246" s="152"/>
      <c r="K246" s="152"/>
      <c r="L246" s="152"/>
      <c r="M246" s="152"/>
      <c r="N246" s="37">
        <v>243</v>
      </c>
      <c r="O246" s="37">
        <v>251</v>
      </c>
      <c r="P246" s="38">
        <f t="shared" si="28"/>
        <v>494</v>
      </c>
      <c r="Q246" s="62">
        <f t="shared" si="29"/>
        <v>2.7656477438136828E-2</v>
      </c>
      <c r="R246" s="14"/>
      <c r="S246" s="132"/>
    </row>
    <row r="247" spans="3:19" ht="41.25" customHeight="1" thickBot="1" x14ac:dyDescent="0.25">
      <c r="C247" s="59" t="s">
        <v>185</v>
      </c>
      <c r="D247" s="152"/>
      <c r="E247" s="152"/>
      <c r="F247" s="152"/>
      <c r="G247" s="152"/>
      <c r="H247" s="152"/>
      <c r="I247" s="152"/>
      <c r="J247" s="152"/>
      <c r="K247" s="152"/>
      <c r="L247" s="152"/>
      <c r="M247" s="152"/>
      <c r="N247" s="37">
        <v>201</v>
      </c>
      <c r="O247" s="37">
        <v>205</v>
      </c>
      <c r="P247" s="38">
        <f t="shared" si="28"/>
        <v>406</v>
      </c>
      <c r="Q247" s="62">
        <f t="shared" si="29"/>
        <v>2.2729817489642819E-2</v>
      </c>
      <c r="R247" s="14"/>
      <c r="S247" s="132"/>
    </row>
    <row r="248" spans="3:19" ht="30.75" customHeight="1" thickBot="1" x14ac:dyDescent="0.25">
      <c r="C248" s="59" t="s">
        <v>277</v>
      </c>
      <c r="D248" s="152"/>
      <c r="E248" s="152"/>
      <c r="F248" s="152"/>
      <c r="G248" s="152"/>
      <c r="H248" s="152"/>
      <c r="I248" s="152"/>
      <c r="J248" s="152"/>
      <c r="K248" s="152"/>
      <c r="L248" s="152"/>
      <c r="M248" s="152"/>
      <c r="N248" s="37">
        <v>117</v>
      </c>
      <c r="O248" s="37">
        <v>70</v>
      </c>
      <c r="P248" s="38">
        <f t="shared" si="28"/>
        <v>187</v>
      </c>
      <c r="Q248" s="62">
        <f t="shared" si="29"/>
        <v>1.046915239054977E-2</v>
      </c>
      <c r="R248" s="14"/>
      <c r="S248" s="132"/>
    </row>
    <row r="249" spans="3:19" ht="30.75" customHeight="1" thickBot="1" x14ac:dyDescent="0.25">
      <c r="C249" s="59" t="s">
        <v>233</v>
      </c>
      <c r="D249" s="152"/>
      <c r="E249" s="152"/>
      <c r="F249" s="152"/>
      <c r="G249" s="152"/>
      <c r="H249" s="152"/>
      <c r="I249" s="152"/>
      <c r="J249" s="152"/>
      <c r="K249" s="152"/>
      <c r="L249" s="152"/>
      <c r="M249" s="152"/>
      <c r="N249" s="37">
        <v>89</v>
      </c>
      <c r="O249" s="37">
        <v>91</v>
      </c>
      <c r="P249" s="38">
        <f t="shared" si="28"/>
        <v>180</v>
      </c>
      <c r="Q249" s="62">
        <f t="shared" si="29"/>
        <v>1.0077258985555929E-2</v>
      </c>
      <c r="R249" s="14"/>
      <c r="S249" s="132"/>
    </row>
    <row r="250" spans="3:19" ht="16.5" thickBot="1" x14ac:dyDescent="0.3">
      <c r="C250" s="40" t="s">
        <v>186</v>
      </c>
      <c r="D250" s="63"/>
      <c r="E250" s="63"/>
      <c r="F250" s="63"/>
      <c r="G250" s="63"/>
      <c r="H250" s="63"/>
      <c r="I250" s="63"/>
      <c r="J250" s="63"/>
      <c r="K250" s="63"/>
      <c r="L250" s="63"/>
      <c r="M250" s="63"/>
      <c r="N250" s="63">
        <f t="shared" ref="N250:O250" si="30">SUM(N240:N249)</f>
        <v>7832</v>
      </c>
      <c r="O250" s="63">
        <f t="shared" si="30"/>
        <v>7705</v>
      </c>
      <c r="P250" s="63">
        <f>SUM(P240:P249)</f>
        <v>15537</v>
      </c>
      <c r="Q250" s="64">
        <f>SUM(Q240:Q249)</f>
        <v>0.86983540476990273</v>
      </c>
      <c r="R250" s="14"/>
    </row>
    <row r="251" spans="3:19" ht="16.5" thickBot="1" x14ac:dyDescent="0.3">
      <c r="C251" s="40" t="s">
        <v>16</v>
      </c>
      <c r="D251" s="63"/>
      <c r="E251" s="123"/>
      <c r="F251" s="123"/>
      <c r="G251" s="123"/>
      <c r="H251" s="123"/>
      <c r="I251" s="123"/>
      <c r="J251" s="123"/>
      <c r="K251" s="123"/>
      <c r="L251" s="123"/>
      <c r="M251" s="123"/>
      <c r="N251" s="123">
        <v>8974</v>
      </c>
      <c r="O251" s="123">
        <v>8888</v>
      </c>
      <c r="P251" s="63">
        <f>SUM(N251:O251)</f>
        <v>17862</v>
      </c>
      <c r="Q251" s="64">
        <v>1</v>
      </c>
      <c r="R251" s="14"/>
    </row>
    <row r="252" spans="3:19" ht="14.45" customHeight="1" x14ac:dyDescent="0.2">
      <c r="C252" s="101" t="s">
        <v>187</v>
      </c>
      <c r="D252" s="92"/>
      <c r="E252" s="92"/>
      <c r="F252" s="92"/>
      <c r="G252" s="92"/>
      <c r="H252" s="92"/>
      <c r="I252" s="92"/>
      <c r="J252" s="93"/>
      <c r="K252" s="93"/>
      <c r="L252" s="93"/>
      <c r="M252" s="92"/>
      <c r="N252" s="94"/>
      <c r="O252" s="94"/>
      <c r="P252" s="94"/>
    </row>
    <row r="253" spans="3:19" x14ac:dyDescent="0.2">
      <c r="C253" s="83"/>
      <c r="D253" s="95"/>
      <c r="E253" s="95"/>
      <c r="F253" s="95"/>
      <c r="G253" s="95"/>
      <c r="H253" s="95"/>
      <c r="I253" s="95"/>
      <c r="J253" s="96"/>
      <c r="K253" s="96"/>
      <c r="L253" s="96"/>
      <c r="M253" s="95"/>
      <c r="N253" s="95"/>
      <c r="O253" s="95"/>
      <c r="P253" s="95"/>
    </row>
    <row r="254" spans="3:19" x14ac:dyDescent="0.2">
      <c r="C254" s="172" t="s">
        <v>188</v>
      </c>
      <c r="D254" s="172"/>
      <c r="E254" s="172"/>
      <c r="F254" s="172"/>
      <c r="G254" s="172"/>
      <c r="H254" s="172"/>
      <c r="I254" s="172"/>
      <c r="J254" s="172"/>
      <c r="K254" s="172"/>
      <c r="L254" s="172"/>
      <c r="M254" s="172"/>
      <c r="N254" s="172"/>
      <c r="O254" s="172"/>
      <c r="P254" s="172"/>
    </row>
    <row r="255" spans="3:19" x14ac:dyDescent="0.2">
      <c r="C255" s="172" t="s">
        <v>260</v>
      </c>
      <c r="D255" s="172"/>
      <c r="E255" s="172"/>
      <c r="F255" s="172"/>
      <c r="G255" s="172"/>
      <c r="H255" s="172"/>
      <c r="I255" s="172"/>
      <c r="J255" s="172"/>
      <c r="K255" s="172"/>
      <c r="L255" s="172"/>
      <c r="M255" s="172"/>
      <c r="N255" s="172"/>
      <c r="O255" s="172"/>
      <c r="P255" s="172"/>
    </row>
    <row r="256" spans="3:19" x14ac:dyDescent="0.2">
      <c r="C256" s="83"/>
      <c r="D256" s="83"/>
      <c r="E256" s="83"/>
      <c r="F256" s="83"/>
      <c r="G256" s="83"/>
      <c r="H256" s="83"/>
      <c r="I256" s="83"/>
      <c r="J256" s="84"/>
      <c r="K256" s="84"/>
      <c r="L256" s="84"/>
      <c r="M256" s="83"/>
      <c r="N256" s="83"/>
      <c r="O256" s="83"/>
      <c r="P256" s="83"/>
    </row>
    <row r="257" spans="3:17" x14ac:dyDescent="0.2">
      <c r="D257" s="6"/>
      <c r="E257" s="6"/>
      <c r="F257" s="6"/>
      <c r="G257" s="6"/>
      <c r="H257" s="6"/>
      <c r="I257" s="6"/>
      <c r="M257" s="6"/>
      <c r="N257" s="6"/>
      <c r="O257" s="6"/>
    </row>
    <row r="258" spans="3:17" ht="15" customHeight="1" x14ac:dyDescent="0.2">
      <c r="C258" s="171" t="s">
        <v>189</v>
      </c>
      <c r="D258" s="171"/>
      <c r="E258" s="171"/>
      <c r="F258" s="171"/>
      <c r="G258" s="171"/>
      <c r="H258" s="171"/>
      <c r="I258" s="171"/>
      <c r="J258" s="171"/>
      <c r="K258" s="171"/>
      <c r="L258" s="171"/>
      <c r="M258" s="171"/>
      <c r="N258" s="171"/>
      <c r="O258" s="171"/>
      <c r="P258" s="171"/>
      <c r="Q258" s="171"/>
    </row>
    <row r="259" spans="3:17" x14ac:dyDescent="0.2">
      <c r="C259" s="171"/>
      <c r="D259" s="171"/>
      <c r="E259" s="171"/>
      <c r="F259" s="171"/>
      <c r="G259" s="171"/>
      <c r="H259" s="171"/>
      <c r="I259" s="171"/>
      <c r="J259" s="171"/>
      <c r="K259" s="171"/>
      <c r="L259" s="171"/>
      <c r="M259" s="171"/>
      <c r="N259" s="171"/>
      <c r="O259" s="171"/>
      <c r="P259" s="171"/>
      <c r="Q259" s="171"/>
    </row>
    <row r="260" spans="3:17" ht="50.25" customHeight="1" x14ac:dyDescent="0.2">
      <c r="C260" s="171"/>
      <c r="D260" s="171"/>
      <c r="E260" s="171"/>
      <c r="F260" s="171"/>
      <c r="G260" s="171"/>
      <c r="H260" s="171"/>
      <c r="I260" s="171"/>
      <c r="J260" s="171"/>
      <c r="K260" s="171"/>
      <c r="L260" s="171"/>
      <c r="M260" s="171"/>
      <c r="N260" s="171"/>
      <c r="O260" s="171"/>
      <c r="P260" s="171"/>
      <c r="Q260" s="171"/>
    </row>
  </sheetData>
  <sortState xmlns:xlrd2="http://schemas.microsoft.com/office/spreadsheetml/2017/richdata2" ref="A105:R136">
    <sortCondition descending="1" ref="R105:R136"/>
  </sortState>
  <mergeCells count="41">
    <mergeCell ref="C31:P31"/>
    <mergeCell ref="Q6:U6"/>
    <mergeCell ref="Q7:U7"/>
    <mergeCell ref="C199:Q199"/>
    <mergeCell ref="C178:Q178"/>
    <mergeCell ref="C198:Q198"/>
    <mergeCell ref="C196:Q196"/>
    <mergeCell ref="C173:Q173"/>
    <mergeCell ref="C172:Q172"/>
    <mergeCell ref="C152:Q152"/>
    <mergeCell ref="C153:Q153"/>
    <mergeCell ref="C9:Q9"/>
    <mergeCell ref="D20:F20"/>
    <mergeCell ref="C37:Q37"/>
    <mergeCell ref="C49:Q49"/>
    <mergeCell ref="C50:Q50"/>
    <mergeCell ref="C18:P18"/>
    <mergeCell ref="C19:P19"/>
    <mergeCell ref="C30:P30"/>
    <mergeCell ref="C258:Q260"/>
    <mergeCell ref="C203:Q203"/>
    <mergeCell ref="C220:Q220"/>
    <mergeCell ref="C223:Q223"/>
    <mergeCell ref="C222:Q222"/>
    <mergeCell ref="C254:P254"/>
    <mergeCell ref="C255:P255"/>
    <mergeCell ref="D204:M204"/>
    <mergeCell ref="C234:P234"/>
    <mergeCell ref="C235:P235"/>
    <mergeCell ref="C140:Q140"/>
    <mergeCell ref="P103:Q103"/>
    <mergeCell ref="D103:M103"/>
    <mergeCell ref="D179:M179"/>
    <mergeCell ref="C94:Q94"/>
    <mergeCell ref="C96:Q96"/>
    <mergeCell ref="C97:Q97"/>
    <mergeCell ref="C56:Q56"/>
    <mergeCell ref="P57:Q57"/>
    <mergeCell ref="D57:M57"/>
    <mergeCell ref="C102:Q102"/>
    <mergeCell ref="C139:Q139"/>
  </mergeCells>
  <phoneticPr fontId="2" type="noConversion"/>
  <pageMargins left="0.7" right="0.7" top="0.75" bottom="0.75" header="0.3" footer="0.3"/>
  <pageSetup paperSize="9" orientation="portrait" r:id="rId1"/>
  <ignoredErrors>
    <ignoredError sqref="P170 P45 P25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2025-03-27T05:00:00+00:00</Fecha_x0020_de_x0020_Publicacion>
    <Nombre_del_archivo_con_extension xmlns="b6565643-c00f-44ce-b5d1-532a85e4382c" xsi:nil="true"/>
    <Frecuencia_de_actualizacion xmlns="b6565643-c00f-44ce-b5d1-532a85e4382c">Semanal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2025-03-27T05:00:00+00:00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2025-03-27T05:00:00+00:00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Marzo</TermName>
          <TermId xmlns="http://schemas.microsoft.com/office/infopath/2007/PartnerControls">adade628-03d3-4ad9-b53c-e0b494f2f456</TermId>
        </TermInfo>
      </Terms>
    </n7ea3bf5d968464a99702783eb8721dd>
    <TaxCatchAll xmlns="fc59cac2-4a0b-49e5-b878-56577be82993">
      <Value>164</Value>
      <Value>24</Value>
    </TaxCatchAll>
    <Descripcion xmlns="b6565643-c00f-44ce-b5d1-532a85e4382c">Comportamiento de las peticiones, quejas, reclamos o denuncias y solicitudes de informacion formuladas por los usuarios del sistemas nacional de salud ante la Supersalud en el periodo comprendido entre febrero de 2025.</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f2931104761c43619c32589b14283c3d>
    <Codigo_Subserie xmlns="b6565643-c00f-44ce-b5d1-532a85e4382c" xsi:nil="true"/>
    <_dlc_DocId xmlns="b6565643-c00f-44ce-b5d1-532a85e4382c">XQAF2AT3N76N-126-226</_dlc_DocId>
    <_dlc_DocIdUrl xmlns="b6565643-c00f-44ce-b5d1-532a85e4382c">
      <Url>https://docs.supersalud.gov.co/PortalWeb/ProteccionUsuario/_layouts/15/DocIdRedir.aspx?ID=XQAF2AT3N76N-126-226</Url>
      <Description>XQAF2AT3N76N-126-226</Description>
    </_dlc_DocIdUrl>
  </documentManagement>
</p:properties>
</file>

<file path=customXml/itemProps1.xml><?xml version="1.0" encoding="utf-8"?>
<ds:datastoreItem xmlns:ds="http://schemas.openxmlformats.org/officeDocument/2006/customXml" ds:itemID="{B2003A3D-1D33-44F4-B0E7-03D2434AD92F}"/>
</file>

<file path=customXml/itemProps2.xml><?xml version="1.0" encoding="utf-8"?>
<ds:datastoreItem xmlns:ds="http://schemas.openxmlformats.org/officeDocument/2006/customXml" ds:itemID="{CA8570F7-EFDD-4590-9C0B-17088B124C30}"/>
</file>

<file path=customXml/itemProps3.xml><?xml version="1.0" encoding="utf-8"?>
<ds:datastoreItem xmlns:ds="http://schemas.openxmlformats.org/officeDocument/2006/customXml" ds:itemID="{548A9A3E-C363-4A20-A845-2610F9305CCA}"/>
</file>

<file path=customXml/itemProps4.xml><?xml version="1.0" encoding="utf-8"?>
<ds:datastoreItem xmlns:ds="http://schemas.openxmlformats.org/officeDocument/2006/customXml" ds:itemID="{758A916C-E2A6-4D64-BAEC-3156EC6E98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febrero 2025</dc:title>
  <dc:subject/>
  <dc:creator>Edwin Rocha</dc:creator>
  <cp:keywords/>
  <dc:description/>
  <cp:lastModifiedBy>Eliana Plazas</cp:lastModifiedBy>
  <cp:revision/>
  <dcterms:created xsi:type="dcterms:W3CDTF">2021-08-04T13:30:19Z</dcterms:created>
  <dcterms:modified xsi:type="dcterms:W3CDTF">2025-03-27T16:16:42Z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32bec935-b2f6-489d-b57b-897d5bdc162c</vt:lpwstr>
  </property>
  <property fmtid="{D5CDD505-2E9C-101B-9397-08002B2CF9AE}" pid="4" name="Estado">
    <vt:lpwstr/>
  </property>
  <property fmtid="{D5CDD505-2E9C-101B-9397-08002B2CF9AE}" pid="5" name="f33501da5a6943e29ee143f39dc96581">
    <vt:lpwstr/>
  </property>
  <property fmtid="{D5CDD505-2E9C-101B-9397-08002B2CF9AE}" pid="6" name="Mes">
    <vt:lpwstr>24;#Marzo|adade628-03d3-4ad9-b53c-e0b494f2f456</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
  </property>
  <property fmtid="{D5CDD505-2E9C-101B-9397-08002B2CF9AE}" pid="12" name="Categoria">
    <vt:lpwstr/>
  </property>
  <property fmtid="{D5CDD505-2E9C-101B-9397-08002B2CF9AE}" pid="13" name="Ano">
    <vt:lpwstr>164;#2025|7b5ab5c2-5325-494b-8ab8-64c9fbc804fb</vt:lpwstr>
  </property>
</Properties>
</file>