
<file path=[Content_Types].xml><?xml version="1.0" encoding="utf-8"?>
<Types xmlns="http://schemas.openxmlformats.org/package/2006/content-types">
  <Default Extension="bin" ContentType="application/vnd.openxmlformats-officedocument.spreadsheetml.printerSettings"/>
  <Default Extension="png" ContentType="image/png"/>
  <Default Extension="svg" ContentType="image/sv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defaultThemeVersion="166925"/>
  <mc:AlternateContent xmlns:mc="http://schemas.openxmlformats.org/markup-compatibility/2006">
    <mc:Choice Requires="x15">
      <x15ac:absPath xmlns:x15ac="http://schemas.microsoft.com/office/spreadsheetml/2010/11/ac" url="W:\INFORMES\2026\MATRIZ BD 2026\FEB\Informes Web\"/>
    </mc:Choice>
  </mc:AlternateContent>
  <xr:revisionPtr revIDLastSave="0" documentId="13_ncr:1_{12B72A2E-A104-40CD-9B9A-5183CC514644}" xr6:coauthVersionLast="47" xr6:coauthVersionMax="47" xr10:uidLastSave="{00000000-0000-0000-0000-000000000000}"/>
  <bookViews>
    <workbookView xWindow="-108" yWindow="-108" windowWidth="23256" windowHeight="12456" activeTab="1" xr2:uid="{13705870-6398-4C2B-A292-F8511FB9C113}"/>
  </bookViews>
  <sheets>
    <sheet name="TASA AÑO CORRIDO" sheetId="2" r:id="rId1"/>
    <sheet name="TASA AFILIADOS 12 M" sheetId="5" r:id="rId2"/>
  </sheets>
  <definedNames>
    <definedName name="_xlnm._FilterDatabase" localSheetId="1" hidden="1">'TASA AFILIADOS 12 M'!$T$104:$X$136</definedName>
    <definedName name="_xlnm._FilterDatabase" localSheetId="0" hidden="1">'TASA AÑO CORRIDO'!$A$100:$R$138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68" i="2" l="1"/>
  <c r="Q229" i="5"/>
  <c r="P88" i="5" l="1"/>
  <c r="P91" i="5"/>
  <c r="P64" i="5"/>
  <c r="P62" i="5"/>
  <c r="P80" i="5"/>
  <c r="P65" i="5"/>
  <c r="P59" i="5"/>
  <c r="P67" i="5"/>
  <c r="P89" i="5"/>
  <c r="P75" i="5"/>
  <c r="P79" i="5"/>
  <c r="P70" i="5"/>
  <c r="P84" i="5"/>
  <c r="P76" i="5"/>
  <c r="P68" i="5"/>
  <c r="P85" i="5"/>
  <c r="P90" i="5"/>
  <c r="P66" i="5"/>
  <c r="P83" i="5"/>
  <c r="P86" i="5"/>
  <c r="P78" i="5"/>
  <c r="P74" i="5"/>
  <c r="P72" i="5"/>
  <c r="P87" i="5"/>
  <c r="P69" i="5"/>
  <c r="P71" i="5"/>
  <c r="P81" i="5"/>
  <c r="P61" i="5"/>
  <c r="P73" i="5"/>
  <c r="P63" i="5"/>
  <c r="P82" i="5"/>
  <c r="P60" i="5"/>
  <c r="P77" i="5"/>
  <c r="N151" i="5"/>
  <c r="N29" i="5"/>
  <c r="N17" i="5"/>
  <c r="O171" i="5" l="1"/>
  <c r="P242" i="2" l="1"/>
  <c r="P150" i="5"/>
  <c r="P149" i="5"/>
  <c r="P148" i="5"/>
  <c r="P147" i="5"/>
  <c r="E171" i="5"/>
  <c r="F171" i="5"/>
  <c r="G171" i="5"/>
  <c r="H171" i="5"/>
  <c r="I171" i="5"/>
  <c r="J171" i="5"/>
  <c r="K171" i="5"/>
  <c r="L171" i="5"/>
  <c r="M171" i="5"/>
  <c r="N171" i="5"/>
  <c r="D171" i="5"/>
  <c r="D261" i="5"/>
  <c r="D244" i="5"/>
  <c r="D170" i="5"/>
  <c r="D151" i="5"/>
  <c r="N45" i="5"/>
  <c r="M45" i="5"/>
  <c r="L45" i="5"/>
  <c r="K45" i="5"/>
  <c r="J45" i="5"/>
  <c r="I45" i="5"/>
  <c r="H45" i="5"/>
  <c r="G45" i="5"/>
  <c r="F45" i="5"/>
  <c r="E45" i="5"/>
  <c r="D45" i="5"/>
  <c r="P28" i="5"/>
  <c r="P27" i="5"/>
  <c r="P26" i="5"/>
  <c r="O29" i="5"/>
  <c r="O166" i="2"/>
  <c r="N261" i="5"/>
  <c r="M261" i="5"/>
  <c r="L261" i="5"/>
  <c r="K261" i="5"/>
  <c r="J261" i="5"/>
  <c r="I261" i="5"/>
  <c r="H261" i="5"/>
  <c r="G261" i="5"/>
  <c r="F261" i="5"/>
  <c r="E261" i="5"/>
  <c r="N244" i="5"/>
  <c r="M244" i="5"/>
  <c r="L244" i="5"/>
  <c r="K244" i="5"/>
  <c r="J244" i="5"/>
  <c r="I244" i="5"/>
  <c r="H244" i="5"/>
  <c r="G244" i="5"/>
  <c r="F244" i="5"/>
  <c r="E244" i="5"/>
  <c r="N194" i="5"/>
  <c r="M194" i="5"/>
  <c r="L194" i="5"/>
  <c r="K194" i="5"/>
  <c r="J194" i="5"/>
  <c r="I194" i="5"/>
  <c r="H194" i="5"/>
  <c r="G194" i="5"/>
  <c r="F194" i="5"/>
  <c r="E194" i="5"/>
  <c r="N170" i="5"/>
  <c r="M170" i="5"/>
  <c r="L170" i="5"/>
  <c r="K170" i="5"/>
  <c r="J170" i="5"/>
  <c r="I170" i="5"/>
  <c r="H170" i="5"/>
  <c r="G170" i="5"/>
  <c r="F170" i="5"/>
  <c r="E170" i="5"/>
  <c r="M151" i="5"/>
  <c r="L151" i="5"/>
  <c r="K151" i="5"/>
  <c r="J151" i="5"/>
  <c r="I151" i="5"/>
  <c r="H151" i="5"/>
  <c r="G151" i="5"/>
  <c r="F151" i="5"/>
  <c r="E151" i="5"/>
  <c r="P105" i="5" l="1"/>
  <c r="N166" i="2"/>
  <c r="M166" i="2"/>
  <c r="L166" i="2"/>
  <c r="K166" i="2"/>
  <c r="J166" i="2"/>
  <c r="I166" i="2"/>
  <c r="H166" i="2"/>
  <c r="G166" i="2"/>
  <c r="F166" i="2"/>
  <c r="E166" i="2"/>
  <c r="D166" i="2"/>
  <c r="N137" i="5" l="1"/>
  <c r="N92" i="5" l="1"/>
  <c r="O244" i="5"/>
  <c r="N228" i="5"/>
  <c r="O228" i="5"/>
  <c r="O194" i="5"/>
  <c r="O170" i="5"/>
  <c r="O151" i="5"/>
  <c r="O45" i="5"/>
  <c r="P15" i="5"/>
  <c r="P16" i="5"/>
  <c r="O17" i="5"/>
  <c r="P39" i="5"/>
  <c r="P40" i="5"/>
  <c r="P41" i="5"/>
  <c r="P42" i="5"/>
  <c r="P43" i="5"/>
  <c r="P44" i="5"/>
  <c r="R65" i="5"/>
  <c r="R60" i="5"/>
  <c r="R91" i="5"/>
  <c r="R69" i="5"/>
  <c r="R87" i="5"/>
  <c r="R75" i="5"/>
  <c r="R81" i="5"/>
  <c r="R66" i="5"/>
  <c r="R89" i="5"/>
  <c r="R70" i="5"/>
  <c r="R71" i="5"/>
  <c r="R67" i="5"/>
  <c r="R63" i="5"/>
  <c r="R73" i="5"/>
  <c r="R59" i="5"/>
  <c r="R88" i="5"/>
  <c r="R90" i="5"/>
  <c r="R86" i="5"/>
  <c r="R72" i="5"/>
  <c r="R61" i="5"/>
  <c r="R78" i="5"/>
  <c r="R62" i="5"/>
  <c r="R77" i="5"/>
  <c r="R85" i="5"/>
  <c r="R76" i="5"/>
  <c r="R82" i="5"/>
  <c r="R83" i="5"/>
  <c r="R74" i="5"/>
  <c r="R79" i="5"/>
  <c r="R84" i="5"/>
  <c r="R80" i="5"/>
  <c r="R64" i="5"/>
  <c r="D92" i="5"/>
  <c r="E92" i="5"/>
  <c r="F92" i="5"/>
  <c r="G92" i="5"/>
  <c r="H92" i="5"/>
  <c r="I92" i="5"/>
  <c r="J92" i="5"/>
  <c r="K92" i="5"/>
  <c r="L92" i="5"/>
  <c r="M92" i="5"/>
  <c r="O92" i="5"/>
  <c r="P107" i="5"/>
  <c r="R107" i="5" s="1"/>
  <c r="P106" i="5"/>
  <c r="R106" i="5" s="1"/>
  <c r="P109" i="5"/>
  <c r="R109" i="5" s="1"/>
  <c r="P111" i="5"/>
  <c r="R111" i="5" s="1"/>
  <c r="P108" i="5"/>
  <c r="R108" i="5" s="1"/>
  <c r="P110" i="5"/>
  <c r="R110" i="5" s="1"/>
  <c r="P113" i="5"/>
  <c r="R113" i="5" s="1"/>
  <c r="P114" i="5"/>
  <c r="R114" i="5" s="1"/>
  <c r="P116" i="5"/>
  <c r="R116" i="5" s="1"/>
  <c r="P112" i="5"/>
  <c r="R112" i="5" s="1"/>
  <c r="P115" i="5"/>
  <c r="R115" i="5" s="1"/>
  <c r="P118" i="5"/>
  <c r="R118" i="5" s="1"/>
  <c r="P117" i="5"/>
  <c r="R117" i="5" s="1"/>
  <c r="P120" i="5"/>
  <c r="R120" i="5" s="1"/>
  <c r="P119" i="5"/>
  <c r="R119" i="5" s="1"/>
  <c r="P122" i="5"/>
  <c r="R122" i="5" s="1"/>
  <c r="P121" i="5"/>
  <c r="R121" i="5" s="1"/>
  <c r="P123" i="5"/>
  <c r="R123" i="5" s="1"/>
  <c r="P124" i="5"/>
  <c r="R124" i="5" s="1"/>
  <c r="P126" i="5"/>
  <c r="R126" i="5" s="1"/>
  <c r="P127" i="5"/>
  <c r="R127" i="5" s="1"/>
  <c r="P125" i="5"/>
  <c r="R125" i="5" s="1"/>
  <c r="P128" i="5"/>
  <c r="R128" i="5" s="1"/>
  <c r="P129" i="5"/>
  <c r="R129" i="5" s="1"/>
  <c r="P131" i="5"/>
  <c r="R131" i="5" s="1"/>
  <c r="P130" i="5"/>
  <c r="R130" i="5" s="1"/>
  <c r="P132" i="5"/>
  <c r="R132" i="5" s="1"/>
  <c r="P133" i="5"/>
  <c r="R133" i="5" s="1"/>
  <c r="P134" i="5"/>
  <c r="R134" i="5" s="1"/>
  <c r="P135" i="5"/>
  <c r="R135" i="5" s="1"/>
  <c r="P136" i="5"/>
  <c r="R136" i="5" s="1"/>
  <c r="D137" i="5"/>
  <c r="E137" i="5"/>
  <c r="F137" i="5"/>
  <c r="G137" i="5"/>
  <c r="H137" i="5"/>
  <c r="I137" i="5"/>
  <c r="J137" i="5"/>
  <c r="K137" i="5"/>
  <c r="L137" i="5"/>
  <c r="M137" i="5"/>
  <c r="O137" i="5"/>
  <c r="P160" i="5"/>
  <c r="P161" i="5"/>
  <c r="P162" i="5"/>
  <c r="P163" i="5"/>
  <c r="P164" i="5"/>
  <c r="P165" i="5"/>
  <c r="P166" i="5"/>
  <c r="P167" i="5"/>
  <c r="P168" i="5"/>
  <c r="P169" i="5"/>
  <c r="P171" i="5"/>
  <c r="P186" i="5"/>
  <c r="R186" i="5" s="1"/>
  <c r="P185" i="5"/>
  <c r="R185" i="5" s="1"/>
  <c r="P189" i="5"/>
  <c r="R189" i="5" s="1"/>
  <c r="P192" i="5"/>
  <c r="R192" i="5" s="1"/>
  <c r="P181" i="5"/>
  <c r="R181" i="5" s="1"/>
  <c r="P182" i="5"/>
  <c r="R182" i="5" s="1"/>
  <c r="P184" i="5"/>
  <c r="R184" i="5" s="1"/>
  <c r="P188" i="5"/>
  <c r="R188" i="5" s="1"/>
  <c r="P190" i="5"/>
  <c r="R190" i="5" s="1"/>
  <c r="P187" i="5"/>
  <c r="R187" i="5" s="1"/>
  <c r="P191" i="5"/>
  <c r="R191" i="5" s="1"/>
  <c r="P183" i="5"/>
  <c r="R183" i="5" s="1"/>
  <c r="P193" i="5"/>
  <c r="D194" i="5"/>
  <c r="P207" i="5"/>
  <c r="P208" i="5"/>
  <c r="R208" i="5" s="1"/>
  <c r="P209" i="5"/>
  <c r="R209" i="5" s="1"/>
  <c r="P210" i="5"/>
  <c r="R210" i="5" s="1"/>
  <c r="P211" i="5"/>
  <c r="R211" i="5" s="1"/>
  <c r="P212" i="5"/>
  <c r="R212" i="5" s="1"/>
  <c r="P213" i="5"/>
  <c r="R213" i="5" s="1"/>
  <c r="P215" i="5"/>
  <c r="R215" i="5" s="1"/>
  <c r="P214" i="5"/>
  <c r="R214" i="5" s="1"/>
  <c r="P216" i="5"/>
  <c r="R216" i="5" s="1"/>
  <c r="P217" i="5"/>
  <c r="R217" i="5" s="1"/>
  <c r="P218" i="5"/>
  <c r="R218" i="5" s="1"/>
  <c r="P219" i="5"/>
  <c r="P220" i="5"/>
  <c r="P221" i="5"/>
  <c r="P222" i="5"/>
  <c r="P223" i="5"/>
  <c r="P224" i="5"/>
  <c r="P225" i="5"/>
  <c r="P226" i="5"/>
  <c r="P227" i="5"/>
  <c r="D228" i="5"/>
  <c r="E228" i="5"/>
  <c r="F228" i="5"/>
  <c r="G228" i="5"/>
  <c r="H228" i="5"/>
  <c r="I228" i="5"/>
  <c r="J228" i="5"/>
  <c r="K228" i="5"/>
  <c r="L228" i="5"/>
  <c r="M228" i="5"/>
  <c r="P239" i="5"/>
  <c r="P240" i="5"/>
  <c r="P241" i="5"/>
  <c r="P242" i="5"/>
  <c r="P243" i="5"/>
  <c r="P251" i="5"/>
  <c r="P252" i="5"/>
  <c r="P253" i="5"/>
  <c r="P254" i="5"/>
  <c r="P255" i="5"/>
  <c r="P256" i="5"/>
  <c r="P257" i="5"/>
  <c r="P258" i="5"/>
  <c r="P259" i="5"/>
  <c r="P260" i="5"/>
  <c r="O261" i="5"/>
  <c r="P262" i="5"/>
  <c r="P17" i="5" l="1"/>
  <c r="R207" i="5"/>
  <c r="Q164" i="5"/>
  <c r="Q256" i="5"/>
  <c r="P244" i="5"/>
  <c r="P29" i="5"/>
  <c r="Q257" i="5"/>
  <c r="P228" i="5"/>
  <c r="P45" i="5"/>
  <c r="Q41" i="5" s="1"/>
  <c r="Q255" i="5"/>
  <c r="Q165" i="5"/>
  <c r="P151" i="5"/>
  <c r="Q150" i="5" s="1"/>
  <c r="P137" i="5"/>
  <c r="Q138" i="5" s="1"/>
  <c r="Q253" i="5"/>
  <c r="P194" i="5"/>
  <c r="P170" i="5"/>
  <c r="Q161" i="5"/>
  <c r="P92" i="5"/>
  <c r="Q93" i="5" s="1"/>
  <c r="Q260" i="5"/>
  <c r="Q252" i="5"/>
  <c r="Q163" i="5"/>
  <c r="Q258" i="5"/>
  <c r="Q259" i="5"/>
  <c r="Q251" i="5"/>
  <c r="Q162" i="5"/>
  <c r="R68" i="5"/>
  <c r="Q169" i="5"/>
  <c r="P261" i="5"/>
  <c r="Q168" i="5"/>
  <c r="Q160" i="5"/>
  <c r="R105" i="5"/>
  <c r="Q167" i="5"/>
  <c r="Q254" i="5"/>
  <c r="Q166" i="5"/>
  <c r="J219" i="2"/>
  <c r="Q148" i="5" l="1"/>
  <c r="Q43" i="5"/>
  <c r="Q40" i="5"/>
  <c r="Q39" i="5"/>
  <c r="Q42" i="5"/>
  <c r="Q44" i="5"/>
  <c r="Q261" i="5"/>
  <c r="Q147" i="5"/>
  <c r="Q149" i="5"/>
  <c r="Q170" i="5"/>
  <c r="P62" i="2"/>
  <c r="Q151" i="5" l="1"/>
  <c r="Q45" i="5"/>
  <c r="P216" i="2"/>
  <c r="R216" i="2" s="1"/>
  <c r="P215" i="2"/>
  <c r="R215" i="2" s="1"/>
  <c r="P214" i="2"/>
  <c r="R214" i="2" s="1"/>
  <c r="P213" i="2"/>
  <c r="R213" i="2" s="1"/>
  <c r="P212" i="2"/>
  <c r="R212" i="2" s="1"/>
  <c r="P211" i="2"/>
  <c r="R211" i="2" s="1"/>
  <c r="P210" i="2"/>
  <c r="R210" i="2" s="1"/>
  <c r="P209" i="2"/>
  <c r="R209" i="2" s="1"/>
  <c r="P208" i="2"/>
  <c r="R208" i="2" s="1"/>
  <c r="P207" i="2"/>
  <c r="R207" i="2" s="1"/>
  <c r="P206" i="2"/>
  <c r="R206" i="2" s="1"/>
  <c r="P205" i="2"/>
  <c r="R205" i="2" s="1"/>
  <c r="P204" i="2"/>
  <c r="R204" i="2" s="1"/>
  <c r="P203" i="2"/>
  <c r="R203" i="2" s="1"/>
  <c r="P202" i="2"/>
  <c r="R202" i="2" s="1"/>
  <c r="P201" i="2"/>
  <c r="R201" i="2" s="1"/>
  <c r="H186" i="2" l="1"/>
  <c r="P218" i="2" l="1"/>
  <c r="P199" i="2"/>
  <c r="P198" i="2"/>
  <c r="P217" i="2"/>
  <c r="R217" i="2" s="1"/>
  <c r="P200" i="2"/>
  <c r="P253" i="2" l="1"/>
  <c r="P15" i="2"/>
  <c r="P251" i="2" l="1"/>
  <c r="P250" i="2"/>
  <c r="P249" i="2"/>
  <c r="P248" i="2"/>
  <c r="P247" i="2"/>
  <c r="P246" i="2"/>
  <c r="P245" i="2"/>
  <c r="P244" i="2"/>
  <c r="P243" i="2"/>
  <c r="P166" i="2" l="1"/>
  <c r="E234" i="2"/>
  <c r="F234" i="2"/>
  <c r="G234" i="2"/>
  <c r="H234" i="2"/>
  <c r="I234" i="2"/>
  <c r="J234" i="2"/>
  <c r="K234" i="2"/>
  <c r="L234" i="2"/>
  <c r="M234" i="2"/>
  <c r="N234" i="2"/>
  <c r="O234" i="2"/>
  <c r="E252" i="2"/>
  <c r="F252" i="2"/>
  <c r="G252" i="2"/>
  <c r="H252" i="2"/>
  <c r="I252" i="2"/>
  <c r="J252" i="2"/>
  <c r="K252" i="2"/>
  <c r="L252" i="2"/>
  <c r="M252" i="2"/>
  <c r="N252" i="2"/>
  <c r="O252" i="2"/>
  <c r="P233" i="2" l="1"/>
  <c r="P232" i="2"/>
  <c r="P231" i="2"/>
  <c r="P230" i="2"/>
  <c r="P229" i="2"/>
  <c r="O219" i="2"/>
  <c r="N219" i="2"/>
  <c r="M219" i="2"/>
  <c r="L219" i="2"/>
  <c r="K219" i="2"/>
  <c r="I219" i="2"/>
  <c r="H219" i="2"/>
  <c r="G219" i="2"/>
  <c r="F219" i="2"/>
  <c r="E219" i="2"/>
  <c r="O186" i="2"/>
  <c r="N186" i="2"/>
  <c r="M186" i="2"/>
  <c r="L186" i="2"/>
  <c r="K186" i="2"/>
  <c r="J186" i="2"/>
  <c r="I186" i="2"/>
  <c r="G186" i="2"/>
  <c r="F186" i="2"/>
  <c r="E186" i="2"/>
  <c r="P185" i="2"/>
  <c r="R185" i="2" s="1"/>
  <c r="P183" i="2"/>
  <c r="R183" i="2" s="1"/>
  <c r="P184" i="2"/>
  <c r="R184" i="2" s="1"/>
  <c r="P182" i="2"/>
  <c r="R182" i="2" s="1"/>
  <c r="P175" i="2"/>
  <c r="R175" i="2" s="1"/>
  <c r="P179" i="2"/>
  <c r="R179" i="2" s="1"/>
  <c r="P177" i="2"/>
  <c r="R177" i="2" s="1"/>
  <c r="P178" i="2"/>
  <c r="R178" i="2" s="1"/>
  <c r="P174" i="2"/>
  <c r="R174" i="2" s="1"/>
  <c r="P180" i="2"/>
  <c r="R180" i="2" s="1"/>
  <c r="P176" i="2"/>
  <c r="R176" i="2" s="1"/>
  <c r="P181" i="2"/>
  <c r="R181" i="2" s="1"/>
  <c r="P164" i="2"/>
  <c r="P163" i="2"/>
  <c r="P162" i="2"/>
  <c r="P161" i="2"/>
  <c r="P160" i="2"/>
  <c r="P159" i="2"/>
  <c r="P158" i="2"/>
  <c r="P157" i="2"/>
  <c r="P156" i="2"/>
  <c r="P155" i="2"/>
  <c r="E147" i="2"/>
  <c r="F147" i="2"/>
  <c r="G147" i="2"/>
  <c r="H147" i="2"/>
  <c r="I147" i="2"/>
  <c r="J147" i="2"/>
  <c r="K147" i="2"/>
  <c r="L147" i="2"/>
  <c r="M147" i="2"/>
  <c r="N147" i="2"/>
  <c r="O147" i="2"/>
  <c r="P146" i="2"/>
  <c r="P145" i="2"/>
  <c r="P144" i="2"/>
  <c r="P143" i="2"/>
  <c r="E165" i="2"/>
  <c r="F165" i="2"/>
  <c r="G165" i="2"/>
  <c r="H165" i="2"/>
  <c r="I165" i="2"/>
  <c r="J165" i="2"/>
  <c r="K165" i="2"/>
  <c r="L165" i="2"/>
  <c r="M165" i="2"/>
  <c r="N165" i="2"/>
  <c r="O165" i="2"/>
  <c r="E133" i="2"/>
  <c r="F133" i="2"/>
  <c r="G133" i="2"/>
  <c r="H133" i="2"/>
  <c r="I133" i="2"/>
  <c r="J133" i="2"/>
  <c r="K133" i="2"/>
  <c r="L133" i="2"/>
  <c r="M133" i="2"/>
  <c r="N133" i="2"/>
  <c r="O133" i="2"/>
  <c r="P101" i="2"/>
  <c r="P107" i="2"/>
  <c r="P105" i="2"/>
  <c r="P102" i="2"/>
  <c r="P114" i="2"/>
  <c r="P106" i="2"/>
  <c r="P103" i="2"/>
  <c r="P108" i="2"/>
  <c r="P110" i="2"/>
  <c r="P113" i="2"/>
  <c r="P111" i="2"/>
  <c r="P112" i="2"/>
  <c r="P117" i="2"/>
  <c r="P109" i="2"/>
  <c r="P115" i="2"/>
  <c r="P127" i="2"/>
  <c r="P116" i="2"/>
  <c r="P119" i="2"/>
  <c r="P120" i="2"/>
  <c r="P121" i="2"/>
  <c r="P122" i="2"/>
  <c r="P123" i="2"/>
  <c r="P126" i="2"/>
  <c r="P125" i="2"/>
  <c r="P118" i="2"/>
  <c r="P129" i="2"/>
  <c r="P130" i="2"/>
  <c r="P124" i="2"/>
  <c r="P131" i="2"/>
  <c r="P128" i="2"/>
  <c r="P132" i="2"/>
  <c r="P104" i="2"/>
  <c r="P89" i="2"/>
  <c r="P87" i="2"/>
  <c r="P72" i="2"/>
  <c r="P85" i="2"/>
  <c r="P78" i="2"/>
  <c r="P61" i="2"/>
  <c r="P86" i="2"/>
  <c r="P64" i="2"/>
  <c r="P88" i="2"/>
  <c r="P73" i="2"/>
  <c r="P84" i="2"/>
  <c r="P75" i="2"/>
  <c r="P70" i="2"/>
  <c r="P83" i="2"/>
  <c r="P81" i="2"/>
  <c r="P80" i="2"/>
  <c r="P74" i="2"/>
  <c r="P68" i="2"/>
  <c r="P82" i="2"/>
  <c r="P76" i="2"/>
  <c r="P67" i="2"/>
  <c r="P77" i="2"/>
  <c r="P69" i="2"/>
  <c r="P60" i="2"/>
  <c r="P79" i="2"/>
  <c r="P71" i="2"/>
  <c r="P66" i="2"/>
  <c r="P57" i="2"/>
  <c r="P63" i="2"/>
  <c r="P59" i="2"/>
  <c r="P65" i="2"/>
  <c r="P58" i="2"/>
  <c r="E90" i="2"/>
  <c r="F90" i="2"/>
  <c r="G90" i="2"/>
  <c r="H90" i="2"/>
  <c r="I90" i="2"/>
  <c r="J90" i="2"/>
  <c r="K90" i="2"/>
  <c r="L90" i="2"/>
  <c r="M90" i="2"/>
  <c r="N90" i="2"/>
  <c r="O90" i="2"/>
  <c r="P43" i="2"/>
  <c r="P42" i="2"/>
  <c r="P41" i="2"/>
  <c r="P40" i="2"/>
  <c r="P39" i="2"/>
  <c r="P38" i="2"/>
  <c r="E44" i="2"/>
  <c r="F44" i="2"/>
  <c r="G44" i="2"/>
  <c r="H44" i="2"/>
  <c r="I44" i="2"/>
  <c r="J44" i="2"/>
  <c r="K44" i="2"/>
  <c r="L44" i="2"/>
  <c r="M44" i="2"/>
  <c r="N44" i="2"/>
  <c r="O44" i="2"/>
  <c r="O28" i="2"/>
  <c r="N28" i="2"/>
  <c r="M28" i="2"/>
  <c r="L28" i="2"/>
  <c r="K28" i="2"/>
  <c r="J28" i="2"/>
  <c r="I28" i="2"/>
  <c r="H28" i="2"/>
  <c r="G28" i="2"/>
  <c r="F28" i="2"/>
  <c r="E28" i="2"/>
  <c r="P27" i="2"/>
  <c r="P26" i="2"/>
  <c r="P25" i="2"/>
  <c r="E17" i="2"/>
  <c r="F17" i="2"/>
  <c r="G17" i="2"/>
  <c r="H17" i="2"/>
  <c r="I17" i="2"/>
  <c r="J17" i="2"/>
  <c r="K17" i="2"/>
  <c r="L17" i="2"/>
  <c r="M17" i="2"/>
  <c r="N17" i="2"/>
  <c r="O17" i="2"/>
  <c r="P16" i="2"/>
  <c r="P90" i="2" l="1"/>
  <c r="R131" i="2" l="1"/>
  <c r="R107" i="2" l="1"/>
  <c r="P252" i="2"/>
  <c r="Q252" i="2" s="1"/>
  <c r="R108" i="2"/>
  <c r="P234" i="2" l="1"/>
  <c r="R66" i="2" l="1"/>
  <c r="Q242" i="2" l="1"/>
  <c r="P133" i="2" l="1"/>
  <c r="Q134" i="2" s="1"/>
  <c r="P186" i="2" l="1"/>
  <c r="Q187" i="2" s="1"/>
  <c r="R109" i="2" l="1"/>
  <c r="R123" i="2"/>
  <c r="R126" i="2"/>
  <c r="R132" i="2"/>
  <c r="D186" i="2" l="1"/>
  <c r="D165" i="2"/>
  <c r="P165" i="2" s="1"/>
  <c r="Q164" i="2"/>
  <c r="R101" i="2" l="1"/>
  <c r="R102" i="2"/>
  <c r="R104" i="2"/>
  <c r="R122" i="2"/>
  <c r="R105" i="2"/>
  <c r="R103" i="2"/>
  <c r="R111" i="2"/>
  <c r="R106" i="2"/>
  <c r="R112" i="2"/>
  <c r="R113" i="2"/>
  <c r="R115" i="2"/>
  <c r="R114" i="2"/>
  <c r="R120" i="2"/>
  <c r="R128" i="2"/>
  <c r="R121" i="2"/>
  <c r="R117" i="2"/>
  <c r="R110" i="2"/>
  <c r="R116" i="2"/>
  <c r="R127" i="2"/>
  <c r="R119" i="2"/>
  <c r="R125" i="2"/>
  <c r="R129" i="2"/>
  <c r="R118" i="2"/>
  <c r="R124" i="2"/>
  <c r="R130" i="2"/>
  <c r="D90" i="2"/>
  <c r="R58" i="2"/>
  <c r="D28" i="2"/>
  <c r="D17" i="2"/>
  <c r="P17" i="2" l="1"/>
  <c r="P28" i="2"/>
  <c r="Q243" i="2"/>
  <c r="Q244" i="2"/>
  <c r="Q245" i="2"/>
  <c r="Q246" i="2"/>
  <c r="Q247" i="2"/>
  <c r="Q248" i="2"/>
  <c r="Q249" i="2"/>
  <c r="Q250" i="2"/>
  <c r="Q251" i="2"/>
  <c r="D252" i="2"/>
  <c r="D234" i="2"/>
  <c r="R198" i="2"/>
  <c r="R200" i="2"/>
  <c r="R199" i="2"/>
  <c r="D219" i="2"/>
  <c r="P219" i="2" s="1"/>
  <c r="Q220" i="2" s="1"/>
  <c r="Q161" i="2"/>
  <c r="D147" i="2"/>
  <c r="D44" i="2"/>
  <c r="R59" i="2"/>
  <c r="R81" i="2"/>
  <c r="R65" i="2"/>
  <c r="R62" i="2"/>
  <c r="R57" i="2"/>
  <c r="R71" i="2"/>
  <c r="R67" i="2"/>
  <c r="R79" i="2"/>
  <c r="R60" i="2"/>
  <c r="R77" i="2"/>
  <c r="R82" i="2"/>
  <c r="R74" i="2"/>
  <c r="R69" i="2"/>
  <c r="R75" i="2"/>
  <c r="R86" i="2"/>
  <c r="R64" i="2"/>
  <c r="R88" i="2"/>
  <c r="R80" i="2"/>
  <c r="R73" i="2"/>
  <c r="R76" i="2"/>
  <c r="R87" i="2"/>
  <c r="R83" i="2"/>
  <c r="R61" i="2"/>
  <c r="R70" i="2"/>
  <c r="R84" i="2"/>
  <c r="R72" i="2"/>
  <c r="R78" i="2"/>
  <c r="R85" i="2"/>
  <c r="R89" i="2"/>
  <c r="R63" i="2" l="1"/>
  <c r="P44" i="2"/>
  <c r="Q38" i="2" s="1"/>
  <c r="P147" i="2"/>
  <c r="Q159" i="2"/>
  <c r="Q158" i="2"/>
  <c r="Q160" i="2"/>
  <c r="Q163" i="2"/>
  <c r="Q157" i="2"/>
  <c r="Q162" i="2"/>
  <c r="Q156" i="2"/>
  <c r="D133" i="2"/>
  <c r="Q144" i="2" l="1"/>
  <c r="Q146" i="2"/>
  <c r="Q145" i="2"/>
  <c r="Q143" i="2"/>
  <c r="Q39" i="2"/>
  <c r="Q42" i="2"/>
  <c r="Q43" i="2"/>
  <c r="Q40" i="2"/>
  <c r="Q147" i="2"/>
  <c r="Q41" i="2"/>
  <c r="Q155" i="2"/>
  <c r="Q165" i="2" s="1"/>
  <c r="Q44" i="2" l="1"/>
</calcChain>
</file>

<file path=xl/sharedStrings.xml><?xml version="1.0" encoding="utf-8"?>
<sst xmlns="http://schemas.openxmlformats.org/spreadsheetml/2006/main" count="770" uniqueCount="264">
  <si>
    <t xml:space="preserve">COMPORTAMIENTO DE RECLAMOS EN SALUD Y SOLICITUDES DE INFORMACIÓN </t>
  </si>
  <si>
    <t>CLASIFICACIÓN</t>
  </si>
  <si>
    <t>ENE</t>
  </si>
  <si>
    <t>FEB</t>
  </si>
  <si>
    <t>MAR</t>
  </si>
  <si>
    <t>ABR</t>
  </si>
  <si>
    <t>MAY</t>
  </si>
  <si>
    <t>JUN</t>
  </si>
  <si>
    <t>JUL</t>
  </si>
  <si>
    <t>AGO</t>
  </si>
  <si>
    <t>SEP</t>
  </si>
  <si>
    <t>OCT</t>
  </si>
  <si>
    <t>NOV</t>
  </si>
  <si>
    <t>DIC</t>
  </si>
  <si>
    <t>RECLAMOS EN SALUD</t>
  </si>
  <si>
    <t>SOLICITUD DE INFORMACIÓN</t>
  </si>
  <si>
    <t>TOTAL</t>
  </si>
  <si>
    <t xml:space="preserve">TABLA 1. TOTAL NACIONAL POR TIPO DE RADICACIÓN  </t>
  </si>
  <si>
    <t>PRIORIZADO</t>
  </si>
  <si>
    <t>RIESGO VITAL</t>
  </si>
  <si>
    <t>TABLA 2. RECLAMOS EN SALUD POR TIPO DE RIESGO</t>
  </si>
  <si>
    <t>RECLAMOS EN SALUD Y SOLICITUDES DE INFORMACIÓN</t>
  </si>
  <si>
    <t>CANAL</t>
  </si>
  <si>
    <t>% PARTICIPACIÓN</t>
  </si>
  <si>
    <t>TABLA 3. RECLAMOS EN SALUD Y SOLICITUDES DE INFORMACIÓN POR CANAL DE RADICACIÓN</t>
  </si>
  <si>
    <t>CÁLCULO DE TASA CON EL PROMEDIO AFILIADOS AÑO CORRIDO</t>
  </si>
  <si>
    <t>DEPARTAMENTO</t>
  </si>
  <si>
    <t>TASA AÑO CORRIDO</t>
  </si>
  <si>
    <t>RISARALDA</t>
  </si>
  <si>
    <t>CALDAS</t>
  </si>
  <si>
    <t>BOGOTÁ. D.C.</t>
  </si>
  <si>
    <t>ANTIOQUIA</t>
  </si>
  <si>
    <t>CASANARE</t>
  </si>
  <si>
    <t>VALLE DEL CAUCA</t>
  </si>
  <si>
    <t>SANTANDER</t>
  </si>
  <si>
    <t>TOLIMA</t>
  </si>
  <si>
    <t>META</t>
  </si>
  <si>
    <t>QUINDÍO</t>
  </si>
  <si>
    <t>BOYACÁ</t>
  </si>
  <si>
    <t>CUNDINAMARCA</t>
  </si>
  <si>
    <t>HUILA</t>
  </si>
  <si>
    <t>ARCHIPIÉLAGO DE SAN ANDRÉS, PROVIDENCIA Y SANTA CATALINA</t>
  </si>
  <si>
    <t>CAUCA</t>
  </si>
  <si>
    <t>AMAZONAS</t>
  </si>
  <si>
    <t>ATLÁNTICO</t>
  </si>
  <si>
    <t>ARAUCA</t>
  </si>
  <si>
    <t>LA GUAJIRA</t>
  </si>
  <si>
    <t>GUAVIARE</t>
  </si>
  <si>
    <t>SUCRE</t>
  </si>
  <si>
    <t>PUTUMAYO</t>
  </si>
  <si>
    <t>NORTE DE SANTANDER</t>
  </si>
  <si>
    <t>CÓRDOBA</t>
  </si>
  <si>
    <t>CESAR</t>
  </si>
  <si>
    <t>BOLÍVAR</t>
  </si>
  <si>
    <t>CHOCÓ</t>
  </si>
  <si>
    <t>NARIÑO</t>
  </si>
  <si>
    <t>MAGDALENA</t>
  </si>
  <si>
    <t>VICHADA</t>
  </si>
  <si>
    <t>CAQUETÁ</t>
  </si>
  <si>
    <t>GUAINÍA</t>
  </si>
  <si>
    <t>VAUPÉS</t>
  </si>
  <si>
    <t>TOTAL GENERAL</t>
  </si>
  <si>
    <t>TABLA 4. RECLAMOS EN SALUD POR DEPARTAMENTO</t>
  </si>
  <si>
    <t>bdua</t>
  </si>
  <si>
    <t>cod_mpio</t>
  </si>
  <si>
    <t>CAPITALES</t>
  </si>
  <si>
    <t>17001 - MANIZALES</t>
  </si>
  <si>
    <t>PEREIRA</t>
  </si>
  <si>
    <t>66001 - PEREIRA</t>
  </si>
  <si>
    <t>MANIZALES</t>
  </si>
  <si>
    <t>41001 - NEIVA</t>
  </si>
  <si>
    <t>NEIVA</t>
  </si>
  <si>
    <t>68001 - BUCARAMANGA</t>
  </si>
  <si>
    <t>IBAGUÉ</t>
  </si>
  <si>
    <t>85001 - YOPAL</t>
  </si>
  <si>
    <t>BUCARAMANGA</t>
  </si>
  <si>
    <t>73001 - IBAGUÉ</t>
  </si>
  <si>
    <t>YOPAL</t>
  </si>
  <si>
    <t>05001 - MEDELLÍN</t>
  </si>
  <si>
    <t>ARMENIA</t>
  </si>
  <si>
    <t>11001 - BOGOTÁ D.C.</t>
  </si>
  <si>
    <t>MEDELLÍN</t>
  </si>
  <si>
    <t>50001 - VILLAVICENCIO</t>
  </si>
  <si>
    <t>VILLAVICENCIO</t>
  </si>
  <si>
    <t>19001 - POPAYÁN</t>
  </si>
  <si>
    <t>63001 - ARMENIA</t>
  </si>
  <si>
    <t>POPAYÁN</t>
  </si>
  <si>
    <t>76001 - CALI</t>
  </si>
  <si>
    <t>CALI</t>
  </si>
  <si>
    <t>15001 - TUNJA</t>
  </si>
  <si>
    <t>TUNJA</t>
  </si>
  <si>
    <t>86001 - MOCOA</t>
  </si>
  <si>
    <t>QUIBDÓ</t>
  </si>
  <si>
    <t>27001 - QUIBDÓ</t>
  </si>
  <si>
    <t>MOCOA</t>
  </si>
  <si>
    <t>44001 - RIOHACHA</t>
  </si>
  <si>
    <t>RIOHACHA</t>
  </si>
  <si>
    <t>91001 - LETICIA</t>
  </si>
  <si>
    <t>SAN ANDRÉS</t>
  </si>
  <si>
    <t>52001 - PASTO</t>
  </si>
  <si>
    <t>LETICIA</t>
  </si>
  <si>
    <t>08001 - BARRANQUILLA</t>
  </si>
  <si>
    <t>BARRANQUILLA</t>
  </si>
  <si>
    <t>70001 - SINCELEJO</t>
  </si>
  <si>
    <t>PASTO</t>
  </si>
  <si>
    <t>88001 - SAN ANDRÉS</t>
  </si>
  <si>
    <t>SINCELEJO</t>
  </si>
  <si>
    <t>23001 - MONTERÍA</t>
  </si>
  <si>
    <t>MONTERÍA</t>
  </si>
  <si>
    <t>95001 - SAN JOSÉ DEL GUAVIARE</t>
  </si>
  <si>
    <t>SAN JOSÉ DEL GUAVIARE</t>
  </si>
  <si>
    <t>13001 - CARTAGENA</t>
  </si>
  <si>
    <t>81001 - ARAUCA</t>
  </si>
  <si>
    <t>VALLEDUPAR</t>
  </si>
  <si>
    <t>20001 - VALLEDUPAR</t>
  </si>
  <si>
    <t>47001 - SANTA MARTA</t>
  </si>
  <si>
    <t>SANTA MARTA</t>
  </si>
  <si>
    <t>54001 - CÚCUTA</t>
  </si>
  <si>
    <t>18001 - FLORENCIA</t>
  </si>
  <si>
    <t>FLORENCIA</t>
  </si>
  <si>
    <t>99001 - PUERTO CARREÑO</t>
  </si>
  <si>
    <t>PUERTO CARREÑO</t>
  </si>
  <si>
    <t>94001 - PUERTO INÍRIDA</t>
  </si>
  <si>
    <t>97001 - MITÚ</t>
  </si>
  <si>
    <t>MITÚ</t>
  </si>
  <si>
    <t>* RECLAMOS EN SALUD: SE EXCLUYEN LOS RECLAMOS DE LAS EPS INDÍGENAS</t>
  </si>
  <si>
    <t>TABLA 5. RECLAMOS EN POR CAPITAL DE DEPARTAMENTO</t>
  </si>
  <si>
    <t>MACROMOTIVOS</t>
  </si>
  <si>
    <t>MOTIVOS</t>
  </si>
  <si>
    <t>TOTAL DE TODOS LOS MOTIVOS</t>
  </si>
  <si>
    <t>cod_ent</t>
  </si>
  <si>
    <t>EPS</t>
  </si>
  <si>
    <t>SERVICIO OCCIDENTAL DE SALUD (SOS)</t>
  </si>
  <si>
    <t>COMPENSAR</t>
  </si>
  <si>
    <t>FAMISANAR</t>
  </si>
  <si>
    <t>SALUD TOTAL</t>
  </si>
  <si>
    <t>EPS SURA</t>
  </si>
  <si>
    <t>SANITAS</t>
  </si>
  <si>
    <t>ALIANSALUD</t>
  </si>
  <si>
    <t>TABLA 8. RECLAMOS EN SALUD POR EPS RÉGIMEN CONTRIBUTIVO</t>
  </si>
  <si>
    <t>CÁLCULO DE TASA CON EL NÚMERO DE AFILIADOS DEL ÚLTIMO MES</t>
  </si>
  <si>
    <t>cod _ent</t>
  </si>
  <si>
    <t>TABLA 9. RECLAMOS EN SALUD POR EPS RÉGIMEN SUBSIDIADO</t>
  </si>
  <si>
    <t>COD ALIAS</t>
  </si>
  <si>
    <t>EPS INDÍGENAS</t>
  </si>
  <si>
    <t>TABLA 10. RECLAMOS EN SALUD POR EPS INDÍGENAS</t>
  </si>
  <si>
    <t>VIGILADO</t>
  </si>
  <si>
    <t>TOP 10 OTROS VIGILADOS</t>
  </si>
  <si>
    <t>*NO SE CALCULA TASA TODA VEZ QUE NO SE CUENTA CON LA INFORMACIÓN DE NÚMERO DE AFILIADOS  DE TODOS LOS VIGILADOS DE OTRO TIPO DE RÉGIMEN EN EL BDUA (BASE ÚNICA DE AFILIADOS)</t>
  </si>
  <si>
    <t>TABLA 11. RECLAMOS EN SALUD POR OTRO TIPO DE VIGILADO</t>
  </si>
  <si>
    <t>“Es de anotar que la información presentada puede ser susceptible de cambios marginales respecto a informes presentados con anterioridad, dado que la información de los reclamos en salud puede cambiar en el tiempo debido a actualizaciones en su estado, clasificación de riesgo de vida y redireccionamientos a otra entidad para su gestión.”</t>
  </si>
  <si>
    <t>TABLA 2. RECLAMOS EN SALUD POR TIPO DE RECLAMO</t>
  </si>
  <si>
    <t>CÁLCULO DE TASA CON EL PROMEDIO AFILIADOS 12 MESES</t>
  </si>
  <si>
    <t>TASA AFILIADOS 12 MESES</t>
  </si>
  <si>
    <t>base</t>
  </si>
  <si>
    <t>TABLA 5. RECLAMOS EN SALUD POR CAPITAL DE DEPARTAMENTO</t>
  </si>
  <si>
    <t>SIMPLE</t>
  </si>
  <si>
    <t>TOTAL 10 MOTIVOS ESPECÍFICOS CON RECLAMOS</t>
  </si>
  <si>
    <t>TOTAL NACIONAL POR TIPO DE RADICACIÓN:</t>
  </si>
  <si>
    <t>POR TIPO DE RECLAMO:</t>
  </si>
  <si>
    <t>RECLAMOS EN SALUD Y SOLICITUDES DE INFORMACIÓN POR CANAL DE RADICACIÓN:</t>
  </si>
  <si>
    <t>RECLAMOS EN SALUD POR DEPARTAMENTO:</t>
  </si>
  <si>
    <t>RECLAMOS EN SALUD POR CAPITAL DE DEPARTAMENTO:</t>
  </si>
  <si>
    <t>RECLAMOS EN SALUD POR MACROMOTIVO:</t>
  </si>
  <si>
    <t>RECLAMOS EN SALUD POR MOTIVOS ESPECÍFICOS:</t>
  </si>
  <si>
    <t>RECLAMOS EN SALUD POR EPS RÉGIMEN CONTRIBUTIVO:</t>
  </si>
  <si>
    <t>RECLAMOS EN SALUD POR EPS RÉGIMEN SUBSIDIADO:</t>
  </si>
  <si>
    <t>RECLAMOS EN SALUD POR EPS INDÍGENAS: (No se tienen en cuenta para el cálculo de tasa)</t>
  </si>
  <si>
    <t>RECLAMOS EN SALUD POR OTRO TIPO DE VIGILADO:</t>
  </si>
  <si>
    <t>TOTAL NACIONAL POR TIPO DE RADICACIÓN : </t>
  </si>
  <si>
    <t>*PERSONALIZADO: SUMATORIA CANAL PERSONALIZADO Y EVENTOS; EL CANAL EVENTOS OPERA DESDE DICIEMBRE 2017</t>
  </si>
  <si>
    <t>TABLA 6. RECLAMOS EN SALUD POR MACROMOTIVO</t>
  </si>
  <si>
    <t>TABLA 7. RECLAMOS EN SALUD POR MOTIVOS ESPECÍFICOS</t>
  </si>
  <si>
    <t>COMFENALCO  VALLE</t>
  </si>
  <si>
    <t>FUNDACION SALUD MIA</t>
  </si>
  <si>
    <t>CHAT</t>
  </si>
  <si>
    <t>CARTAGENA DE INDIAS</t>
  </si>
  <si>
    <t>SAN JOSÉ DE CÚCUTA</t>
  </si>
  <si>
    <t>INÍRIDA</t>
  </si>
  <si>
    <t>*REDES SOCIALES: SUMATORIA CANAL REDES SOCIALES Y MEDIOS DE COMUNICACIÓN; ESTOS CANALES OPERAN DESDE MAYO 2018</t>
  </si>
  <si>
    <t>TOTAL RECLAMOS EN SALUD  2025</t>
  </si>
  <si>
    <t>-</t>
  </si>
  <si>
    <t>COOSALUD</t>
  </si>
  <si>
    <t>NUEVA EPS</t>
  </si>
  <si>
    <t>MUTUAL SER</t>
  </si>
  <si>
    <t>SALUD BOLIVAR</t>
  </si>
  <si>
    <t>CAPITAL SALUD</t>
  </si>
  <si>
    <t>SAVIA SALUD EPS</t>
  </si>
  <si>
    <t>CAPRESOCA</t>
  </si>
  <si>
    <t>EMSSANAR</t>
  </si>
  <si>
    <t>ASMET SALUD</t>
  </si>
  <si>
    <t>CCF ORIENTE "COMFAORIENTE"</t>
  </si>
  <si>
    <t>CCF DE SUCRE Y/O FAMILIAR DE COLOMBIA</t>
  </si>
  <si>
    <t>CCF CHOCÓ "CONMFACHOCÓ"</t>
  </si>
  <si>
    <t>**NO SE CALCULA TASA PARA SALUD BOLÍVAR POR RETIRO VOLUNTARIO</t>
  </si>
  <si>
    <r>
      <rPr>
        <b/>
        <sz val="11"/>
        <color rgb="FF000000"/>
        <rFont val="Aptos Narrow"/>
        <family val="2"/>
      </rPr>
      <t>* RECLAMOS EN SALUD:</t>
    </r>
    <r>
      <rPr>
        <sz val="11"/>
        <color rgb="FF000000"/>
        <rFont val="Aptos Narrow"/>
        <family val="2"/>
      </rPr>
      <t xml:space="preserve"> SE EXCLUYEN LOS RECLAMOS DE LAS EPS INDÍGENAS</t>
    </r>
  </si>
  <si>
    <r>
      <rPr>
        <b/>
        <sz val="11"/>
        <color rgb="FF000000"/>
        <rFont val="Aptos Narrow"/>
        <family val="2"/>
      </rPr>
      <t>* PROMEDIO AFILIADOS AÑO CORRIDO</t>
    </r>
    <r>
      <rPr>
        <sz val="11"/>
        <color rgb="FF000000"/>
        <rFont val="Aptos Narrow"/>
        <family val="2"/>
      </rPr>
      <t>: = TOTAL PROMEDIO  AFILIADOS DEL AÑO CORRIDO  EN MENCIÓN, EN ESTADO ACTIVO, ACTIVO POR EMERGENCIA, PROTECCIÓN LABORAL, SUSPENDIDO, SUSPENDIDO POR DOCUMENTO Y SUSPENDIDO POR MORA QUE SE ENCUENTRAN EN LA BASE DE SISPRO.</t>
    </r>
  </si>
  <si>
    <r>
      <t>* TASA</t>
    </r>
    <r>
      <rPr>
        <sz val="11"/>
        <color rgb="FF000000"/>
        <rFont val="Aptos Narrow"/>
        <family val="2"/>
      </rPr>
      <t>: NÚMERO DE RECLAMOS POR CADA 10.000 AFILIADOS SE CALCULA: ∑RECLAMOS EN SALUD/ PROMEDIO AFILIADOS AÑO CORRIDO POR 10.000</t>
    </r>
  </si>
  <si>
    <r>
      <rPr>
        <b/>
        <sz val="11"/>
        <color rgb="FF000000"/>
        <rFont val="Arial Narrow"/>
        <family val="2"/>
      </rPr>
      <t>* PROMEDIO AFILIADOS AÑO CORRIDO</t>
    </r>
    <r>
      <rPr>
        <sz val="11"/>
        <color rgb="FF000000"/>
        <rFont val="Arial Narrow"/>
        <family val="2"/>
      </rPr>
      <t>: = TOTAL PROMEDIO  AFILIADOS DEL AÑO CORRIDO  EN MENCIÓN, EN ESTADO ACTIVO, ACTIVO POR EMERGENCIA, PROTECCIÓN LABORAL, SUSPENDIDO, SUSPENDIDO POR DOCUMENTO Y SUSPENDIDO POR MORA QUE SE ENCUENTRAN EN LA BASE DE SISPRO.</t>
    </r>
  </si>
  <si>
    <r>
      <t>* TASA</t>
    </r>
    <r>
      <rPr>
        <sz val="11"/>
        <color rgb="FF000000"/>
        <rFont val="Arial Narrow"/>
        <family val="2"/>
      </rPr>
      <t>: NÚMERO DE RECLAMOS POR CADA 10.000 AFILIADOS SE CALCULA: ∑RECLAMOS EN SALUD / PROMEDIO AFILIADOS AÑO CORRIDO POR 10.000</t>
    </r>
  </si>
  <si>
    <r>
      <rPr>
        <b/>
        <sz val="11"/>
        <color rgb="FF000000"/>
        <rFont val="Arial Narrow"/>
        <family val="2"/>
      </rPr>
      <t>* RECLAMOS EN SALUD:</t>
    </r>
    <r>
      <rPr>
        <sz val="11"/>
        <color rgb="FF000000"/>
        <rFont val="Arial Narrow"/>
        <family val="2"/>
      </rPr>
      <t xml:space="preserve"> SE EXCLUYEN LOS RECLAMOS DE LAS EPS INDÍGENAS</t>
    </r>
  </si>
  <si>
    <r>
      <t xml:space="preserve">* </t>
    </r>
    <r>
      <rPr>
        <b/>
        <sz val="11"/>
        <color rgb="FF000000"/>
        <rFont val="Arial Narrow"/>
        <family val="2"/>
      </rPr>
      <t>RECLAMOS EN SALUD:</t>
    </r>
    <r>
      <rPr>
        <sz val="11"/>
        <color rgb="FF000000"/>
        <rFont val="Arial Narrow"/>
        <family val="2"/>
      </rPr>
      <t xml:space="preserve"> SE EXCLUYEN RECLAMOS DE LAS EPS INDÍGENAS</t>
    </r>
  </si>
  <si>
    <r>
      <rPr>
        <b/>
        <sz val="11"/>
        <color rgb="FF000000"/>
        <rFont val="Arial Narrow"/>
        <family val="2"/>
      </rPr>
      <t>* PROMEDIO AFILIADOS 12 MESES</t>
    </r>
    <r>
      <rPr>
        <sz val="11"/>
        <color rgb="FF000000"/>
        <rFont val="Arial Narrow"/>
        <family val="2"/>
      </rPr>
      <t>: = TOTAL PROMEDIO  AFILIADOS DE 12 MESES ACUMULADOS  EN MENCIÓN, EN ESTADO ACTIVO, ACTIVO POR EMERGENCIA, PROTECCIÓN LABORAL, SUSPENDIDO, SUSPENDIDO POR DOCUMENTO Y SUSPENDIDO POR MORA QUE SE ENCUENTRAN EN LA BASE DE SISPRO.</t>
    </r>
  </si>
  <si>
    <r>
      <t xml:space="preserve">* TASA: </t>
    </r>
    <r>
      <rPr>
        <sz val="11"/>
        <color rgb="FF000000"/>
        <rFont val="Arial Narrow"/>
        <family val="2"/>
      </rPr>
      <t>NÚMERO DE RECLAMOS POR CADA 10.000 AFILIADOS SE CALCULA: ∑RECLAMOS EN SALUD / PROMEDIO AFILIADOS 12 MESES</t>
    </r>
  </si>
  <si>
    <r>
      <t>* TASA</t>
    </r>
    <r>
      <rPr>
        <sz val="11"/>
        <color rgb="FF000000"/>
        <rFont val="Arial Narrow"/>
        <family val="2"/>
      </rPr>
      <t>: NÚMERO DE RECLAMOS POR CADA 10.000 AFILIADOS SE CALCULA: ∑RECLAMOS EN SALUD / PROMEDIO AFILIADOS 12 MESES</t>
    </r>
  </si>
  <si>
    <r>
      <t xml:space="preserve">* </t>
    </r>
    <r>
      <rPr>
        <b/>
        <sz val="11"/>
        <color rgb="FF000000"/>
        <rFont val="Arial Narrow"/>
        <family val="2"/>
      </rPr>
      <t>RECLAMOS EN SALUD:</t>
    </r>
    <r>
      <rPr>
        <sz val="11"/>
        <color rgb="FF000000"/>
        <rFont val="Arial Narrow"/>
        <family val="2"/>
      </rPr>
      <t xml:space="preserve"> SE EXCLUYEN LOS RECLAMOS DE LAS EPS INDÍGENAS</t>
    </r>
  </si>
  <si>
    <r>
      <t xml:space="preserve">* TASA: </t>
    </r>
    <r>
      <rPr>
        <sz val="11"/>
        <color rgb="FF000000"/>
        <rFont val="Arial Narrow"/>
        <family val="2"/>
      </rPr>
      <t>NÚMERO DE QUEJAS POR CADA 10.000 AFILIADOS SE CALCULA: ∑RECLAMOS EN SALUD / PROMEDIO AFILIADOS 12 MESES</t>
    </r>
  </si>
  <si>
    <r>
      <t xml:space="preserve">* </t>
    </r>
    <r>
      <rPr>
        <b/>
        <sz val="11"/>
        <color rgb="FF000000"/>
        <rFont val="Arial Narrow"/>
        <family val="2"/>
      </rPr>
      <t>RECLAMOS EN SALUD:</t>
    </r>
    <r>
      <rPr>
        <sz val="11"/>
        <color rgb="FF000000"/>
        <rFont val="Arial Narrow"/>
        <family val="2"/>
      </rPr>
      <t xml:space="preserve"> SE EXCLUYEN LAS RECLAMOS EN SALUD DE LAS EPS INDÍGENAS</t>
    </r>
  </si>
  <si>
    <t>La tasa, número de afiliados y reclamos a 12 meses del régimen subsidiado para las EPS: Suramericana EPS, Salud Total, Sanitas, SOS ─Servicio Occidental De Salud, Famisanar, Aliansalud, Compensar, Comfenalco Valle y Fundación Salud Mía EPS, que antes operaban únicamente en el régimen contributivo y que desde el 1 de junio de 2025 comenzaron a prestar sus servicios en el régimen subsidiado, se reportará en agosto de 2026, una vez se haya cumplido un año completo de operación en este régimen.</t>
  </si>
  <si>
    <t>WEB</t>
  </si>
  <si>
    <t>PERSONALIZADO</t>
  </si>
  <si>
    <t>TELEFÓNICO</t>
  </si>
  <si>
    <t>ESCRITO</t>
  </si>
  <si>
    <t>REDES SOCIALES</t>
  </si>
  <si>
    <t>BARRERAS EN EL ACCESO A TECNOLOGÍAS Y SERVICIOS DE SALUD; Y OTROS ELEMENTOS COMPLEMENTARIOS PARA LA ATENCIÓN DEL USUARIO</t>
  </si>
  <si>
    <t>INSATISFACCIÓN DEL USUARIO CON EL PROCESO ADMINISTRATIVO</t>
  </si>
  <si>
    <t>INSATISFACCIÓN RELACIONADA CON LA ATENCIÓN EN SALUD</t>
  </si>
  <si>
    <t>INSATISFACCIÓN RELACIONADA CON INFRAESTRUCTURA Y LOGÍSTICA</t>
  </si>
  <si>
    <t>NEGACIÓN PARA LA ENTREGA DE TECNOLOGÍAS EN SALUD Y/O DE OTROS SERVICIOS AUTORIZADOS</t>
  </si>
  <si>
    <t>NEGACIÓN EN LA ASIGNACIÓN DE CITAS O CONSULTAS</t>
  </si>
  <si>
    <t>FALTA DE OPORTUNIDAD EN LAS CITAS O CONSULTAS</t>
  </si>
  <si>
    <t>FALTA DE OPORTUNIDAD EN LA ATENCIÓN EN OTROS SERVICIOS DE SALUD</t>
  </si>
  <si>
    <t>FALTA DE OPORTUNIDAD EN LA ENTREGA O ENTREGA INCOMPLETA DE TECNOLOGÍAS EN SALUD Y/O PRESTACIÓN DE OTROS SERVICIOS</t>
  </si>
  <si>
    <t>NEGACIÓN EN LA ATENCIÓN EN OTROS SERVICIOS DE SALUD</t>
  </si>
  <si>
    <t>FALTA DE OPORTUNIDAD EN LA AUTORIZACIÓN DE OTROS SERVICIOS DE SALUD</t>
  </si>
  <si>
    <t>FALTA DE OPORTUNIDAD EN LA AUTORIZACIÓN DE TECNOLOGÍAS EN SALUD Y/O DE OTROS SERVICIOS</t>
  </si>
  <si>
    <t>FALTA DE OPORTUNIDAD EN LA AUTORIZACIÓN DE CITAS DE CONSULTA</t>
  </si>
  <si>
    <t>FALTA DE OPORTUNIDAD EN EL PROCESO DE REFERENCIA Y CONTRARREFERENCIA</t>
  </si>
  <si>
    <t>MALLAMAS (EPS-I)</t>
  </si>
  <si>
    <t>AIC - ASOCIACIÓN INDÍGENA DEL CAUCA (EPS-I CAUCA)</t>
  </si>
  <si>
    <t>PIJAOS SALUD (EPS-I)</t>
  </si>
  <si>
    <t>ANAS WAYUU (EPS-I)</t>
  </si>
  <si>
    <t>DUSAKAWI (EPS-I CESAR Y GUAJIRA)</t>
  </si>
  <si>
    <t>MAGISTERIO</t>
  </si>
  <si>
    <t>FUERZAS MILITARES</t>
  </si>
  <si>
    <t>ARL - POSITIVA</t>
  </si>
  <si>
    <t>ARL - SURAMERICANA</t>
  </si>
  <si>
    <t>FONDO DE PASIVO SOCIAL DE FERROCARRILES NACIONALES DE COLOMBIA.</t>
  </si>
  <si>
    <t>*WEB: SUMATORIA DE FUENTES DE INFORMACIÓN FORMULARIO WEB Y CORREO ELECTRÓNICO; EL CANAL DE CORREO ELECTRÓNICO OPERA DESDE DICIEMBRE 2015</t>
  </si>
  <si>
    <t>*WEB: SUMATORIA DE FUENTES DE INFORMACIÓN FORMULARIO WEB Y CORREO ELECTRÓNICO; EL CANAL DE CORREO ELECTRÓNICO OPERA DESDE DICIEMBRE  2015</t>
  </si>
  <si>
    <t>*REDES SOCIALES: SUMATORIA CANAL REDES SOCIALES Y MEDIOS DE COMUNICACIÓN; ESTOS CANALES OPERAN DESDE DICIEMBRE 2018</t>
  </si>
  <si>
    <t>TABLA 6. RECLAMOS EN SALUD POR MACROMOTIVO (RECLAMOS A PARTIR DEL 01 DICIEMBRE 2023)</t>
  </si>
  <si>
    <t>SECRETARÍA DISTRITAL DE SALUD  DE BOGOTÁ</t>
  </si>
  <si>
    <t>SECRETARÍA DISTRITAL DE SALUD DE SANTIAGO DE CALI</t>
  </si>
  <si>
    <t>TOTAL AÑO 2026</t>
  </si>
  <si>
    <t>TOTAL RECLAMOS 2026</t>
  </si>
  <si>
    <t>SECRETARÍA DE SALUD DE CUNDINAMARCA</t>
  </si>
  <si>
    <t>2026 (ENERO-FEBRERO)</t>
  </si>
  <si>
    <t>FUENTE: BASE DE DATOS SNS AÑO 2026 (ENERO-FEBRERO)</t>
  </si>
  <si>
    <t>*PROMEDIO AFILIADOS AÑO CORRIDO 
FEBRERO 2026</t>
  </si>
  <si>
    <t>TOTAL RECLAMOS EN SALUD 2026</t>
  </si>
  <si>
    <t>TASA DEPT= 67,69</t>
  </si>
  <si>
    <t>TASA RÉGIMEN =  87,50</t>
  </si>
  <si>
    <t>CAJACOPI Y/O PROTEGER EPS</t>
  </si>
  <si>
    <t>TASA REGIMEN = 49,56</t>
  </si>
  <si>
    <t>TOTAL RECLAMOS EN SALUD (MAR 2025-FEB 2026)</t>
  </si>
  <si>
    <t>PROMEDIO AFILIADOS AFILIADOS 12 MESES (MAR 2025-FEB 2026)</t>
  </si>
  <si>
    <t>POLICÍA NACIONAL</t>
  </si>
  <si>
    <t>DIRECCIÓN SECCIONAL DE SALUD DE ANTIOQUIA</t>
  </si>
  <si>
    <t>TASA AÑO CAPITALES = 81,28</t>
  </si>
  <si>
    <t>TASA DEPT = 423,35</t>
  </si>
  <si>
    <t>TASA 12 MESES CAPITALES = 511,65</t>
  </si>
  <si>
    <t>TASA REGIMEN = 543,81</t>
  </si>
  <si>
    <t>TASA REGIMEN = 286,18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</si>
</sst>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164" formatCode="_-&quot;$&quot;\ * #,##0_-;\-&quot;$&quot;\ * #,##0_-;_-&quot;$&quot;\ * &quot;-&quot;_-;_-@_-"/>
    <numFmt numFmtId="165" formatCode="_-* #,##0_-;\-* #,##0_-;_-* &quot;-&quot;_-;_-@_-"/>
    <numFmt numFmtId="166" formatCode="_-* #,##0.00_-;\-* #,##0.00_-;_-* &quot;-&quot;??_-;_-@_-"/>
    <numFmt numFmtId="167" formatCode="_ * #,##0.00_ ;_ * \-#,##0.00_ ;_ * &quot;-&quot;??_ ;_ @_ "/>
    <numFmt numFmtId="168" formatCode="0.0000"/>
  </numFmts>
  <fonts count="44" x14ac:knownFonts="1">
    <font>
      <sz val="11"/>
      <color theme="1"/>
      <name val="Calibri"/>
      <family val="2"/>
      <scheme val="minor"/>
    </font>
    <font>
      <sz val="11"/>
      <color theme="1"/>
      <name val="Calibri"/>
      <family val="2"/>
      <scheme val="minor"/>
    </font>
    <font>
      <sz val="8"/>
      <name val="Calibri"/>
      <family val="2"/>
      <scheme val="minor"/>
    </font>
    <font>
      <sz val="12"/>
      <name val="Verdana"/>
      <family val="2"/>
    </font>
    <font>
      <b/>
      <sz val="12"/>
      <color theme="1"/>
      <name val="Verdana"/>
      <family val="2"/>
    </font>
    <font>
      <sz val="12"/>
      <color theme="1"/>
      <name val="Verdana"/>
      <family val="2"/>
    </font>
    <font>
      <sz val="12"/>
      <color theme="0"/>
      <name val="Verdana"/>
      <family val="2"/>
    </font>
    <font>
      <i/>
      <sz val="12"/>
      <color rgb="FF000000"/>
      <name val="Verdana"/>
      <family val="2"/>
    </font>
    <font>
      <sz val="8"/>
      <color theme="1"/>
      <name val="Verdana"/>
      <family val="2"/>
    </font>
    <font>
      <sz val="12"/>
      <color rgb="FFFF0000"/>
      <name val="Verdana"/>
      <family val="2"/>
    </font>
    <font>
      <b/>
      <sz val="12"/>
      <color indexed="8"/>
      <name val="Verdana"/>
      <family val="2"/>
    </font>
    <font>
      <b/>
      <sz val="9"/>
      <color theme="1"/>
      <name val="Arial Narrow"/>
      <family val="2"/>
    </font>
    <font>
      <sz val="9"/>
      <color theme="1"/>
      <name val="Arial Narrow"/>
      <family val="2"/>
    </font>
    <font>
      <sz val="9"/>
      <name val="Arial Narrow"/>
      <family val="2"/>
    </font>
    <font>
      <b/>
      <sz val="9"/>
      <name val="Arial Narrow"/>
      <family val="2"/>
    </font>
    <font>
      <b/>
      <sz val="9"/>
      <color indexed="8"/>
      <name val="Arial Narrow"/>
      <family val="2"/>
    </font>
    <font>
      <sz val="8"/>
      <color theme="1"/>
      <name val="Arial Narrow"/>
      <family val="2"/>
    </font>
    <font>
      <sz val="8"/>
      <color indexed="8"/>
      <name val="Arial Narrow"/>
      <family val="2"/>
    </font>
    <font>
      <sz val="11"/>
      <color theme="1"/>
      <name val="Verdana"/>
      <family val="2"/>
    </font>
    <font>
      <b/>
      <sz val="11"/>
      <color rgb="FF000000"/>
      <name val="Verdana"/>
      <family val="2"/>
    </font>
    <font>
      <sz val="10"/>
      <color indexed="8"/>
      <name val="Arial"/>
      <family val="2"/>
    </font>
    <font>
      <sz val="10"/>
      <name val="Arial"/>
      <family val="2"/>
    </font>
    <font>
      <sz val="12"/>
      <color indexed="8"/>
      <name val="Verdana"/>
      <family val="2"/>
    </font>
    <font>
      <b/>
      <sz val="11"/>
      <color theme="1"/>
      <name val="Verdana"/>
      <family val="2"/>
    </font>
    <font>
      <b/>
      <sz val="11"/>
      <color indexed="8"/>
      <name val="Verdana"/>
      <family val="2"/>
    </font>
    <font>
      <b/>
      <sz val="11"/>
      <color theme="1"/>
      <name val="Arial Narrow"/>
      <family val="2"/>
    </font>
    <font>
      <sz val="9"/>
      <color indexed="8"/>
      <name val="Arial Narrow"/>
      <family val="2"/>
    </font>
    <font>
      <sz val="12"/>
      <name val="Aptos Narrow"/>
      <family val="2"/>
    </font>
    <font>
      <sz val="11"/>
      <color theme="1"/>
      <name val="Aptos Narrow"/>
      <family val="2"/>
    </font>
    <font>
      <sz val="12"/>
      <color theme="1"/>
      <name val="Aptos Narrow"/>
      <family val="2"/>
    </font>
    <font>
      <sz val="12"/>
      <color theme="0"/>
      <name val="Aptos Narrow"/>
      <family val="2"/>
    </font>
    <font>
      <sz val="11"/>
      <color rgb="FF000000"/>
      <name val="Aptos Narrow"/>
      <family val="2"/>
    </font>
    <font>
      <b/>
      <sz val="11"/>
      <color rgb="FF000000"/>
      <name val="Aptos Narrow"/>
      <family val="2"/>
    </font>
    <font>
      <sz val="11"/>
      <color indexed="8"/>
      <name val="Aptos Narrow"/>
      <family val="2"/>
    </font>
    <font>
      <b/>
      <sz val="12"/>
      <color theme="1"/>
      <name val="Aptos Narrow"/>
      <family val="2"/>
    </font>
    <font>
      <sz val="12"/>
      <color theme="1"/>
      <name val="Arial Narrow"/>
      <family val="2"/>
    </font>
    <font>
      <sz val="12"/>
      <name val="Arial Narrow"/>
      <family val="2"/>
    </font>
    <font>
      <sz val="11"/>
      <color rgb="FF000000"/>
      <name val="Arial Narrow"/>
      <family val="2"/>
    </font>
    <font>
      <sz val="11"/>
      <color indexed="8"/>
      <name val="Arial Narrow"/>
      <family val="2"/>
    </font>
    <font>
      <sz val="11"/>
      <color theme="1"/>
      <name val="Arial Narrow"/>
      <family val="2"/>
    </font>
    <font>
      <sz val="12"/>
      <color theme="0"/>
      <name val="Arial Narrow"/>
      <family val="2"/>
    </font>
    <font>
      <b/>
      <sz val="11"/>
      <color rgb="FF000000"/>
      <name val="Arial Narrow"/>
      <family val="2"/>
    </font>
    <font>
      <b/>
      <sz val="12"/>
      <color rgb="FFFF0000"/>
      <name val="Arial Narrow"/>
      <family val="2"/>
    </font>
    <font>
      <sz val="12"/>
      <color rgb="FFFF0000"/>
      <name val="Arial Narrow"/>
      <family val="2"/>
    </font>
  </fonts>
  <fills count="7">
    <fill>
      <patternFill patternType="none"/>
    </fill>
    <fill>
      <patternFill patternType="gray125"/>
    </fill>
    <fill>
      <patternFill patternType="solid">
        <fgColor theme="0"/>
        <bgColor indexed="64"/>
      </patternFill>
    </fill>
    <fill>
      <patternFill patternType="solid">
        <fgColor rgb="FFA9D08E"/>
        <bgColor indexed="64"/>
      </patternFill>
    </fill>
    <fill>
      <patternFill patternType="solid">
        <fgColor rgb="FFA9D08E"/>
        <bgColor theme="4" tint="0.79998168889431442"/>
      </patternFill>
    </fill>
    <fill>
      <patternFill patternType="solid">
        <fgColor theme="5" tint="0.59999389629810485"/>
        <bgColor indexed="64"/>
      </patternFill>
    </fill>
    <fill>
      <patternFill patternType="solid">
        <fgColor rgb="FFFFFFFF"/>
        <bgColor indexed="64"/>
      </patternFill>
    </fill>
  </fills>
  <borders count="13">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style="medium">
        <color indexed="64"/>
      </top>
      <bottom/>
      <diagonal/>
    </border>
    <border>
      <left/>
      <right/>
      <top/>
      <bottom style="medium">
        <color indexed="64"/>
      </bottom>
      <diagonal/>
    </border>
  </borders>
  <cellStyleXfs count="72">
    <xf numFmtId="0" fontId="0" fillId="0" borderId="0"/>
    <xf numFmtId="9"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0" fontId="20" fillId="0" borderId="0">
      <alignment vertical="top"/>
    </xf>
    <xf numFmtId="9" fontId="20" fillId="0" borderId="0" applyFont="0" applyFill="0" applyBorder="0" applyAlignment="0" applyProtection="0"/>
    <xf numFmtId="0" fontId="20" fillId="0" borderId="0">
      <alignment vertical="top"/>
    </xf>
    <xf numFmtId="0" fontId="1" fillId="0" borderId="0"/>
    <xf numFmtId="9" fontId="20" fillId="0" borderId="0" applyFont="0" applyFill="0" applyBorder="0" applyAlignment="0" applyProtection="0">
      <alignment vertical="top"/>
    </xf>
    <xf numFmtId="0" fontId="1" fillId="0" borderId="0"/>
    <xf numFmtId="0" fontId="20" fillId="0" borderId="0">
      <alignment vertical="top"/>
    </xf>
    <xf numFmtId="9" fontId="20" fillId="0" borderId="0" applyFont="0" applyFill="0" applyBorder="0" applyAlignment="0" applyProtection="0"/>
    <xf numFmtId="0" fontId="1" fillId="0" borderId="0"/>
    <xf numFmtId="167" fontId="21" fillId="0" borderId="0" applyFont="0" applyFill="0" applyBorder="0" applyAlignment="0" applyProtection="0"/>
    <xf numFmtId="0" fontId="1" fillId="0" borderId="0"/>
    <xf numFmtId="0" fontId="1" fillId="0" borderId="0"/>
    <xf numFmtId="9"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20" fillId="0" borderId="0" applyFont="0" applyFill="0" applyBorder="0" applyAlignment="0" applyProtection="0"/>
    <xf numFmtId="165" fontId="20" fillId="0" borderId="0" applyFont="0" applyFill="0" applyBorder="0" applyAlignment="0" applyProtection="0"/>
    <xf numFmtId="0" fontId="1" fillId="0" borderId="0"/>
    <xf numFmtId="164"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20" fillId="0" borderId="0" applyFont="0" applyFill="0" applyBorder="0" applyAlignment="0" applyProtection="0"/>
    <xf numFmtId="165" fontId="20" fillId="0" borderId="0" applyFont="0" applyFill="0" applyBorder="0" applyAlignment="0" applyProtection="0"/>
    <xf numFmtId="0" fontId="1" fillId="0" borderId="0"/>
    <xf numFmtId="164"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cellStyleXfs>
  <cellXfs count="219">
    <xf numFmtId="0" fontId="0" fillId="0" borderId="0" xfId="0"/>
    <xf numFmtId="0" fontId="3" fillId="0" borderId="0" xfId="0" applyFont="1"/>
    <xf numFmtId="0" fontId="5" fillId="2" borderId="0" xfId="0" applyFont="1" applyFill="1"/>
    <xf numFmtId="0" fontId="5" fillId="0" borderId="0" xfId="0" applyFont="1"/>
    <xf numFmtId="0" fontId="6" fillId="2" borderId="0" xfId="0" applyFont="1" applyFill="1"/>
    <xf numFmtId="0" fontId="4" fillId="0" borderId="0" xfId="0" applyFont="1"/>
    <xf numFmtId="3" fontId="5" fillId="0" borderId="0" xfId="0" applyNumberFormat="1" applyFont="1"/>
    <xf numFmtId="0" fontId="8" fillId="0" borderId="0" xfId="0" applyFont="1" applyAlignment="1">
      <alignment horizontal="center"/>
    </xf>
    <xf numFmtId="0" fontId="4" fillId="0" borderId="0" xfId="0" applyFont="1" applyAlignment="1">
      <alignment horizontal="left" indent="1"/>
    </xf>
    <xf numFmtId="0" fontId="3" fillId="2" borderId="0" xfId="0" applyFont="1" applyFill="1"/>
    <xf numFmtId="2" fontId="5" fillId="2" borderId="0" xfId="0" applyNumberFormat="1" applyFont="1" applyFill="1"/>
    <xf numFmtId="2" fontId="5" fillId="0" borderId="0" xfId="0" applyNumberFormat="1" applyFont="1"/>
    <xf numFmtId="2" fontId="9" fillId="2" borderId="0" xfId="0" applyNumberFormat="1" applyFont="1" applyFill="1"/>
    <xf numFmtId="1" fontId="5" fillId="0" borderId="0" xfId="0" applyNumberFormat="1" applyFont="1"/>
    <xf numFmtId="0" fontId="5" fillId="0" borderId="0" xfId="0" applyFont="1" applyAlignment="1">
      <alignment horizontal="center"/>
    </xf>
    <xf numFmtId="0" fontId="5" fillId="0" borderId="0" xfId="0" applyFont="1" applyAlignment="1">
      <alignment horizontal="center" vertical="center"/>
    </xf>
    <xf numFmtId="0" fontId="3" fillId="0" borderId="0" xfId="0" applyFont="1" applyAlignment="1">
      <alignment vertical="center"/>
    </xf>
    <xf numFmtId="0" fontId="10" fillId="0" borderId="0" xfId="0" applyFont="1" applyAlignment="1">
      <alignment vertical="top"/>
    </xf>
    <xf numFmtId="0" fontId="5" fillId="0" borderId="0" xfId="0" applyFont="1" applyAlignment="1">
      <alignment vertical="center"/>
    </xf>
    <xf numFmtId="0" fontId="3" fillId="0" borderId="0" xfId="0" applyFont="1" applyAlignment="1">
      <alignment horizontal="left" vertical="center" indent="1"/>
    </xf>
    <xf numFmtId="0" fontId="9" fillId="2" borderId="0" xfId="0" applyFont="1" applyFill="1"/>
    <xf numFmtId="165" fontId="9" fillId="2" borderId="0" xfId="2" applyFont="1" applyFill="1"/>
    <xf numFmtId="3" fontId="6" fillId="2" borderId="0" xfId="0" applyNumberFormat="1" applyFont="1" applyFill="1"/>
    <xf numFmtId="0" fontId="11" fillId="3" borderId="2" xfId="0" applyFont="1" applyFill="1" applyBorder="1" applyAlignment="1">
      <alignment horizontal="center"/>
    </xf>
    <xf numFmtId="0" fontId="11" fillId="3" borderId="1" xfId="0" applyFont="1" applyFill="1" applyBorder="1" applyAlignment="1">
      <alignment horizontal="center"/>
    </xf>
    <xf numFmtId="0" fontId="11" fillId="3" borderId="4" xfId="0" applyFont="1" applyFill="1" applyBorder="1" applyAlignment="1">
      <alignment horizontal="center"/>
    </xf>
    <xf numFmtId="0" fontId="12" fillId="0" borderId="1" xfId="0" applyFont="1" applyBorder="1" applyAlignment="1">
      <alignment wrapText="1"/>
    </xf>
    <xf numFmtId="3" fontId="12" fillId="0" borderId="1" xfId="0" applyNumberFormat="1" applyFont="1" applyBorder="1" applyAlignment="1">
      <alignment horizontal="center" vertical="center"/>
    </xf>
    <xf numFmtId="3" fontId="12" fillId="2" borderId="1" xfId="0" applyNumberFormat="1" applyFont="1" applyFill="1" applyBorder="1" applyAlignment="1">
      <alignment horizontal="center" vertical="center"/>
    </xf>
    <xf numFmtId="0" fontId="12" fillId="0" borderId="1" xfId="0" applyFont="1" applyBorder="1"/>
    <xf numFmtId="0" fontId="11" fillId="3" borderId="5" xfId="0" applyFont="1" applyFill="1" applyBorder="1" applyAlignment="1">
      <alignment horizontal="center"/>
    </xf>
    <xf numFmtId="3" fontId="11" fillId="3" borderId="5" xfId="0" applyNumberFormat="1" applyFont="1" applyFill="1" applyBorder="1" applyAlignment="1">
      <alignment horizontal="center" vertical="center"/>
    </xf>
    <xf numFmtId="3" fontId="13" fillId="0" borderId="1" xfId="0" applyNumberFormat="1" applyFont="1" applyBorder="1" applyAlignment="1">
      <alignment horizontal="center" vertical="center"/>
    </xf>
    <xf numFmtId="3" fontId="13" fillId="2" borderId="1" xfId="0" applyNumberFormat="1" applyFont="1" applyFill="1" applyBorder="1" applyAlignment="1">
      <alignment horizontal="center" vertical="center"/>
    </xf>
    <xf numFmtId="0" fontId="12" fillId="0" borderId="5" xfId="0" applyFont="1" applyBorder="1"/>
    <xf numFmtId="0" fontId="11" fillId="3" borderId="2" xfId="0" applyFont="1" applyFill="1" applyBorder="1" applyAlignment="1">
      <alignment horizontal="center" vertical="center"/>
    </xf>
    <xf numFmtId="0" fontId="11" fillId="3" borderId="1" xfId="0" applyFont="1" applyFill="1" applyBorder="1" applyAlignment="1">
      <alignment horizontal="center" vertical="center"/>
    </xf>
    <xf numFmtId="0" fontId="11" fillId="3" borderId="4" xfId="0" applyFont="1" applyFill="1" applyBorder="1" applyAlignment="1">
      <alignment horizontal="center" vertical="center" wrapText="1"/>
    </xf>
    <xf numFmtId="0" fontId="11" fillId="3" borderId="4" xfId="0" applyFont="1" applyFill="1" applyBorder="1" applyAlignment="1">
      <alignment horizontal="center" vertical="center"/>
    </xf>
    <xf numFmtId="3" fontId="12" fillId="0" borderId="1" xfId="0" applyNumberFormat="1" applyFont="1" applyBorder="1" applyAlignment="1">
      <alignment horizontal="center"/>
    </xf>
    <xf numFmtId="10" fontId="12" fillId="0" borderId="1" xfId="0" applyNumberFormat="1" applyFont="1" applyBorder="1" applyAlignment="1">
      <alignment horizontal="center"/>
    </xf>
    <xf numFmtId="3" fontId="11" fillId="3" borderId="1" xfId="0" applyNumberFormat="1" applyFont="1" applyFill="1" applyBorder="1" applyAlignment="1">
      <alignment horizontal="center"/>
    </xf>
    <xf numFmtId="0" fontId="11" fillId="3" borderId="5" xfId="0" applyFont="1" applyFill="1" applyBorder="1" applyAlignment="1">
      <alignment horizontal="center" vertical="center"/>
    </xf>
    <xf numFmtId="3" fontId="11" fillId="3" borderId="1" xfId="0" applyNumberFormat="1" applyFont="1" applyFill="1" applyBorder="1" applyAlignment="1">
      <alignment horizontal="center" vertical="center"/>
    </xf>
    <xf numFmtId="3" fontId="14" fillId="3" borderId="1" xfId="0" applyNumberFormat="1" applyFont="1" applyFill="1" applyBorder="1" applyAlignment="1">
      <alignment horizontal="center" vertical="center"/>
    </xf>
    <xf numFmtId="10" fontId="12" fillId="0" borderId="1" xfId="0" applyNumberFormat="1" applyFont="1" applyBorder="1" applyAlignment="1">
      <alignment horizontal="center" vertical="center"/>
    </xf>
    <xf numFmtId="10" fontId="11" fillId="3" borderId="1" xfId="1" applyNumberFormat="1" applyFont="1" applyFill="1" applyBorder="1" applyAlignment="1">
      <alignment horizontal="center" vertical="center"/>
    </xf>
    <xf numFmtId="10" fontId="11" fillId="3" borderId="1" xfId="1" applyNumberFormat="1" applyFont="1" applyFill="1" applyBorder="1" applyAlignment="1">
      <alignment horizontal="center"/>
    </xf>
    <xf numFmtId="0" fontId="11" fillId="3" borderId="7" xfId="0" applyFont="1" applyFill="1" applyBorder="1" applyAlignment="1">
      <alignment horizontal="center" vertical="center"/>
    </xf>
    <xf numFmtId="0" fontId="11" fillId="3" borderId="8" xfId="0" applyFont="1" applyFill="1" applyBorder="1" applyAlignment="1">
      <alignment horizontal="center" vertical="center"/>
    </xf>
    <xf numFmtId="0" fontId="14" fillId="3" borderId="9" xfId="0" applyFont="1" applyFill="1" applyBorder="1" applyAlignment="1">
      <alignment horizontal="center" vertical="center" wrapText="1"/>
    </xf>
    <xf numFmtId="0" fontId="14" fillId="4" borderId="9" xfId="0" applyFont="1" applyFill="1" applyBorder="1" applyAlignment="1">
      <alignment horizontal="center" vertical="center"/>
    </xf>
    <xf numFmtId="0" fontId="14" fillId="4" borderId="1" xfId="0" applyFont="1" applyFill="1" applyBorder="1" applyAlignment="1">
      <alignment horizontal="center" vertical="center" wrapText="1"/>
    </xf>
    <xf numFmtId="0" fontId="13" fillId="2" borderId="1" xfId="0" applyFont="1" applyFill="1" applyBorder="1" applyAlignment="1">
      <alignment vertical="center" wrapText="1"/>
    </xf>
    <xf numFmtId="0" fontId="14" fillId="3" borderId="1" xfId="0" applyFont="1" applyFill="1" applyBorder="1" applyAlignment="1">
      <alignment horizontal="center" vertical="center" wrapText="1"/>
    </xf>
    <xf numFmtId="3" fontId="15" fillId="3" borderId="1" xfId="0" applyNumberFormat="1" applyFont="1" applyFill="1" applyBorder="1" applyAlignment="1">
      <alignment horizontal="center" vertical="center"/>
    </xf>
    <xf numFmtId="10" fontId="13" fillId="2" borderId="1" xfId="1" applyNumberFormat="1" applyFont="1" applyFill="1" applyBorder="1" applyAlignment="1">
      <alignment horizontal="center" vertical="center" wrapText="1"/>
    </xf>
    <xf numFmtId="3" fontId="11" fillId="3" borderId="1" xfId="0" applyNumberFormat="1" applyFont="1" applyFill="1" applyBorder="1" applyAlignment="1">
      <alignment horizontal="center" wrapText="1"/>
    </xf>
    <xf numFmtId="10" fontId="11" fillId="3" borderId="1" xfId="1" applyNumberFormat="1" applyFont="1" applyFill="1" applyBorder="1" applyAlignment="1">
      <alignment horizontal="center" wrapText="1"/>
    </xf>
    <xf numFmtId="0" fontId="16" fillId="0" borderId="0" xfId="0" applyFont="1" applyAlignment="1">
      <alignment horizontal="center"/>
    </xf>
    <xf numFmtId="49" fontId="5" fillId="0" borderId="0" xfId="0" applyNumberFormat="1" applyFont="1"/>
    <xf numFmtId="3" fontId="8" fillId="0" borderId="0" xfId="0" applyNumberFormat="1" applyFont="1" applyAlignment="1">
      <alignment horizontal="center"/>
    </xf>
    <xf numFmtId="49" fontId="5" fillId="0" borderId="0" xfId="0" applyNumberFormat="1" applyFont="1" applyAlignment="1">
      <alignment vertical="center"/>
    </xf>
    <xf numFmtId="49" fontId="5" fillId="0" borderId="0" xfId="0" applyNumberFormat="1" applyFont="1" applyAlignment="1">
      <alignment horizontal="left" vertical="center"/>
    </xf>
    <xf numFmtId="0" fontId="5" fillId="0" borderId="0" xfId="0" applyFont="1" applyAlignment="1">
      <alignment horizontal="left" vertical="center"/>
    </xf>
    <xf numFmtId="0" fontId="8" fillId="0" borderId="0" xfId="0" applyFont="1"/>
    <xf numFmtId="3" fontId="8" fillId="0" borderId="0" xfId="0" applyNumberFormat="1" applyFont="1"/>
    <xf numFmtId="2" fontId="8" fillId="0" borderId="0" xfId="0" applyNumberFormat="1" applyFont="1"/>
    <xf numFmtId="3" fontId="5" fillId="0" borderId="0" xfId="0" applyNumberFormat="1" applyFont="1" applyAlignment="1">
      <alignment horizontal="center"/>
    </xf>
    <xf numFmtId="3" fontId="5" fillId="0" borderId="0" xfId="0" applyNumberFormat="1" applyFont="1" applyAlignment="1">
      <alignment horizontal="center" vertical="center"/>
    </xf>
    <xf numFmtId="0" fontId="5" fillId="0" borderId="12" xfId="0" applyFont="1" applyBorder="1" applyAlignment="1">
      <alignment vertical="center"/>
    </xf>
    <xf numFmtId="3" fontId="5" fillId="0" borderId="12" xfId="0" applyNumberFormat="1" applyFont="1" applyBorder="1" applyAlignment="1">
      <alignment vertical="center"/>
    </xf>
    <xf numFmtId="0" fontId="22" fillId="0" borderId="0" xfId="0" applyFont="1" applyAlignment="1">
      <alignment horizontal="center" vertical="center"/>
    </xf>
    <xf numFmtId="3" fontId="22" fillId="0" borderId="0" xfId="0" applyNumberFormat="1" applyFont="1" applyAlignment="1">
      <alignment horizontal="center" vertical="center"/>
    </xf>
    <xf numFmtId="0" fontId="8" fillId="0" borderId="6" xfId="0" applyFont="1" applyBorder="1" applyAlignment="1">
      <alignment horizontal="left" vertical="center" wrapText="1"/>
    </xf>
    <xf numFmtId="3" fontId="8" fillId="0" borderId="6" xfId="0" applyNumberFormat="1" applyFont="1" applyBorder="1" applyAlignment="1">
      <alignment horizontal="left" vertical="center" wrapText="1"/>
    </xf>
    <xf numFmtId="0" fontId="8" fillId="0" borderId="0" xfId="0" applyFont="1" applyAlignment="1">
      <alignment horizontal="left" vertical="center" wrapText="1"/>
    </xf>
    <xf numFmtId="0" fontId="8" fillId="0" borderId="0" xfId="0" applyFont="1" applyAlignment="1">
      <alignment horizontal="center" vertical="center"/>
    </xf>
    <xf numFmtId="3" fontId="8" fillId="0" borderId="0" xfId="0" applyNumberFormat="1" applyFont="1" applyAlignment="1">
      <alignment horizontal="center" vertical="center"/>
    </xf>
    <xf numFmtId="0" fontId="12" fillId="0" borderId="2" xfId="0" applyFont="1" applyBorder="1" applyAlignment="1">
      <alignment horizontal="left" vertical="center" wrapText="1"/>
    </xf>
    <xf numFmtId="0" fontId="12" fillId="0" borderId="2" xfId="0" applyFont="1" applyBorder="1" applyAlignment="1">
      <alignment horizontal="left"/>
    </xf>
    <xf numFmtId="0" fontId="11" fillId="3" borderId="2" xfId="0" applyFont="1" applyFill="1" applyBorder="1"/>
    <xf numFmtId="0" fontId="23" fillId="0" borderId="0" xfId="0" applyFont="1"/>
    <xf numFmtId="0" fontId="18" fillId="0" borderId="6" xfId="0" applyFont="1" applyBorder="1" applyAlignment="1">
      <alignment horizontal="left" vertical="center"/>
    </xf>
    <xf numFmtId="2" fontId="12" fillId="0" borderId="0" xfId="0" applyNumberFormat="1" applyFont="1"/>
    <xf numFmtId="0" fontId="11" fillId="0" borderId="2" xfId="0" applyFont="1" applyBorder="1"/>
    <xf numFmtId="0" fontId="11" fillId="2" borderId="3" xfId="0" applyFont="1" applyFill="1" applyBorder="1"/>
    <xf numFmtId="0" fontId="11" fillId="2" borderId="4" xfId="0" applyFont="1" applyFill="1" applyBorder="1"/>
    <xf numFmtId="3" fontId="11" fillId="3" borderId="10" xfId="0" applyNumberFormat="1" applyFont="1" applyFill="1" applyBorder="1" applyAlignment="1">
      <alignment horizontal="center" vertical="center" wrapText="1"/>
    </xf>
    <xf numFmtId="2" fontId="11" fillId="3" borderId="4" xfId="0" applyNumberFormat="1" applyFont="1" applyFill="1" applyBorder="1" applyAlignment="1">
      <alignment horizontal="center" vertical="center" wrapText="1"/>
    </xf>
    <xf numFmtId="0" fontId="12" fillId="0" borderId="1" xfId="0" applyFont="1" applyBorder="1" applyAlignment="1">
      <alignment horizontal="left" vertical="center" wrapText="1"/>
    </xf>
    <xf numFmtId="2" fontId="14" fillId="3" borderId="1" xfId="0" applyNumberFormat="1" applyFont="1" applyFill="1" applyBorder="1" applyAlignment="1">
      <alignment horizontal="center" vertical="center"/>
    </xf>
    <xf numFmtId="0" fontId="11" fillId="3" borderId="2" xfId="0" applyFont="1" applyFill="1" applyBorder="1" applyAlignment="1">
      <alignment vertical="center"/>
    </xf>
    <xf numFmtId="0" fontId="14" fillId="3" borderId="11" xfId="0" applyFont="1" applyFill="1" applyBorder="1" applyAlignment="1">
      <alignment horizontal="center" vertical="center" wrapText="1"/>
    </xf>
    <xf numFmtId="0" fontId="14" fillId="3" borderId="2" xfId="0" applyFont="1" applyFill="1" applyBorder="1" applyAlignment="1">
      <alignment horizontal="center" vertical="center" wrapText="1"/>
    </xf>
    <xf numFmtId="0" fontId="24" fillId="0" borderId="0" xfId="0" applyFont="1" applyAlignment="1">
      <alignment vertical="top"/>
    </xf>
    <xf numFmtId="0" fontId="11" fillId="2" borderId="2" xfId="0" applyFont="1" applyFill="1" applyBorder="1" applyAlignment="1">
      <alignment vertical="center"/>
    </xf>
    <xf numFmtId="2" fontId="11" fillId="2" borderId="4" xfId="0" applyNumberFormat="1" applyFont="1" applyFill="1" applyBorder="1" applyAlignment="1">
      <alignment vertical="center"/>
    </xf>
    <xf numFmtId="0" fontId="12" fillId="0" borderId="2" xfId="0" applyFont="1" applyBorder="1" applyAlignment="1">
      <alignment horizontal="justify" vertical="center"/>
    </xf>
    <xf numFmtId="0" fontId="12" fillId="0" borderId="1" xfId="0" applyFont="1" applyBorder="1" applyAlignment="1">
      <alignment horizontal="justify" vertical="center"/>
    </xf>
    <xf numFmtId="10" fontId="11" fillId="3" borderId="1" xfId="0" applyNumberFormat="1" applyFont="1" applyFill="1" applyBorder="1" applyAlignment="1">
      <alignment horizontal="center" vertical="center"/>
    </xf>
    <xf numFmtId="3" fontId="11" fillId="3" borderId="1" xfId="0" applyNumberFormat="1" applyFont="1" applyFill="1" applyBorder="1" applyAlignment="1">
      <alignment horizontal="center" vertical="center" wrapText="1"/>
    </xf>
    <xf numFmtId="4" fontId="9" fillId="2" borderId="0" xfId="0" applyNumberFormat="1" applyFont="1" applyFill="1"/>
    <xf numFmtId="3" fontId="26" fillId="0" borderId="1" xfId="6" applyNumberFormat="1" applyFont="1" applyBorder="1" applyAlignment="1">
      <alignment horizontal="center" vertical="center"/>
    </xf>
    <xf numFmtId="3" fontId="26" fillId="0" borderId="5" xfId="6" applyNumberFormat="1" applyFont="1" applyBorder="1" applyAlignment="1">
      <alignment horizontal="center" vertical="center"/>
    </xf>
    <xf numFmtId="2" fontId="3" fillId="2" borderId="0" xfId="0" applyNumberFormat="1" applyFont="1" applyFill="1"/>
    <xf numFmtId="10" fontId="5" fillId="0" borderId="0" xfId="1" applyNumberFormat="1" applyFont="1"/>
    <xf numFmtId="4" fontId="5" fillId="2" borderId="0" xfId="0" applyNumberFormat="1" applyFont="1" applyFill="1"/>
    <xf numFmtId="4" fontId="3" fillId="2" borderId="0" xfId="0" applyNumberFormat="1" applyFont="1" applyFill="1"/>
    <xf numFmtId="0" fontId="12" fillId="0" borderId="1" xfId="0" applyFont="1" applyBorder="1" applyAlignment="1">
      <alignment vertical="center" wrapText="1"/>
    </xf>
    <xf numFmtId="0" fontId="13" fillId="0" borderId="1" xfId="0" applyFont="1" applyBorder="1" applyAlignment="1">
      <alignment vertical="center" wrapText="1"/>
    </xf>
    <xf numFmtId="0" fontId="16" fillId="0" borderId="0" xfId="0" applyFont="1" applyAlignment="1">
      <alignment horizontal="center" vertical="center"/>
    </xf>
    <xf numFmtId="0" fontId="12" fillId="0" borderId="1" xfId="0" applyFont="1" applyBorder="1" applyAlignment="1">
      <alignment vertical="center"/>
    </xf>
    <xf numFmtId="0" fontId="12" fillId="0" borderId="5" xfId="0" applyFont="1" applyBorder="1" applyAlignment="1">
      <alignment vertical="center"/>
    </xf>
    <xf numFmtId="0" fontId="11" fillId="0" borderId="7" xfId="0" applyFont="1" applyBorder="1"/>
    <xf numFmtId="4" fontId="5" fillId="0" borderId="0" xfId="0" applyNumberFormat="1" applyFont="1"/>
    <xf numFmtId="2" fontId="16" fillId="0" borderId="0" xfId="0" applyNumberFormat="1" applyFont="1" applyAlignment="1">
      <alignment horizontal="center"/>
    </xf>
    <xf numFmtId="4" fontId="12" fillId="0" borderId="1" xfId="0" applyNumberFormat="1" applyFont="1" applyBorder="1" applyAlignment="1">
      <alignment horizontal="center" vertical="center"/>
    </xf>
    <xf numFmtId="2" fontId="12" fillId="0" borderId="1" xfId="0" applyNumberFormat="1" applyFont="1" applyBorder="1" applyAlignment="1">
      <alignment horizontal="center" vertical="center"/>
    </xf>
    <xf numFmtId="2" fontId="12" fillId="0" borderId="1" xfId="0" applyNumberFormat="1" applyFont="1" applyBorder="1" applyAlignment="1">
      <alignment horizontal="center"/>
    </xf>
    <xf numFmtId="3" fontId="5" fillId="0" borderId="0" xfId="0" applyNumberFormat="1" applyFont="1" applyAlignment="1">
      <alignment vertical="center"/>
    </xf>
    <xf numFmtId="3" fontId="11" fillId="0" borderId="3" xfId="0" applyNumberFormat="1" applyFont="1" applyBorder="1" applyAlignment="1">
      <alignment horizontal="center"/>
    </xf>
    <xf numFmtId="0" fontId="4" fillId="0" borderId="0" xfId="0" applyFont="1" applyAlignment="1">
      <alignment horizontal="center"/>
    </xf>
    <xf numFmtId="3" fontId="0" fillId="0" borderId="0" xfId="0" applyNumberFormat="1"/>
    <xf numFmtId="3" fontId="5" fillId="0" borderId="0" xfId="0" applyNumberFormat="1" applyFont="1" applyAlignment="1">
      <alignment horizontal="left" vertical="center"/>
    </xf>
    <xf numFmtId="4" fontId="0" fillId="0" borderId="0" xfId="0" applyNumberFormat="1"/>
    <xf numFmtId="0" fontId="16" fillId="0" borderId="6" xfId="0" applyFont="1" applyBorder="1" applyAlignment="1">
      <alignment horizontal="center"/>
    </xf>
    <xf numFmtId="49" fontId="3" fillId="0" borderId="0" xfId="0" applyNumberFormat="1" applyFont="1"/>
    <xf numFmtId="4" fontId="12" fillId="0" borderId="1" xfId="0" applyNumberFormat="1" applyFont="1" applyBorder="1" applyAlignment="1">
      <alignment horizontal="center"/>
    </xf>
    <xf numFmtId="0" fontId="27" fillId="0" borderId="0" xfId="0" applyFont="1" applyAlignment="1">
      <alignment horizontal="left"/>
    </xf>
    <xf numFmtId="0" fontId="29" fillId="0" borderId="0" xfId="0" applyFont="1" applyAlignment="1">
      <alignment horizontal="left"/>
    </xf>
    <xf numFmtId="0" fontId="30" fillId="2" borderId="0" xfId="0" applyFont="1" applyFill="1" applyAlignment="1">
      <alignment horizontal="left"/>
    </xf>
    <xf numFmtId="0" fontId="29" fillId="0" borderId="0" xfId="0" applyFont="1"/>
    <xf numFmtId="0" fontId="27" fillId="0" borderId="0" xfId="0" applyFont="1"/>
    <xf numFmtId="0" fontId="31" fillId="0" borderId="0" xfId="0" applyFont="1" applyAlignment="1">
      <alignment vertical="center"/>
    </xf>
    <xf numFmtId="0" fontId="33" fillId="0" borderId="0" xfId="0" applyFont="1" applyAlignment="1">
      <alignment vertical="center" wrapText="1"/>
    </xf>
    <xf numFmtId="2" fontId="33" fillId="0" borderId="0" xfId="0" applyNumberFormat="1" applyFont="1" applyAlignment="1">
      <alignment horizontal="center" vertical="center" wrapText="1"/>
    </xf>
    <xf numFmtId="0" fontId="28" fillId="0" borderId="0" xfId="0" applyFont="1" applyAlignment="1">
      <alignment horizontal="center" vertical="center"/>
    </xf>
    <xf numFmtId="2" fontId="34" fillId="2" borderId="0" xfId="0" applyNumberFormat="1" applyFont="1" applyFill="1"/>
    <xf numFmtId="0" fontId="30" fillId="2" borderId="0" xfId="0" applyFont="1" applyFill="1"/>
    <xf numFmtId="0" fontId="32" fillId="0" borderId="0" xfId="0" applyFont="1" applyAlignment="1">
      <alignment vertical="center"/>
    </xf>
    <xf numFmtId="2" fontId="33" fillId="0" borderId="0" xfId="0" applyNumberFormat="1" applyFont="1" applyAlignment="1">
      <alignment vertical="center" wrapText="1"/>
    </xf>
    <xf numFmtId="0" fontId="33" fillId="0" borderId="0" xfId="0" applyFont="1" applyAlignment="1">
      <alignment horizontal="center" vertical="center" wrapText="1"/>
    </xf>
    <xf numFmtId="0" fontId="35" fillId="0" borderId="0" xfId="0" applyFont="1"/>
    <xf numFmtId="0" fontId="36" fillId="0" borderId="0" xfId="0" applyFont="1"/>
    <xf numFmtId="0" fontId="37" fillId="0" borderId="0" xfId="0" applyFont="1" applyAlignment="1">
      <alignment vertical="center"/>
    </xf>
    <xf numFmtId="0" fontId="38" fillId="0" borderId="0" xfId="0" applyFont="1" applyAlignment="1">
      <alignment vertical="center" wrapText="1"/>
    </xf>
    <xf numFmtId="2" fontId="38" fillId="0" borderId="0" xfId="0" applyNumberFormat="1" applyFont="1" applyAlignment="1">
      <alignment horizontal="center" vertical="center" wrapText="1"/>
    </xf>
    <xf numFmtId="0" fontId="39" fillId="0" borderId="0" xfId="0" applyFont="1" applyAlignment="1">
      <alignment horizontal="center" vertical="center"/>
    </xf>
    <xf numFmtId="0" fontId="40" fillId="2" borderId="0" xfId="0" applyFont="1" applyFill="1"/>
    <xf numFmtId="2" fontId="35" fillId="0" borderId="0" xfId="0" applyNumberFormat="1" applyFont="1"/>
    <xf numFmtId="0" fontId="41" fillId="0" borderId="0" xfId="0" applyFont="1" applyAlignment="1">
      <alignment vertical="center"/>
    </xf>
    <xf numFmtId="3" fontId="38" fillId="0" borderId="0" xfId="0" applyNumberFormat="1" applyFont="1" applyAlignment="1">
      <alignment vertical="center" wrapText="1"/>
    </xf>
    <xf numFmtId="2" fontId="38" fillId="0" borderId="0" xfId="0" applyNumberFormat="1" applyFont="1" applyAlignment="1">
      <alignment vertical="center" wrapText="1"/>
    </xf>
    <xf numFmtId="0" fontId="38" fillId="0" borderId="0" xfId="0" applyFont="1" applyAlignment="1">
      <alignment horizontal="center" vertical="center" wrapText="1"/>
    </xf>
    <xf numFmtId="2" fontId="42" fillId="2" borderId="0" xfId="0" applyNumberFormat="1" applyFont="1" applyFill="1"/>
    <xf numFmtId="0" fontId="40" fillId="0" borderId="0" xfId="0" applyFont="1"/>
    <xf numFmtId="49" fontId="35" fillId="0" borderId="0" xfId="0" applyNumberFormat="1" applyFont="1"/>
    <xf numFmtId="0" fontId="39" fillId="0" borderId="6" xfId="0" applyFont="1" applyBorder="1" applyAlignment="1">
      <alignment horizontal="left" vertical="center"/>
    </xf>
    <xf numFmtId="3" fontId="16" fillId="0" borderId="6" xfId="0" applyNumberFormat="1" applyFont="1" applyBorder="1" applyAlignment="1">
      <alignment horizontal="center"/>
    </xf>
    <xf numFmtId="0" fontId="39" fillId="0" borderId="0" xfId="0" applyFont="1" applyAlignment="1">
      <alignment horizontal="left" vertical="center"/>
    </xf>
    <xf numFmtId="3" fontId="16" fillId="0" borderId="0" xfId="0" applyNumberFormat="1" applyFont="1" applyAlignment="1">
      <alignment horizontal="center"/>
    </xf>
    <xf numFmtId="0" fontId="17" fillId="0" borderId="0" xfId="0" applyFont="1" applyAlignment="1">
      <alignment vertical="center" wrapText="1"/>
    </xf>
    <xf numFmtId="3" fontId="17" fillId="0" borderId="0" xfId="0" applyNumberFormat="1" applyFont="1" applyAlignment="1">
      <alignment vertical="center" wrapText="1"/>
    </xf>
    <xf numFmtId="4" fontId="35" fillId="2" borderId="0" xfId="0" applyNumberFormat="1" applyFont="1" applyFill="1"/>
    <xf numFmtId="168" fontId="35" fillId="0" borderId="0" xfId="0" applyNumberFormat="1" applyFont="1"/>
    <xf numFmtId="49" fontId="5" fillId="0" borderId="0" xfId="0" applyNumberFormat="1" applyFont="1">
      <extLst>
        <ext xmlns:xfpb="http://schemas.microsoft.com/office/spreadsheetml/2022/featurepropertybag" uri="{C7286773-470A-42A8-94C5-96B5CB345126}">
          <xfpb:xfComplement i="0"/>
        </ext>
      </extLst>
    </xf>
    <xf numFmtId="0" fontId="5" fillId="0" borderId="0" xfId="0" applyFont="1">
      <extLst>
        <ext xmlns:xfpb="http://schemas.microsoft.com/office/spreadsheetml/2022/featurepropertybag" uri="{C7286773-470A-42A8-94C5-96B5CB345126}">
          <xfpb:xfComplement i="0"/>
        </ext>
      </extLst>
    </xf>
    <xf numFmtId="3" fontId="12" fillId="0" borderId="1" xfId="0" applyNumberFormat="1" applyFont="1" applyBorder="1" applyAlignment="1">
      <alignment horizontal="center"/>
      <extLst>
        <ext xmlns:xfpb="http://schemas.microsoft.com/office/spreadsheetml/2022/featurepropertybag" uri="{C7286773-470A-42A8-94C5-96B5CB345126}">
          <xfpb:xfComplement i="0"/>
        </ext>
      </extLst>
    </xf>
    <xf numFmtId="2" fontId="12" fillId="0" borderId="1" xfId="0" applyNumberFormat="1" applyFont="1" applyBorder="1" applyAlignment="1">
      <alignment horizontal="center"/>
      <extLst>
        <ext xmlns:xfpb="http://schemas.microsoft.com/office/spreadsheetml/2022/featurepropertybag" uri="{C7286773-470A-42A8-94C5-96B5CB345126}">
          <xfpb:xfComplement i="0"/>
        </ext>
      </extLst>
    </xf>
    <xf numFmtId="3" fontId="12" fillId="5" borderId="1" xfId="0" applyNumberFormat="1" applyFont="1" applyFill="1" applyBorder="1" applyAlignment="1">
      <alignment horizontal="center" vertical="center"/>
    </xf>
    <xf numFmtId="0" fontId="4" fillId="0" borderId="0" xfId="0" applyFont="1" applyAlignment="1">
      <alignment vertical="center" wrapText="1"/>
    </xf>
    <xf numFmtId="0" fontId="41" fillId="0" borderId="0" xfId="0" applyFont="1" applyAlignment="1">
      <alignment vertical="center" wrapText="1"/>
    </xf>
    <xf numFmtId="4" fontId="43" fillId="0" borderId="0" xfId="0" applyNumberFormat="1" applyFont="1" applyAlignment="1">
      <alignment wrapText="1"/>
    </xf>
    <xf numFmtId="3" fontId="12" fillId="6" borderId="1" xfId="0" applyNumberFormat="1" applyFont="1" applyFill="1" applyBorder="1" applyAlignment="1">
      <alignment horizontal="center" vertical="center"/>
    </xf>
    <xf numFmtId="0" fontId="13" fillId="6" borderId="1" xfId="0" applyFont="1" applyFill="1" applyBorder="1" applyAlignment="1">
      <alignment horizontal="left" vertical="center" wrapText="1"/>
    </xf>
    <xf numFmtId="3" fontId="13" fillId="6" borderId="1" xfId="0" applyNumberFormat="1" applyFont="1" applyFill="1" applyBorder="1" applyAlignment="1">
      <alignment horizontal="center" vertical="center"/>
    </xf>
    <xf numFmtId="0" fontId="12" fillId="6" borderId="1" xfId="0" applyFont="1" applyFill="1" applyBorder="1" applyAlignment="1">
      <alignment horizontal="left" vertical="center" wrapText="1"/>
    </xf>
    <xf numFmtId="0" fontId="12" fillId="6" borderId="1" xfId="0" applyFont="1" applyFill="1" applyBorder="1" applyAlignment="1">
      <alignment horizontal="justify" vertical="center"/>
    </xf>
    <xf numFmtId="0" fontId="12" fillId="6" borderId="1" xfId="0" applyFont="1" applyFill="1" applyBorder="1" applyAlignment="1">
      <alignment vertical="center"/>
    </xf>
    <xf numFmtId="0" fontId="12" fillId="6" borderId="1" xfId="0" applyFont="1" applyFill="1" applyBorder="1" applyAlignment="1">
      <alignment vertical="center" wrapText="1"/>
    </xf>
    <xf numFmtId="0" fontId="13" fillId="6" borderId="1" xfId="0" applyFont="1" applyFill="1" applyBorder="1" applyAlignment="1">
      <alignment vertical="center" wrapText="1"/>
    </xf>
    <xf numFmtId="0" fontId="13" fillId="6" borderId="1" xfId="0" applyFont="1" applyFill="1" applyBorder="1" applyAlignment="1">
      <alignment vertical="center"/>
    </xf>
    <xf numFmtId="0" fontId="28" fillId="0" borderId="6" xfId="0" applyFont="1" applyBorder="1" applyAlignment="1">
      <alignment horizontal="left" wrapText="1"/>
    </xf>
    <xf numFmtId="0" fontId="28" fillId="0" borderId="0" xfId="0" applyFont="1" applyAlignment="1">
      <alignment horizontal="left"/>
    </xf>
    <xf numFmtId="0" fontId="16" fillId="0" borderId="0" xfId="0" applyFont="1" applyAlignment="1">
      <alignment horizontal="center"/>
    </xf>
    <xf numFmtId="0" fontId="7" fillId="0" borderId="0" xfId="0" applyFont="1" applyAlignment="1">
      <alignment horizontal="left" vertical="center" wrapText="1"/>
    </xf>
    <xf numFmtId="0" fontId="4" fillId="0" borderId="0" xfId="0" applyFont="1" applyAlignment="1">
      <alignment horizontal="center" vertical="center" wrapText="1"/>
    </xf>
    <xf numFmtId="0" fontId="11" fillId="3" borderId="2" xfId="0" applyFont="1" applyFill="1" applyBorder="1" applyAlignment="1">
      <alignment horizontal="center"/>
    </xf>
    <xf numFmtId="0" fontId="11" fillId="3" borderId="3" xfId="0" applyFont="1" applyFill="1" applyBorder="1" applyAlignment="1">
      <alignment horizontal="center"/>
    </xf>
    <xf numFmtId="0" fontId="11" fillId="3" borderId="4" xfId="0" applyFont="1" applyFill="1" applyBorder="1" applyAlignment="1">
      <alignment horizontal="center"/>
    </xf>
    <xf numFmtId="0" fontId="4" fillId="0" borderId="2" xfId="0" applyFont="1" applyBorder="1" applyAlignment="1">
      <alignment horizontal="center"/>
    </xf>
    <xf numFmtId="0" fontId="4" fillId="0" borderId="3" xfId="0" applyFont="1" applyBorder="1" applyAlignment="1">
      <alignment horizontal="center"/>
    </xf>
    <xf numFmtId="0" fontId="4" fillId="0" borderId="4" xfId="0" applyFont="1" applyBorder="1" applyAlignment="1">
      <alignment horizontal="center"/>
    </xf>
    <xf numFmtId="0" fontId="37" fillId="0" borderId="0" xfId="0" applyFont="1" applyAlignment="1">
      <alignment horizontal="left" vertical="center" wrapText="1"/>
    </xf>
    <xf numFmtId="0" fontId="19" fillId="0" borderId="0" xfId="0" applyFont="1" applyAlignment="1">
      <alignment horizontal="center" vertical="center" wrapText="1"/>
    </xf>
    <xf numFmtId="0" fontId="16" fillId="0" borderId="0" xfId="0" applyFont="1" applyAlignment="1">
      <alignment horizontal="center" vertical="center"/>
    </xf>
    <xf numFmtId="0" fontId="16" fillId="0" borderId="6" xfId="0" applyFont="1" applyBorder="1" applyAlignment="1">
      <alignment horizontal="left" vertical="center" wrapText="1"/>
    </xf>
    <xf numFmtId="0" fontId="17" fillId="0" borderId="6" xfId="0" applyFont="1" applyBorder="1" applyAlignment="1">
      <alignment horizontal="center" vertical="center"/>
    </xf>
    <xf numFmtId="0" fontId="17" fillId="0" borderId="0" xfId="0" applyFont="1" applyAlignment="1">
      <alignment horizontal="center" vertical="center"/>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31" fillId="0" borderId="0" xfId="0" applyFont="1" applyAlignment="1">
      <alignment horizontal="left" vertical="center" wrapText="1"/>
    </xf>
    <xf numFmtId="3" fontId="11" fillId="0" borderId="3" xfId="0" applyNumberFormat="1" applyFont="1" applyBorder="1" applyAlignment="1">
      <alignment horizontal="center"/>
    </xf>
    <xf numFmtId="3" fontId="12" fillId="0" borderId="2" xfId="0" applyNumberFormat="1" applyFont="1" applyBorder="1" applyAlignment="1">
      <alignment horizontal="center" vertical="center"/>
    </xf>
    <xf numFmtId="3" fontId="12" fillId="0" borderId="4" xfId="0" applyNumberFormat="1" applyFont="1" applyBorder="1" applyAlignment="1">
      <alignment horizontal="center" vertical="center"/>
    </xf>
    <xf numFmtId="0" fontId="4" fillId="0" borderId="0" xfId="0" applyFont="1" applyAlignment="1">
      <alignment horizontal="center"/>
    </xf>
    <xf numFmtId="0" fontId="16" fillId="0" borderId="6" xfId="0" applyFont="1" applyBorder="1" applyAlignment="1">
      <alignment horizontal="center"/>
    </xf>
    <xf numFmtId="0" fontId="11" fillId="3" borderId="3" xfId="0" applyFont="1" applyFill="1" applyBorder="1" applyAlignment="1">
      <alignment horizontal="center" vertical="center" wrapText="1"/>
    </xf>
    <xf numFmtId="0" fontId="11" fillId="3" borderId="4" xfId="0" applyFont="1" applyFill="1" applyBorder="1" applyAlignment="1">
      <alignment horizontal="center" vertical="center" wrapText="1"/>
    </xf>
    <xf numFmtId="3" fontId="25" fillId="0" borderId="2" xfId="0" applyNumberFormat="1" applyFont="1" applyBorder="1" applyAlignment="1">
      <alignment horizontal="center" vertical="center"/>
    </xf>
    <xf numFmtId="3" fontId="25" fillId="0" borderId="3" xfId="0" applyNumberFormat="1" applyFont="1" applyBorder="1" applyAlignment="1">
      <alignment horizontal="center" vertical="center"/>
    </xf>
    <xf numFmtId="3" fontId="25" fillId="0" borderId="4" xfId="0" applyNumberFormat="1" applyFont="1" applyBorder="1" applyAlignment="1">
      <alignment horizontal="center" vertical="center"/>
    </xf>
    <xf numFmtId="0" fontId="16" fillId="0" borderId="6" xfId="0" applyFont="1" applyBorder="1" applyAlignment="1">
      <alignment horizontal="center" vertical="center"/>
    </xf>
    <xf numFmtId="0" fontId="23" fillId="2" borderId="2" xfId="0" applyFont="1" applyFill="1" applyBorder="1" applyAlignment="1">
      <alignment horizontal="center" vertical="center"/>
    </xf>
    <xf numFmtId="0" fontId="23" fillId="2" borderId="3" xfId="0" applyFont="1" applyFill="1" applyBorder="1" applyAlignment="1">
      <alignment horizontal="center" vertical="center"/>
    </xf>
    <xf numFmtId="0" fontId="23" fillId="2" borderId="4" xfId="0" applyFont="1" applyFill="1" applyBorder="1" applyAlignment="1">
      <alignment horizontal="center" vertical="center"/>
    </xf>
    <xf numFmtId="3" fontId="11" fillId="0" borderId="4" xfId="0" applyNumberFormat="1" applyFont="1" applyBorder="1" applyAlignment="1">
      <alignment horizontal="center"/>
    </xf>
  </cellXfs>
  <cellStyles count="72">
    <cellStyle name="Millares [0]" xfId="2" builtinId="6"/>
    <cellStyle name="Millares [0] 2" xfId="3" xr:uid="{E4CE329D-DDB8-4C2B-8CB6-C8CBAAFB523A}"/>
    <cellStyle name="Millares [0] 2 2" xfId="5" xr:uid="{299E37A3-0175-4DA6-8416-3E84B7037442}"/>
    <cellStyle name="Millares [0] 2 3" xfId="58" xr:uid="{C673DF7E-1656-4821-80B4-A85C30F8B7A0}"/>
    <cellStyle name="Millares [0] 3" xfId="4" xr:uid="{3C159646-2C1E-42F5-8B17-9058CCF0D0D6}"/>
    <cellStyle name="Millares [0] 4" xfId="32" xr:uid="{D4A39945-1FC4-45E6-A09B-C9DDE7B2E159}"/>
    <cellStyle name="Millares 2" xfId="57" xr:uid="{16D57FCB-5880-472E-8534-B0E836BF846A}"/>
    <cellStyle name="Millares 3" xfId="31" xr:uid="{39604C05-6CDC-4F76-9F71-CF158B6794E4}"/>
    <cellStyle name="Millares 4" xfId="68" xr:uid="{05E46E3E-585C-43E1-8975-15EC47BC80C8}"/>
    <cellStyle name="Millares 5" xfId="67" xr:uid="{392A1BEE-A692-4D3D-86AB-50CF8906F135}"/>
    <cellStyle name="Millares 6" xfId="70" xr:uid="{50CDFDDB-44E4-4956-888A-6F903379C7C9}"/>
    <cellStyle name="Millares 7" xfId="71" xr:uid="{893572E5-1F4F-4A78-AEBB-637B11BAAC91}"/>
    <cellStyle name="Millares 8" xfId="69" xr:uid="{CA7F619E-CAA4-4DFC-9A2D-E427941689E2}"/>
    <cellStyle name="Millares 9" xfId="66" xr:uid="{9C2285F3-9E5F-4F53-A1F6-CE652D52A523}"/>
    <cellStyle name="Moneda [0] 2" xfId="60" xr:uid="{7A909E4C-45AC-405E-992C-69572F136CEB}"/>
    <cellStyle name="Moneda [0] 3" xfId="34" xr:uid="{92C091F3-7366-43D6-A18C-5A9518D3E4A5}"/>
    <cellStyle name="Normal" xfId="0" builtinId="0"/>
    <cellStyle name="Normal 10" xfId="26" xr:uid="{C631FF8D-A103-46C7-BE36-2864DB58FA3D}"/>
    <cellStyle name="Normal 10 2" xfId="29" xr:uid="{9E9F25D9-84B2-478C-9712-CBBAD58D9C91}"/>
    <cellStyle name="Normal 10 2 2" xfId="55" xr:uid="{E9E054D5-A4FD-4386-A984-D364FA0B4F32}"/>
    <cellStyle name="Normal 10 3" xfId="52" xr:uid="{B0B7254E-9A16-4CFE-BF04-922FCCC82FFB}"/>
    <cellStyle name="Normal 11" xfId="27" xr:uid="{3C89C014-F3CB-435A-B08D-72A5B7901C12}"/>
    <cellStyle name="Normal 11 2" xfId="53" xr:uid="{30F3A82A-2833-4FDA-AA15-716CBA9CBC8B}"/>
    <cellStyle name="Normal 12" xfId="28" xr:uid="{0595F810-5BCB-4DD1-95D4-565CE9CC85B4}"/>
    <cellStyle name="Normal 12 2" xfId="30" xr:uid="{205FF0FA-0B22-40C8-8AB8-75653516A352}"/>
    <cellStyle name="Normal 12 2 2" xfId="56" xr:uid="{596110D7-D350-4F07-912A-DC4EFB542489}"/>
    <cellStyle name="Normal 12 3" xfId="54" xr:uid="{9DCDF44A-E923-4763-90C0-722EA7E4183A}"/>
    <cellStyle name="Normal 13" xfId="33" xr:uid="{21404D24-885F-427E-BAD7-77AE6C22D0E7}"/>
    <cellStyle name="Normal 13 2" xfId="36" xr:uid="{A5C62F34-A911-4F92-8468-2CB32AA12838}"/>
    <cellStyle name="Normal 13 2 2" xfId="62" xr:uid="{2B738F28-D13C-4EE1-A607-48F192CDEDC3}"/>
    <cellStyle name="Normal 13 3" xfId="37" xr:uid="{AF86DB96-0E98-44F9-BDC4-C352390FCE99}"/>
    <cellStyle name="Normal 13 3 2" xfId="63" xr:uid="{C10089A9-D83C-462E-9AC8-97BDD763FB31}"/>
    <cellStyle name="Normal 13 4" xfId="59" xr:uid="{8C95F81C-2CE4-4CE3-9874-50C7064AD931}"/>
    <cellStyle name="Normal 14" xfId="35" xr:uid="{0BB9DEA4-8ECC-4ECB-A4A0-1A11B40EE671}"/>
    <cellStyle name="Normal 14 2" xfId="61" xr:uid="{1D6A8834-B69D-446C-8989-46AE2E48455C}"/>
    <cellStyle name="Normal 15" xfId="38" xr:uid="{CC469AB7-E6A7-4BB0-A2DB-AD4987ED7FB6}"/>
    <cellStyle name="Normal 15 2" xfId="64" xr:uid="{6430B5FF-A927-4918-B087-F20FB40D8CA4}"/>
    <cellStyle name="Normal 16" xfId="39" xr:uid="{DD7D693C-8FFB-44C8-8CD1-65B30F093A9F}"/>
    <cellStyle name="Normal 16 2" xfId="65" xr:uid="{AE10ED9A-94E3-4478-9417-FA85DB55F345}"/>
    <cellStyle name="Normal 17" xfId="6" xr:uid="{31CDBFEC-63D4-47D4-8AB5-16945A53A1E1}"/>
    <cellStyle name="Normal 2" xfId="8" xr:uid="{73DE71A8-3D5D-4485-98B2-6C3B12B651E4}"/>
    <cellStyle name="Normal 2 2" xfId="15" xr:uid="{96E0A52E-2428-4C13-87B2-EE9D10A97532}"/>
    <cellStyle name="Normal 3" xfId="9" xr:uid="{768C0296-9A44-4FB4-8756-9B8A23E85798}"/>
    <cellStyle name="Normal 3 2" xfId="14" xr:uid="{04AC212C-275C-450D-8F35-C6856BFD843D}"/>
    <cellStyle name="Normal 3 2 2" xfId="20" xr:uid="{9267A95B-5DC8-4BA1-A6F4-3A68E40BF60C}"/>
    <cellStyle name="Normal 3 2 2 2" xfId="46" xr:uid="{5487A2BF-E446-4112-9102-C515B322F786}"/>
    <cellStyle name="Normal 3 2 3" xfId="42" xr:uid="{20A12FD8-7DB9-439A-B3B8-B0E9504ED196}"/>
    <cellStyle name="Normal 3 3" xfId="17" xr:uid="{74ACAF2F-A880-400F-9A32-D149282D5EE1}"/>
    <cellStyle name="Normal 3 3 2" xfId="44" xr:uid="{AF027DC1-9D6C-4448-8229-7D0D791A4229}"/>
    <cellStyle name="Normal 3 4" xfId="40" xr:uid="{60100A98-D7F9-4C6E-BB76-4687C977EC2E}"/>
    <cellStyle name="Normal 4" xfId="12" xr:uid="{49D7CD60-5B85-4855-9EF1-EBBC96B4F835}"/>
    <cellStyle name="Normal 5" xfId="11" xr:uid="{84F1FA60-B7D9-466D-92DB-1EC98689447D}"/>
    <cellStyle name="Normal 5 2" xfId="19" xr:uid="{CFAB0F31-9755-43D4-A843-EF11C612A739}"/>
    <cellStyle name="Normal 5 2 2" xfId="45" xr:uid="{17A5E6F4-3C5F-47C0-9700-822216A6F19F}"/>
    <cellStyle name="Normal 5 3" xfId="41" xr:uid="{57BD1D24-BA91-435A-B3E7-645AAE862BC3}"/>
    <cellStyle name="Normal 6" xfId="16" xr:uid="{09D677DB-46E9-495C-828E-3CBAE46FD0A5}"/>
    <cellStyle name="Normal 6 2" xfId="43" xr:uid="{E86751DA-2CBA-4E24-9232-F5F74B97B959}"/>
    <cellStyle name="Normal 7" xfId="23" xr:uid="{4B5E2B5D-11CE-4E8C-99A3-476235DA508E}"/>
    <cellStyle name="Normal 7 2" xfId="49" xr:uid="{B3DD0E0D-8E26-4180-9113-4D3322FE4098}"/>
    <cellStyle name="Normal 8" xfId="24" xr:uid="{3FD6ECBA-940D-4676-9072-03A5261D7220}"/>
    <cellStyle name="Normal 8 2" xfId="50" xr:uid="{176E1133-A78B-465F-A807-45E2DCDD4966}"/>
    <cellStyle name="Normal 9" xfId="25" xr:uid="{783109D8-0793-457A-A3FE-6BC531FE2D6E}"/>
    <cellStyle name="Normal 9 2" xfId="51" xr:uid="{36CC93FF-84AD-4DB6-9422-BB68EBABF719}"/>
    <cellStyle name="Porcentaje" xfId="1" builtinId="5"/>
    <cellStyle name="Porcentaje 2" xfId="18" xr:uid="{1FABC1D0-EE9B-4848-BD3A-6C9DDE47702E}"/>
    <cellStyle name="Porcentaje 3" xfId="7" xr:uid="{35DD0C29-7BC8-4FFE-BB50-22647A192FC7}"/>
    <cellStyle name="Porcentual 2" xfId="10" xr:uid="{4AB2830C-D0D2-4DDB-AD9A-E7CC809E6BC0}"/>
    <cellStyle name="Porcentual 3" xfId="13" xr:uid="{FF0D1970-F69A-474C-9D2A-64F3375C0DB2}"/>
    <cellStyle name="style1408716494822" xfId="21" xr:uid="{5DD81ABE-2EA2-4FE5-BD3F-023FCA50B7E0}"/>
    <cellStyle name="style1408716494822 2" xfId="47" xr:uid="{BD1DA92F-08DA-41B0-B3A7-2DE47CE76336}"/>
    <cellStyle name="style1408716494903" xfId="22" xr:uid="{351F8F99-5A52-4E78-B767-EB990D3CFA0E}"/>
    <cellStyle name="style1408716494903 2" xfId="48" xr:uid="{D34C5314-5739-4B22-960B-35CE19FBACD1}"/>
  </cellStyles>
  <dxfs count="0"/>
  <tableStyles count="1" defaultTableStyle="TableStyleMedium2" defaultPivotStyle="PivotStyleLight16">
    <tableStyle name="Invisible" pivot="0" table="0" count="0" xr9:uid="{F8BA21D7-DD17-4785-9407-214293D1C64F}"/>
  </tableStyles>
  <colors>
    <mruColors>
      <color rgb="FFA9D08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22/11/relationships/FeaturePropertyBag" Target="featurePropertyBag/featurePropertyBag.xml"/><Relationship Id="rId11" Type="http://schemas.openxmlformats.org/officeDocument/2006/relationships/customXml" Target="../customXml/item4.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571499</xdr:colOff>
      <xdr:row>0</xdr:row>
      <xdr:rowOff>23812</xdr:rowOff>
    </xdr:from>
    <xdr:to>
      <xdr:col>18</xdr:col>
      <xdr:colOff>163444</xdr:colOff>
      <xdr:row>5</xdr:row>
      <xdr:rowOff>44978</xdr:rowOff>
    </xdr:to>
    <xdr:pic>
      <xdr:nvPicPr>
        <xdr:cNvPr id="2" name="Gráfico 1">
          <a:extLst>
            <a:ext uri="{FF2B5EF4-FFF2-40B4-BE49-F238E27FC236}">
              <a16:creationId xmlns:a16="http://schemas.microsoft.com/office/drawing/2014/main" id="{9CE9F5A0-8A10-42BE-A4EC-4629B52CD99C}"/>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8751093" y="23812"/>
          <a:ext cx="6223726" cy="97366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15</xdr:col>
      <xdr:colOff>1381124</xdr:colOff>
      <xdr:row>0</xdr:row>
      <xdr:rowOff>95250</xdr:rowOff>
    </xdr:from>
    <xdr:to>
      <xdr:col>19</xdr:col>
      <xdr:colOff>324873</xdr:colOff>
      <xdr:row>5</xdr:row>
      <xdr:rowOff>50370</xdr:rowOff>
    </xdr:to>
    <xdr:pic>
      <xdr:nvPicPr>
        <xdr:cNvPr id="2" name="Gráfico 1">
          <a:extLst>
            <a:ext uri="{FF2B5EF4-FFF2-40B4-BE49-F238E27FC236}">
              <a16:creationId xmlns:a16="http://schemas.microsoft.com/office/drawing/2014/main" id="{B01AA36E-6398-48A1-BC3E-9206398017CE}"/>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5369718" y="95250"/>
          <a:ext cx="6266093" cy="907620"/>
        </a:xfrm>
        <a:prstGeom prst="rect">
          <a:avLst/>
        </a:prstGeom>
      </xdr:spPr>
    </xdr:pic>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97F034-3CF7-427B-A87E-8B76795AD216}">
  <sheetPr codeName="Hoja1"/>
  <dimension ref="A6:Z262"/>
  <sheetViews>
    <sheetView showGridLines="0" topLeftCell="C239" zoomScaleNormal="100" workbookViewId="0">
      <selection activeCell="R81" sqref="R81"/>
    </sheetView>
  </sheetViews>
  <sheetFormatPr baseColWidth="10" defaultColWidth="11.44140625" defaultRowHeight="16.2" x14ac:dyDescent="0.3"/>
  <cols>
    <col min="1" max="1" width="41.6640625" style="3" hidden="1" customWidth="1"/>
    <col min="2" max="2" width="15.44140625" style="1" hidden="1" customWidth="1"/>
    <col min="3" max="3" width="53" style="3" customWidth="1"/>
    <col min="4" max="5" width="12.44140625" style="3" customWidth="1"/>
    <col min="6" max="15" width="12.44140625" style="3" hidden="1" customWidth="1"/>
    <col min="16" max="16" width="19.5546875" style="3" customWidth="1"/>
    <col min="17" max="17" width="42.33203125" style="3" customWidth="1"/>
    <col min="18" max="18" width="25" style="3" customWidth="1"/>
    <col min="19" max="19" width="21.109375" style="4" customWidth="1"/>
    <col min="20" max="20" width="18.88671875" style="3" customWidth="1"/>
    <col min="21" max="21" width="16.33203125" style="3" bestFit="1" customWidth="1"/>
    <col min="22" max="22" width="26.6640625" style="3" customWidth="1"/>
    <col min="23" max="24" width="23" style="3" customWidth="1"/>
    <col min="25" max="25" width="20" style="3" customWidth="1"/>
    <col min="26" max="16384" width="11.44140625" style="3"/>
  </cols>
  <sheetData>
    <row r="6" spans="3:19" ht="34.5" customHeight="1" x14ac:dyDescent="0.3">
      <c r="E6" s="171"/>
      <c r="F6" s="171"/>
      <c r="G6" s="171"/>
      <c r="H6" s="171"/>
      <c r="I6" s="171"/>
      <c r="J6" s="171"/>
      <c r="K6" s="171"/>
      <c r="L6" s="171"/>
      <c r="M6" s="171"/>
      <c r="N6" s="171"/>
      <c r="O6" s="171"/>
      <c r="P6" s="187" t="s">
        <v>0</v>
      </c>
      <c r="Q6" s="187"/>
      <c r="R6" s="187"/>
    </row>
    <row r="7" spans="3:19" x14ac:dyDescent="0.3">
      <c r="E7" s="5"/>
      <c r="F7" s="5"/>
      <c r="G7" s="5"/>
      <c r="H7" s="5"/>
      <c r="I7" s="5"/>
      <c r="J7" s="5"/>
      <c r="K7" s="5"/>
      <c r="L7" s="5"/>
      <c r="M7" s="5"/>
      <c r="N7" s="5"/>
      <c r="O7" s="5"/>
      <c r="P7" s="5"/>
      <c r="Q7" s="122" t="s">
        <v>247</v>
      </c>
    </row>
    <row r="9" spans="3:19" ht="14.4" customHeight="1" x14ac:dyDescent="0.3">
      <c r="C9" s="186"/>
      <c r="D9" s="186"/>
      <c r="E9" s="186"/>
      <c r="F9" s="186"/>
      <c r="G9" s="186"/>
      <c r="H9" s="186"/>
      <c r="I9" s="186"/>
      <c r="J9" s="186"/>
      <c r="K9" s="186"/>
      <c r="L9" s="186"/>
      <c r="M9" s="186"/>
      <c r="N9" s="186"/>
      <c r="O9" s="186"/>
      <c r="P9" s="186"/>
      <c r="Q9" s="186"/>
      <c r="R9" s="186"/>
    </row>
    <row r="11" spans="3:19" x14ac:dyDescent="0.3">
      <c r="C11" s="5" t="s">
        <v>158</v>
      </c>
    </row>
    <row r="13" spans="3:19" ht="16.8" thickBot="1" x14ac:dyDescent="0.35">
      <c r="S13" s="3"/>
    </row>
    <row r="14" spans="3:19" ht="16.8" thickBot="1" x14ac:dyDescent="0.35">
      <c r="C14" s="23" t="s">
        <v>1</v>
      </c>
      <c r="D14" s="24" t="s">
        <v>2</v>
      </c>
      <c r="E14" s="24" t="s">
        <v>3</v>
      </c>
      <c r="F14" s="24" t="s">
        <v>4</v>
      </c>
      <c r="G14" s="24" t="s">
        <v>5</v>
      </c>
      <c r="H14" s="24" t="s">
        <v>6</v>
      </c>
      <c r="I14" s="24" t="s">
        <v>7</v>
      </c>
      <c r="J14" s="24" t="s">
        <v>8</v>
      </c>
      <c r="K14" s="24" t="s">
        <v>9</v>
      </c>
      <c r="L14" s="24" t="s">
        <v>10</v>
      </c>
      <c r="M14" s="24" t="s">
        <v>11</v>
      </c>
      <c r="N14" s="24" t="s">
        <v>12</v>
      </c>
      <c r="O14" s="24" t="s">
        <v>13</v>
      </c>
      <c r="P14" s="38" t="s">
        <v>244</v>
      </c>
      <c r="S14" s="3"/>
    </row>
    <row r="15" spans="3:19" ht="16.8" thickBot="1" x14ac:dyDescent="0.35">
      <c r="C15" s="26" t="s">
        <v>14</v>
      </c>
      <c r="D15" s="27">
        <v>171702</v>
      </c>
      <c r="E15" s="174">
        <v>181279</v>
      </c>
      <c r="F15" s="170"/>
      <c r="G15" s="170"/>
      <c r="H15" s="170"/>
      <c r="I15" s="170"/>
      <c r="J15" s="170"/>
      <c r="K15" s="170"/>
      <c r="L15" s="170"/>
      <c r="M15" s="170"/>
      <c r="N15" s="170"/>
      <c r="O15" s="170"/>
      <c r="P15" s="27">
        <f>SUM(D15:O15)</f>
        <v>352981</v>
      </c>
    </row>
    <row r="16" spans="3:19" ht="16.8" thickBot="1" x14ac:dyDescent="0.35">
      <c r="C16" s="29" t="s">
        <v>15</v>
      </c>
      <c r="D16" s="27">
        <v>127693</v>
      </c>
      <c r="E16" s="174">
        <v>135202</v>
      </c>
      <c r="F16" s="170"/>
      <c r="G16" s="170"/>
      <c r="H16" s="170"/>
      <c r="I16" s="170"/>
      <c r="J16" s="170"/>
      <c r="K16" s="170"/>
      <c r="L16" s="170"/>
      <c r="M16" s="170"/>
      <c r="N16" s="170"/>
      <c r="O16" s="170"/>
      <c r="P16" s="27">
        <f>SUM(D16:O16)</f>
        <v>262895</v>
      </c>
      <c r="R16" s="6"/>
    </row>
    <row r="17" spans="3:19" ht="16.8" thickBot="1" x14ac:dyDescent="0.35">
      <c r="C17" s="30" t="s">
        <v>16</v>
      </c>
      <c r="D17" s="31">
        <f>SUM(D15:D16)</f>
        <v>299395</v>
      </c>
      <c r="E17" s="31">
        <f t="shared" ref="E17:O17" si="0">SUM(E15:E16)</f>
        <v>316481</v>
      </c>
      <c r="F17" s="31">
        <f t="shared" si="0"/>
        <v>0</v>
      </c>
      <c r="G17" s="31">
        <f t="shared" si="0"/>
        <v>0</v>
      </c>
      <c r="H17" s="31">
        <f t="shared" si="0"/>
        <v>0</v>
      </c>
      <c r="I17" s="31">
        <f t="shared" si="0"/>
        <v>0</v>
      </c>
      <c r="J17" s="31">
        <f t="shared" si="0"/>
        <v>0</v>
      </c>
      <c r="K17" s="31">
        <f t="shared" si="0"/>
        <v>0</v>
      </c>
      <c r="L17" s="31">
        <f t="shared" si="0"/>
        <v>0</v>
      </c>
      <c r="M17" s="31">
        <f t="shared" si="0"/>
        <v>0</v>
      </c>
      <c r="N17" s="31">
        <f t="shared" si="0"/>
        <v>0</v>
      </c>
      <c r="O17" s="31">
        <f t="shared" si="0"/>
        <v>0</v>
      </c>
      <c r="P17" s="31">
        <f>SUM(P15:P16)</f>
        <v>615876</v>
      </c>
      <c r="R17" s="6"/>
      <c r="S17" s="3"/>
    </row>
    <row r="18" spans="3:19" x14ac:dyDescent="0.3">
      <c r="C18" s="185" t="s">
        <v>17</v>
      </c>
      <c r="D18" s="185"/>
      <c r="E18" s="185"/>
      <c r="F18" s="185"/>
      <c r="G18" s="185"/>
      <c r="H18" s="185"/>
      <c r="I18" s="185"/>
      <c r="J18" s="185"/>
      <c r="K18" s="185"/>
      <c r="L18" s="185"/>
      <c r="M18" s="185"/>
      <c r="N18" s="185"/>
      <c r="O18" s="185"/>
      <c r="P18" s="185"/>
      <c r="S18" s="3"/>
    </row>
    <row r="19" spans="3:19" x14ac:dyDescent="0.3">
      <c r="C19" s="185" t="s">
        <v>248</v>
      </c>
      <c r="D19" s="185"/>
      <c r="E19" s="185"/>
      <c r="F19" s="185"/>
      <c r="G19" s="185"/>
      <c r="H19" s="185"/>
      <c r="I19" s="185"/>
      <c r="J19" s="185"/>
      <c r="K19" s="185"/>
      <c r="L19" s="185"/>
      <c r="M19" s="185"/>
      <c r="N19" s="185"/>
      <c r="O19" s="185"/>
      <c r="P19" s="185"/>
    </row>
    <row r="22" spans="3:19" x14ac:dyDescent="0.3">
      <c r="C22" s="5" t="s">
        <v>159</v>
      </c>
    </row>
    <row r="23" spans="3:19" ht="16.8" thickBot="1" x14ac:dyDescent="0.35">
      <c r="C23" s="8"/>
    </row>
    <row r="24" spans="3:19" ht="16.8" thickBot="1" x14ac:dyDescent="0.35">
      <c r="C24" s="23" t="s">
        <v>14</v>
      </c>
      <c r="D24" s="24" t="s">
        <v>2</v>
      </c>
      <c r="E24" s="24" t="s">
        <v>3</v>
      </c>
      <c r="F24" s="24" t="s">
        <v>4</v>
      </c>
      <c r="G24" s="24" t="s">
        <v>5</v>
      </c>
      <c r="H24" s="24" t="s">
        <v>6</v>
      </c>
      <c r="I24" s="24" t="s">
        <v>7</v>
      </c>
      <c r="J24" s="24" t="s">
        <v>8</v>
      </c>
      <c r="K24" s="24" t="s">
        <v>9</v>
      </c>
      <c r="L24" s="24" t="s">
        <v>10</v>
      </c>
      <c r="M24" s="24" t="s">
        <v>11</v>
      </c>
      <c r="N24" s="24" t="s">
        <v>12</v>
      </c>
      <c r="O24" s="24" t="s">
        <v>13</v>
      </c>
      <c r="P24" s="25" t="s">
        <v>244</v>
      </c>
    </row>
    <row r="25" spans="3:19" ht="16.8" thickBot="1" x14ac:dyDescent="0.35">
      <c r="C25" s="26" t="s">
        <v>156</v>
      </c>
      <c r="D25" s="32">
        <v>115829</v>
      </c>
      <c r="E25" s="174">
        <v>124453</v>
      </c>
      <c r="F25" s="170"/>
      <c r="G25" s="170"/>
      <c r="H25" s="170"/>
      <c r="I25" s="170"/>
      <c r="J25" s="170"/>
      <c r="K25" s="170"/>
      <c r="L25" s="170"/>
      <c r="M25" s="170"/>
      <c r="N25" s="170"/>
      <c r="O25" s="170"/>
      <c r="P25" s="27">
        <f t="shared" ref="P25:P27" si="1">SUM(D25:O25)</f>
        <v>240282</v>
      </c>
    </row>
    <row r="26" spans="3:19" ht="16.8" thickBot="1" x14ac:dyDescent="0.35">
      <c r="C26" s="29" t="s">
        <v>18</v>
      </c>
      <c r="D26" s="32">
        <v>54967</v>
      </c>
      <c r="E26" s="174">
        <v>56031</v>
      </c>
      <c r="F26" s="170"/>
      <c r="G26" s="170"/>
      <c r="H26" s="170"/>
      <c r="I26" s="170"/>
      <c r="J26" s="170"/>
      <c r="K26" s="170"/>
      <c r="L26" s="170"/>
      <c r="M26" s="170"/>
      <c r="N26" s="170"/>
      <c r="O26" s="170"/>
      <c r="P26" s="27">
        <f t="shared" si="1"/>
        <v>110998</v>
      </c>
    </row>
    <row r="27" spans="3:19" ht="16.8" thickBot="1" x14ac:dyDescent="0.35">
      <c r="C27" s="34" t="s">
        <v>19</v>
      </c>
      <c r="D27" s="32">
        <v>906</v>
      </c>
      <c r="E27" s="174">
        <v>795</v>
      </c>
      <c r="F27" s="170"/>
      <c r="G27" s="170"/>
      <c r="H27" s="170"/>
      <c r="I27" s="170"/>
      <c r="J27" s="170"/>
      <c r="K27" s="170"/>
      <c r="L27" s="170"/>
      <c r="M27" s="170"/>
      <c r="N27" s="170"/>
      <c r="O27" s="170"/>
      <c r="P27" s="27">
        <f t="shared" si="1"/>
        <v>1701</v>
      </c>
    </row>
    <row r="28" spans="3:19" ht="16.8" thickBot="1" x14ac:dyDescent="0.35">
      <c r="C28" s="30" t="s">
        <v>16</v>
      </c>
      <c r="D28" s="31">
        <f>SUM(D25:D27)</f>
        <v>171702</v>
      </c>
      <c r="E28" s="31">
        <f t="shared" ref="E28:O28" si="2">SUM(E25:E27)</f>
        <v>181279</v>
      </c>
      <c r="F28" s="31">
        <f t="shared" si="2"/>
        <v>0</v>
      </c>
      <c r="G28" s="31">
        <f t="shared" si="2"/>
        <v>0</v>
      </c>
      <c r="H28" s="31">
        <f t="shared" si="2"/>
        <v>0</v>
      </c>
      <c r="I28" s="31">
        <f t="shared" si="2"/>
        <v>0</v>
      </c>
      <c r="J28" s="31">
        <f t="shared" si="2"/>
        <v>0</v>
      </c>
      <c r="K28" s="31">
        <f t="shared" si="2"/>
        <v>0</v>
      </c>
      <c r="L28" s="31">
        <f t="shared" si="2"/>
        <v>0</v>
      </c>
      <c r="M28" s="31">
        <f t="shared" si="2"/>
        <v>0</v>
      </c>
      <c r="N28" s="31">
        <f t="shared" si="2"/>
        <v>0</v>
      </c>
      <c r="O28" s="31">
        <f t="shared" si="2"/>
        <v>0</v>
      </c>
      <c r="P28" s="31">
        <f t="shared" ref="P28" si="3">SUM(P25:P27)</f>
        <v>352981</v>
      </c>
    </row>
    <row r="29" spans="3:19" x14ac:dyDescent="0.3">
      <c r="C29" s="185" t="s">
        <v>20</v>
      </c>
      <c r="D29" s="185"/>
      <c r="E29" s="185"/>
      <c r="F29" s="185"/>
      <c r="G29" s="185"/>
      <c r="H29" s="185"/>
      <c r="I29" s="185"/>
      <c r="J29" s="185"/>
      <c r="K29" s="185"/>
      <c r="L29" s="185"/>
      <c r="M29" s="185"/>
      <c r="N29" s="185"/>
      <c r="O29" s="185"/>
      <c r="P29" s="185"/>
    </row>
    <row r="30" spans="3:19" x14ac:dyDescent="0.3">
      <c r="C30" s="185" t="s">
        <v>248</v>
      </c>
      <c r="D30" s="185"/>
      <c r="E30" s="185"/>
      <c r="F30" s="185"/>
      <c r="G30" s="185"/>
      <c r="H30" s="185"/>
      <c r="I30" s="185"/>
      <c r="J30" s="185"/>
      <c r="K30" s="185"/>
      <c r="L30" s="185"/>
      <c r="M30" s="185"/>
      <c r="N30" s="185"/>
      <c r="O30" s="185"/>
      <c r="P30" s="185"/>
    </row>
    <row r="34" spans="2:20" x14ac:dyDescent="0.3">
      <c r="C34" s="5" t="s">
        <v>160</v>
      </c>
    </row>
    <row r="35" spans="2:20" ht="16.8" thickBot="1" x14ac:dyDescent="0.35"/>
    <row r="36" spans="2:20" ht="16.8" thickBot="1" x14ac:dyDescent="0.35">
      <c r="C36" s="188" t="s">
        <v>21</v>
      </c>
      <c r="D36" s="189"/>
      <c r="E36" s="189"/>
      <c r="F36" s="189"/>
      <c r="G36" s="189"/>
      <c r="H36" s="189"/>
      <c r="I36" s="189"/>
      <c r="J36" s="189"/>
      <c r="K36" s="189"/>
      <c r="L36" s="189"/>
      <c r="M36" s="189"/>
      <c r="N36" s="189"/>
      <c r="O36" s="189"/>
      <c r="P36" s="189"/>
      <c r="Q36" s="190"/>
    </row>
    <row r="37" spans="2:20" ht="30" customHeight="1" thickBot="1" x14ac:dyDescent="0.35">
      <c r="C37" s="35" t="s">
        <v>22</v>
      </c>
      <c r="D37" s="36" t="s">
        <v>2</v>
      </c>
      <c r="E37" s="36" t="s">
        <v>3</v>
      </c>
      <c r="F37" s="36" t="s">
        <v>4</v>
      </c>
      <c r="G37" s="36" t="s">
        <v>5</v>
      </c>
      <c r="H37" s="36" t="s">
        <v>6</v>
      </c>
      <c r="I37" s="36" t="s">
        <v>7</v>
      </c>
      <c r="J37" s="36" t="s">
        <v>8</v>
      </c>
      <c r="K37" s="36" t="s">
        <v>9</v>
      </c>
      <c r="L37" s="36" t="s">
        <v>10</v>
      </c>
      <c r="M37" s="36" t="s">
        <v>11</v>
      </c>
      <c r="N37" s="36" t="s">
        <v>12</v>
      </c>
      <c r="O37" s="36" t="s">
        <v>13</v>
      </c>
      <c r="P37" s="37" t="s">
        <v>245</v>
      </c>
      <c r="Q37" s="38" t="s">
        <v>23</v>
      </c>
    </row>
    <row r="38" spans="2:20" ht="16.8" thickBot="1" x14ac:dyDescent="0.35">
      <c r="C38" s="29" t="s">
        <v>209</v>
      </c>
      <c r="D38" s="39">
        <v>129176</v>
      </c>
      <c r="E38" s="174">
        <v>139085</v>
      </c>
      <c r="F38" s="170"/>
      <c r="G38" s="170"/>
      <c r="H38" s="170"/>
      <c r="I38" s="170"/>
      <c r="J38" s="170"/>
      <c r="K38" s="170"/>
      <c r="L38" s="170"/>
      <c r="M38" s="170"/>
      <c r="N38" s="170"/>
      <c r="O38" s="170"/>
      <c r="P38" s="27">
        <f t="shared" ref="P38:P43" si="4">SUM(D38:O38)</f>
        <v>268261</v>
      </c>
      <c r="Q38" s="40">
        <f>P38/$P$44</f>
        <v>0.43557631731062746</v>
      </c>
      <c r="S38" s="3"/>
      <c r="T38" s="6"/>
    </row>
    <row r="39" spans="2:20" ht="16.8" thickBot="1" x14ac:dyDescent="0.35">
      <c r="C39" s="29" t="s">
        <v>211</v>
      </c>
      <c r="D39" s="39">
        <v>68614</v>
      </c>
      <c r="E39" s="174">
        <v>68944</v>
      </c>
      <c r="F39" s="170"/>
      <c r="G39" s="170"/>
      <c r="H39" s="170"/>
      <c r="I39" s="170"/>
      <c r="J39" s="170"/>
      <c r="K39" s="170"/>
      <c r="L39" s="170"/>
      <c r="M39" s="170"/>
      <c r="N39" s="170"/>
      <c r="O39" s="170"/>
      <c r="P39" s="27">
        <f t="shared" si="4"/>
        <v>137558</v>
      </c>
      <c r="Q39" s="40">
        <f>P39/$P$44</f>
        <v>0.22335340230825684</v>
      </c>
      <c r="S39" s="3"/>
      <c r="T39" s="6"/>
    </row>
    <row r="40" spans="2:20" ht="16.8" thickBot="1" x14ac:dyDescent="0.35">
      <c r="C40" s="29" t="s">
        <v>210</v>
      </c>
      <c r="D40" s="39">
        <v>50630</v>
      </c>
      <c r="E40" s="174">
        <v>55347</v>
      </c>
      <c r="F40" s="170"/>
      <c r="G40" s="170"/>
      <c r="H40" s="170"/>
      <c r="I40" s="170"/>
      <c r="J40" s="170"/>
      <c r="K40" s="170"/>
      <c r="L40" s="170"/>
      <c r="M40" s="170"/>
      <c r="N40" s="170"/>
      <c r="O40" s="170"/>
      <c r="P40" s="27">
        <f t="shared" si="4"/>
        <v>105977</v>
      </c>
      <c r="Q40" s="40">
        <f>P40/$P$44</f>
        <v>0.17207522293448682</v>
      </c>
      <c r="S40" s="3"/>
      <c r="T40" s="6"/>
    </row>
    <row r="41" spans="2:20" ht="16.8" thickBot="1" x14ac:dyDescent="0.35">
      <c r="C41" s="29" t="s">
        <v>212</v>
      </c>
      <c r="D41" s="39">
        <v>35574</v>
      </c>
      <c r="E41" s="174">
        <v>35987</v>
      </c>
      <c r="F41" s="170"/>
      <c r="G41" s="170"/>
      <c r="H41" s="170"/>
      <c r="I41" s="170"/>
      <c r="J41" s="170"/>
      <c r="K41" s="170"/>
      <c r="L41" s="170"/>
      <c r="M41" s="170"/>
      <c r="N41" s="170"/>
      <c r="O41" s="170"/>
      <c r="P41" s="27">
        <f t="shared" si="4"/>
        <v>71561</v>
      </c>
      <c r="Q41" s="40">
        <f t="shared" ref="Q41:Q42" si="5">P41/$P$44</f>
        <v>0.11619384421539401</v>
      </c>
      <c r="S41" s="3"/>
      <c r="T41" s="6"/>
    </row>
    <row r="42" spans="2:20" ht="16.8" thickBot="1" x14ac:dyDescent="0.35">
      <c r="C42" s="29" t="s">
        <v>175</v>
      </c>
      <c r="D42" s="39">
        <v>10926</v>
      </c>
      <c r="E42" s="174">
        <v>12679</v>
      </c>
      <c r="F42" s="170"/>
      <c r="G42" s="170"/>
      <c r="H42" s="170"/>
      <c r="I42" s="170"/>
      <c r="J42" s="170"/>
      <c r="K42" s="170"/>
      <c r="L42" s="170"/>
      <c r="M42" s="170"/>
      <c r="N42" s="170"/>
      <c r="O42" s="170"/>
      <c r="P42" s="27">
        <f t="shared" si="4"/>
        <v>23605</v>
      </c>
      <c r="Q42" s="40">
        <f t="shared" si="5"/>
        <v>3.8327520474900789E-2</v>
      </c>
      <c r="S42" s="3"/>
      <c r="T42" s="6"/>
    </row>
    <row r="43" spans="2:20" ht="16.8" thickBot="1" x14ac:dyDescent="0.35">
      <c r="C43" s="29" t="s">
        <v>213</v>
      </c>
      <c r="D43" s="39">
        <v>4475</v>
      </c>
      <c r="E43" s="174">
        <v>4439</v>
      </c>
      <c r="F43" s="170"/>
      <c r="G43" s="170"/>
      <c r="H43" s="170"/>
      <c r="I43" s="170"/>
      <c r="J43" s="170"/>
      <c r="K43" s="170"/>
      <c r="L43" s="170"/>
      <c r="M43" s="170"/>
      <c r="N43" s="170"/>
      <c r="O43" s="170"/>
      <c r="P43" s="27">
        <f t="shared" si="4"/>
        <v>8914</v>
      </c>
      <c r="Q43" s="40">
        <f>P43/$P$44</f>
        <v>1.4473692756334068E-2</v>
      </c>
      <c r="S43" s="3"/>
      <c r="T43" s="6"/>
    </row>
    <row r="44" spans="2:20" ht="16.8" thickBot="1" x14ac:dyDescent="0.35">
      <c r="C44" s="30" t="s">
        <v>16</v>
      </c>
      <c r="D44" s="31">
        <f>SUM(D38:D43)</f>
        <v>299395</v>
      </c>
      <c r="E44" s="31">
        <f t="shared" ref="E44:O44" si="6">SUM(E38:E43)</f>
        <v>316481</v>
      </c>
      <c r="F44" s="31">
        <f t="shared" si="6"/>
        <v>0</v>
      </c>
      <c r="G44" s="31">
        <f t="shared" si="6"/>
        <v>0</v>
      </c>
      <c r="H44" s="31">
        <f t="shared" si="6"/>
        <v>0</v>
      </c>
      <c r="I44" s="31">
        <f t="shared" si="6"/>
        <v>0</v>
      </c>
      <c r="J44" s="31">
        <f t="shared" si="6"/>
        <v>0</v>
      </c>
      <c r="K44" s="31">
        <f t="shared" si="6"/>
        <v>0</v>
      </c>
      <c r="L44" s="31">
        <f t="shared" si="6"/>
        <v>0</v>
      </c>
      <c r="M44" s="31">
        <f t="shared" si="6"/>
        <v>0</v>
      </c>
      <c r="N44" s="31">
        <f t="shared" si="6"/>
        <v>0</v>
      </c>
      <c r="O44" s="31">
        <f t="shared" si="6"/>
        <v>0</v>
      </c>
      <c r="P44" s="31">
        <f>SUM(P38:P43)</f>
        <v>615876</v>
      </c>
      <c r="Q44" s="47">
        <f>SUM(Q38:Q43)</f>
        <v>1</v>
      </c>
      <c r="S44" s="4">
        <v>2351274</v>
      </c>
    </row>
    <row r="45" spans="2:20" s="130" customFormat="1" ht="15.6" x14ac:dyDescent="0.3">
      <c r="B45" s="129"/>
      <c r="C45" s="183" t="s">
        <v>238</v>
      </c>
      <c r="D45" s="183"/>
      <c r="E45" s="183"/>
      <c r="F45" s="183"/>
      <c r="G45" s="183"/>
      <c r="H45" s="183"/>
      <c r="I45" s="183"/>
      <c r="J45" s="183"/>
      <c r="K45" s="183"/>
      <c r="L45" s="183"/>
      <c r="M45" s="183"/>
      <c r="N45" s="183"/>
      <c r="O45" s="183"/>
      <c r="P45" s="183"/>
      <c r="Q45" s="183"/>
      <c r="S45" s="131"/>
    </row>
    <row r="46" spans="2:20" s="130" customFormat="1" ht="15.6" x14ac:dyDescent="0.3">
      <c r="B46" s="129"/>
      <c r="C46" s="184" t="s">
        <v>170</v>
      </c>
      <c r="D46" s="184"/>
      <c r="E46" s="184"/>
      <c r="F46" s="184"/>
      <c r="G46" s="184"/>
      <c r="H46" s="184"/>
      <c r="I46" s="184"/>
      <c r="J46" s="184"/>
      <c r="K46" s="184"/>
      <c r="L46" s="184"/>
      <c r="M46" s="184"/>
      <c r="N46" s="184"/>
      <c r="O46" s="184"/>
      <c r="P46" s="184"/>
      <c r="Q46" s="184"/>
      <c r="S46" s="131"/>
    </row>
    <row r="47" spans="2:20" s="130" customFormat="1" ht="15.6" x14ac:dyDescent="0.3">
      <c r="B47" s="129"/>
      <c r="C47" s="184" t="s">
        <v>179</v>
      </c>
      <c r="D47" s="184"/>
      <c r="E47" s="184"/>
      <c r="F47" s="184"/>
      <c r="G47" s="184"/>
      <c r="H47" s="184"/>
      <c r="I47" s="184"/>
      <c r="J47" s="184"/>
      <c r="K47" s="184"/>
      <c r="L47" s="184"/>
      <c r="M47" s="184"/>
      <c r="N47" s="184"/>
      <c r="O47" s="184"/>
      <c r="P47" s="184"/>
      <c r="Q47" s="184"/>
      <c r="S47" s="131"/>
    </row>
    <row r="48" spans="2:20" ht="19.350000000000001" customHeight="1" x14ac:dyDescent="0.3">
      <c r="C48" s="185" t="s">
        <v>24</v>
      </c>
      <c r="D48" s="185"/>
      <c r="E48" s="185"/>
      <c r="F48" s="185"/>
      <c r="G48" s="185"/>
      <c r="H48" s="185"/>
      <c r="I48" s="185"/>
      <c r="J48" s="185"/>
      <c r="K48" s="185"/>
      <c r="L48" s="185"/>
      <c r="M48" s="185"/>
      <c r="N48" s="185"/>
      <c r="O48" s="185"/>
      <c r="P48" s="185"/>
      <c r="Q48" s="185"/>
    </row>
    <row r="49" spans="1:26" x14ac:dyDescent="0.3">
      <c r="C49" s="185" t="s">
        <v>248</v>
      </c>
      <c r="D49" s="185"/>
      <c r="E49" s="185"/>
      <c r="F49" s="185"/>
      <c r="G49" s="185"/>
      <c r="H49" s="185"/>
      <c r="I49" s="185"/>
      <c r="J49" s="185"/>
      <c r="K49" s="185"/>
      <c r="L49" s="185"/>
      <c r="M49" s="185"/>
      <c r="N49" s="185"/>
      <c r="O49" s="185"/>
      <c r="P49" s="185"/>
      <c r="Q49" s="185"/>
    </row>
    <row r="51" spans="1:26" x14ac:dyDescent="0.3">
      <c r="D51" s="6"/>
      <c r="E51" s="6"/>
      <c r="F51" s="6"/>
      <c r="G51" s="6"/>
      <c r="H51" s="6"/>
      <c r="I51" s="6"/>
      <c r="J51" s="6"/>
      <c r="K51" s="6"/>
      <c r="L51" s="6"/>
      <c r="M51" s="6"/>
      <c r="N51" s="6"/>
      <c r="O51" s="6"/>
    </row>
    <row r="52" spans="1:26" x14ac:dyDescent="0.3">
      <c r="D52" s="6"/>
      <c r="E52" s="6"/>
      <c r="F52" s="6"/>
      <c r="G52" s="6"/>
      <c r="H52" s="6"/>
      <c r="I52" s="6"/>
      <c r="J52" s="6"/>
      <c r="K52" s="6"/>
      <c r="L52" s="6"/>
      <c r="M52" s="6"/>
      <c r="N52" s="6"/>
      <c r="O52" s="6"/>
    </row>
    <row r="53" spans="1:26" x14ac:dyDescent="0.3">
      <c r="C53" s="5" t="s">
        <v>161</v>
      </c>
      <c r="D53" s="6"/>
      <c r="E53" s="6"/>
      <c r="F53" s="6"/>
      <c r="G53" s="6"/>
      <c r="H53" s="6"/>
      <c r="I53" s="6"/>
      <c r="J53" s="6"/>
      <c r="K53" s="6"/>
      <c r="L53" s="6"/>
      <c r="M53" s="6"/>
      <c r="N53" s="6"/>
      <c r="O53" s="6"/>
    </row>
    <row r="54" spans="1:26" ht="16.8" thickBot="1" x14ac:dyDescent="0.35"/>
    <row r="55" spans="1:26" ht="16.8" thickBot="1" x14ac:dyDescent="0.35">
      <c r="C55" s="191" t="s">
        <v>25</v>
      </c>
      <c r="D55" s="192"/>
      <c r="E55" s="192"/>
      <c r="F55" s="192"/>
      <c r="G55" s="192"/>
      <c r="H55" s="192"/>
      <c r="I55" s="192"/>
      <c r="J55" s="192"/>
      <c r="K55" s="192"/>
      <c r="L55" s="192"/>
      <c r="M55" s="192"/>
      <c r="N55" s="192"/>
      <c r="O55" s="192"/>
      <c r="P55" s="192"/>
      <c r="Q55" s="192"/>
      <c r="R55" s="193"/>
    </row>
    <row r="56" spans="1:26" ht="38.1" customHeight="1" thickBot="1" x14ac:dyDescent="0.35">
      <c r="A56" s="2"/>
      <c r="B56" s="9"/>
      <c r="C56" s="35" t="s">
        <v>26</v>
      </c>
      <c r="D56" s="36" t="s">
        <v>2</v>
      </c>
      <c r="E56" s="36" t="s">
        <v>3</v>
      </c>
      <c r="F56" s="36" t="s">
        <v>4</v>
      </c>
      <c r="G56" s="36" t="s">
        <v>5</v>
      </c>
      <c r="H56" s="36" t="s">
        <v>6</v>
      </c>
      <c r="I56" s="36" t="s">
        <v>7</v>
      </c>
      <c r="J56" s="36" t="s">
        <v>8</v>
      </c>
      <c r="K56" s="36" t="s">
        <v>9</v>
      </c>
      <c r="L56" s="36" t="s">
        <v>10</v>
      </c>
      <c r="M56" s="36" t="s">
        <v>11</v>
      </c>
      <c r="N56" s="36" t="s">
        <v>12</v>
      </c>
      <c r="O56" s="36" t="s">
        <v>13</v>
      </c>
      <c r="P56" s="37" t="s">
        <v>245</v>
      </c>
      <c r="Q56" s="37" t="s">
        <v>249</v>
      </c>
      <c r="R56" s="37" t="s">
        <v>27</v>
      </c>
      <c r="U56"/>
      <c r="V56"/>
      <c r="W56"/>
      <c r="X56"/>
      <c r="Y56"/>
    </row>
    <row r="57" spans="1:26" ht="15.75" customHeight="1" thickBot="1" x14ac:dyDescent="0.35">
      <c r="A57" s="2"/>
      <c r="B57" s="9"/>
      <c r="C57" s="175" t="s">
        <v>28</v>
      </c>
      <c r="D57" s="176">
        <v>5079</v>
      </c>
      <c r="E57" s="174">
        <v>5064</v>
      </c>
      <c r="F57" s="170"/>
      <c r="G57" s="170"/>
      <c r="H57" s="170"/>
      <c r="I57" s="170"/>
      <c r="J57" s="170"/>
      <c r="K57" s="170"/>
      <c r="L57" s="170"/>
      <c r="M57" s="170"/>
      <c r="N57" s="170"/>
      <c r="O57" s="170"/>
      <c r="P57" s="27">
        <f t="shared" ref="P57:P89" si="7">SUM(D57:O57)</f>
        <v>10143</v>
      </c>
      <c r="Q57" s="27">
        <v>1040806</v>
      </c>
      <c r="R57" s="117">
        <f t="shared" ref="R57:R89" si="8">P57/Q57*10000</f>
        <v>97.453319830977151</v>
      </c>
      <c r="S57" s="11"/>
      <c r="T57" s="11"/>
      <c r="U57"/>
      <c r="V57"/>
      <c r="W57" s="125"/>
      <c r="X57" s="125"/>
      <c r="Y57" s="123"/>
      <c r="Z57" s="6"/>
    </row>
    <row r="58" spans="1:26" ht="15.75" customHeight="1" thickBot="1" x14ac:dyDescent="0.35">
      <c r="A58" s="2"/>
      <c r="B58" s="9"/>
      <c r="C58" s="175" t="s">
        <v>31</v>
      </c>
      <c r="D58" s="176">
        <v>30324</v>
      </c>
      <c r="E58" s="174">
        <v>32507</v>
      </c>
      <c r="F58" s="170"/>
      <c r="G58" s="170"/>
      <c r="H58" s="170"/>
      <c r="I58" s="170"/>
      <c r="J58" s="170"/>
      <c r="K58" s="170"/>
      <c r="L58" s="170"/>
      <c r="M58" s="170"/>
      <c r="N58" s="170"/>
      <c r="O58" s="170"/>
      <c r="P58" s="27">
        <f t="shared" si="7"/>
        <v>62831</v>
      </c>
      <c r="Q58" s="27">
        <v>6980609</v>
      </c>
      <c r="R58" s="117">
        <f t="shared" si="8"/>
        <v>90.007906186981671</v>
      </c>
      <c r="S58" s="11"/>
      <c r="U58"/>
      <c r="V58"/>
      <c r="W58" s="125"/>
      <c r="X58" s="125"/>
      <c r="Y58" s="123"/>
      <c r="Z58" s="6"/>
    </row>
    <row r="59" spans="1:26" s="1" customFormat="1" ht="15.75" customHeight="1" thickBot="1" x14ac:dyDescent="0.35">
      <c r="A59" s="9"/>
      <c r="B59" s="9"/>
      <c r="C59" s="175" t="s">
        <v>30</v>
      </c>
      <c r="D59" s="176">
        <v>32677</v>
      </c>
      <c r="E59" s="174">
        <v>34963</v>
      </c>
      <c r="F59" s="170"/>
      <c r="G59" s="170"/>
      <c r="H59" s="170"/>
      <c r="I59" s="170"/>
      <c r="J59" s="170"/>
      <c r="K59" s="170"/>
      <c r="L59" s="170"/>
      <c r="M59" s="170"/>
      <c r="N59" s="170"/>
      <c r="O59" s="170"/>
      <c r="P59" s="27">
        <f t="shared" si="7"/>
        <v>67640</v>
      </c>
      <c r="Q59" s="27">
        <v>7754331</v>
      </c>
      <c r="R59" s="117">
        <f t="shared" si="8"/>
        <v>87.228672595998276</v>
      </c>
      <c r="S59" s="11"/>
      <c r="T59" s="3"/>
      <c r="U59"/>
      <c r="V59"/>
      <c r="W59" s="125"/>
      <c r="X59" s="125"/>
      <c r="Y59" s="123"/>
      <c r="Z59" s="6"/>
    </row>
    <row r="60" spans="1:26" ht="15.75" customHeight="1" thickBot="1" x14ac:dyDescent="0.35">
      <c r="A60" s="2"/>
      <c r="B60" s="9"/>
      <c r="C60" s="177" t="s">
        <v>33</v>
      </c>
      <c r="D60" s="176">
        <v>19069</v>
      </c>
      <c r="E60" s="174">
        <v>19232</v>
      </c>
      <c r="F60" s="170"/>
      <c r="G60" s="170"/>
      <c r="H60" s="170"/>
      <c r="I60" s="170"/>
      <c r="J60" s="170"/>
      <c r="K60" s="170"/>
      <c r="L60" s="170"/>
      <c r="M60" s="170"/>
      <c r="N60" s="170"/>
      <c r="O60" s="170"/>
      <c r="P60" s="27">
        <f t="shared" si="7"/>
        <v>38301</v>
      </c>
      <c r="Q60" s="27">
        <v>4607579</v>
      </c>
      <c r="R60" s="117">
        <f t="shared" si="8"/>
        <v>83.12608421906603</v>
      </c>
      <c r="S60" s="11"/>
      <c r="U60"/>
      <c r="V60"/>
      <c r="W60" s="125"/>
      <c r="X60" s="125"/>
      <c r="Y60" s="123"/>
      <c r="Z60" s="6"/>
    </row>
    <row r="61" spans="1:26" ht="15.75" customHeight="1" thickBot="1" x14ac:dyDescent="0.35">
      <c r="A61" s="2"/>
      <c r="B61" s="9"/>
      <c r="C61" s="175" t="s">
        <v>35</v>
      </c>
      <c r="D61" s="176">
        <v>4477</v>
      </c>
      <c r="E61" s="174">
        <v>4875</v>
      </c>
      <c r="F61" s="170"/>
      <c r="G61" s="170"/>
      <c r="H61" s="170"/>
      <c r="I61" s="170"/>
      <c r="J61" s="170"/>
      <c r="K61" s="170"/>
      <c r="L61" s="170"/>
      <c r="M61" s="170"/>
      <c r="N61" s="170"/>
      <c r="O61" s="170"/>
      <c r="P61" s="27">
        <f t="shared" si="7"/>
        <v>9352</v>
      </c>
      <c r="Q61" s="27">
        <v>1232438</v>
      </c>
      <c r="R61" s="117">
        <f t="shared" si="8"/>
        <v>75.882113339575696</v>
      </c>
      <c r="S61" s="11"/>
      <c r="U61"/>
      <c r="V61"/>
      <c r="W61" s="125"/>
      <c r="X61" s="125"/>
      <c r="Y61" s="123"/>
      <c r="Z61" s="6"/>
    </row>
    <row r="62" spans="1:26" ht="29.25" customHeight="1" thickBot="1" x14ac:dyDescent="0.35">
      <c r="A62" s="2"/>
      <c r="B62" s="9"/>
      <c r="C62" s="175" t="s">
        <v>41</v>
      </c>
      <c r="D62" s="176">
        <v>258</v>
      </c>
      <c r="E62" s="174">
        <v>209</v>
      </c>
      <c r="F62" s="170"/>
      <c r="G62" s="170"/>
      <c r="H62" s="170"/>
      <c r="I62" s="170"/>
      <c r="J62" s="170"/>
      <c r="K62" s="170"/>
      <c r="L62" s="170"/>
      <c r="M62" s="170"/>
      <c r="N62" s="170"/>
      <c r="O62" s="170"/>
      <c r="P62" s="27">
        <f t="shared" si="7"/>
        <v>467</v>
      </c>
      <c r="Q62" s="27">
        <v>61571</v>
      </c>
      <c r="R62" s="117">
        <f t="shared" si="8"/>
        <v>75.847395689529165</v>
      </c>
      <c r="S62" s="11"/>
      <c r="U62"/>
      <c r="V62"/>
      <c r="W62" s="125"/>
      <c r="X62" s="125"/>
      <c r="Y62" s="123"/>
      <c r="Z62" s="6"/>
    </row>
    <row r="63" spans="1:26" ht="15.75" customHeight="1" thickBot="1" x14ac:dyDescent="0.35">
      <c r="A63" s="2"/>
      <c r="B63" s="9"/>
      <c r="C63" s="175" t="s">
        <v>34</v>
      </c>
      <c r="D63" s="176">
        <v>7970</v>
      </c>
      <c r="E63" s="174">
        <v>8547</v>
      </c>
      <c r="F63" s="170"/>
      <c r="G63" s="170"/>
      <c r="H63" s="170"/>
      <c r="I63" s="170"/>
      <c r="J63" s="170"/>
      <c r="K63" s="170"/>
      <c r="L63" s="170"/>
      <c r="M63" s="170"/>
      <c r="N63" s="170"/>
      <c r="O63" s="170"/>
      <c r="P63" s="27">
        <f t="shared" si="7"/>
        <v>16517</v>
      </c>
      <c r="Q63" s="27">
        <v>2262292</v>
      </c>
      <c r="R63" s="117">
        <f t="shared" si="8"/>
        <v>73.010026999167223</v>
      </c>
      <c r="S63" s="11"/>
      <c r="U63"/>
      <c r="V63"/>
      <c r="W63" s="125"/>
      <c r="X63" s="125"/>
      <c r="Y63" s="123"/>
      <c r="Z63" s="6"/>
    </row>
    <row r="64" spans="1:26" ht="15.75" customHeight="1" thickBot="1" x14ac:dyDescent="0.35">
      <c r="A64" s="2"/>
      <c r="B64" s="9"/>
      <c r="C64" s="175" t="s">
        <v>39</v>
      </c>
      <c r="D64" s="176">
        <v>9180</v>
      </c>
      <c r="E64" s="174">
        <v>10180</v>
      </c>
      <c r="F64" s="170"/>
      <c r="G64" s="170"/>
      <c r="H64" s="170"/>
      <c r="I64" s="170"/>
      <c r="J64" s="170"/>
      <c r="K64" s="170"/>
      <c r="L64" s="170"/>
      <c r="M64" s="170"/>
      <c r="N64" s="170"/>
      <c r="O64" s="170"/>
      <c r="P64" s="27">
        <f t="shared" si="7"/>
        <v>19360</v>
      </c>
      <c r="Q64" s="27">
        <v>2754067</v>
      </c>
      <c r="R64" s="117">
        <f t="shared" si="8"/>
        <v>70.296038549534188</v>
      </c>
      <c r="S64" s="11"/>
      <c r="U64"/>
      <c r="V64"/>
      <c r="W64" s="125"/>
      <c r="X64" s="125"/>
      <c r="Y64" s="123"/>
      <c r="Z64" s="6"/>
    </row>
    <row r="65" spans="1:26" ht="15.75" customHeight="1" thickBot="1" x14ac:dyDescent="0.35">
      <c r="A65" s="2"/>
      <c r="B65" s="9"/>
      <c r="C65" s="175" t="s">
        <v>40</v>
      </c>
      <c r="D65" s="176">
        <v>3602</v>
      </c>
      <c r="E65" s="174">
        <v>4379</v>
      </c>
      <c r="F65" s="170"/>
      <c r="G65" s="170"/>
      <c r="H65" s="170"/>
      <c r="I65" s="170"/>
      <c r="J65" s="170"/>
      <c r="K65" s="170"/>
      <c r="L65" s="170"/>
      <c r="M65" s="170"/>
      <c r="N65" s="170"/>
      <c r="O65" s="170"/>
      <c r="P65" s="27">
        <f t="shared" si="7"/>
        <v>7981</v>
      </c>
      <c r="Q65" s="27">
        <v>1171748</v>
      </c>
      <c r="R65" s="117">
        <f t="shared" si="8"/>
        <v>68.111914848585187</v>
      </c>
      <c r="S65" s="11"/>
      <c r="U65"/>
      <c r="V65"/>
      <c r="W65" s="125"/>
      <c r="X65" s="125"/>
      <c r="Y65" s="123"/>
      <c r="Z65" s="6"/>
    </row>
    <row r="66" spans="1:26" s="1" customFormat="1" ht="15.75" customHeight="1" thickBot="1" x14ac:dyDescent="0.35">
      <c r="A66" s="9"/>
      <c r="B66" s="9"/>
      <c r="C66" s="177" t="s">
        <v>37</v>
      </c>
      <c r="D66" s="176">
        <v>1872</v>
      </c>
      <c r="E66" s="174">
        <v>1957</v>
      </c>
      <c r="F66" s="170"/>
      <c r="G66" s="170"/>
      <c r="H66" s="170"/>
      <c r="I66" s="170"/>
      <c r="J66" s="170"/>
      <c r="K66" s="170"/>
      <c r="L66" s="170"/>
      <c r="M66" s="170"/>
      <c r="N66" s="170"/>
      <c r="O66" s="170"/>
      <c r="P66" s="27">
        <f t="shared" si="7"/>
        <v>3829</v>
      </c>
      <c r="Q66" s="27">
        <v>567514</v>
      </c>
      <c r="R66" s="117">
        <f t="shared" si="8"/>
        <v>67.469701187988321</v>
      </c>
      <c r="S66" s="11"/>
      <c r="T66" s="3"/>
      <c r="U66"/>
      <c r="V66"/>
      <c r="W66" s="125"/>
      <c r="X66" s="125"/>
      <c r="Y66" s="123"/>
      <c r="Z66" s="6"/>
    </row>
    <row r="67" spans="1:26" ht="15.75" customHeight="1" thickBot="1" x14ac:dyDescent="0.35">
      <c r="A67" s="2"/>
      <c r="B67" s="9"/>
      <c r="C67" s="175" t="s">
        <v>36</v>
      </c>
      <c r="D67" s="176">
        <v>3329</v>
      </c>
      <c r="E67" s="174">
        <v>3644</v>
      </c>
      <c r="F67" s="170"/>
      <c r="G67" s="170"/>
      <c r="H67" s="170"/>
      <c r="I67" s="170"/>
      <c r="J67" s="170"/>
      <c r="K67" s="170"/>
      <c r="L67" s="170"/>
      <c r="M67" s="170"/>
      <c r="N67" s="170"/>
      <c r="O67" s="170"/>
      <c r="P67" s="27">
        <f t="shared" si="7"/>
        <v>6973</v>
      </c>
      <c r="Q67" s="27">
        <v>1058657</v>
      </c>
      <c r="R67" s="117">
        <f t="shared" si="8"/>
        <v>65.866470443212478</v>
      </c>
      <c r="S67" s="11"/>
      <c r="U67"/>
      <c r="V67"/>
      <c r="W67" s="125"/>
      <c r="X67" s="125"/>
      <c r="Y67" s="123"/>
      <c r="Z67" s="6"/>
    </row>
    <row r="68" spans="1:26" ht="15.75" customHeight="1" thickBot="1" x14ac:dyDescent="0.35">
      <c r="A68" s="2"/>
      <c r="B68" s="9"/>
      <c r="C68" s="175" t="s">
        <v>29</v>
      </c>
      <c r="D68" s="176">
        <v>2777</v>
      </c>
      <c r="E68" s="174">
        <v>2859</v>
      </c>
      <c r="F68" s="170"/>
      <c r="G68" s="170"/>
      <c r="H68" s="170"/>
      <c r="I68" s="170"/>
      <c r="J68" s="170"/>
      <c r="K68" s="170"/>
      <c r="L68" s="170"/>
      <c r="M68" s="170"/>
      <c r="N68" s="170"/>
      <c r="O68" s="170"/>
      <c r="P68" s="27">
        <f t="shared" si="7"/>
        <v>5636</v>
      </c>
      <c r="Q68" s="27">
        <v>902597</v>
      </c>
      <c r="R68" s="117">
        <f>P68/Q68*10000</f>
        <v>62.44204224033539</v>
      </c>
      <c r="S68" s="11"/>
      <c r="U68"/>
      <c r="V68"/>
      <c r="W68" s="125"/>
      <c r="X68" s="125"/>
      <c r="Y68" s="123"/>
      <c r="Z68" s="6"/>
    </row>
    <row r="69" spans="1:26" ht="15.75" customHeight="1" thickBot="1" x14ac:dyDescent="0.35">
      <c r="A69" s="2"/>
      <c r="B69" s="9"/>
      <c r="C69" s="175" t="s">
        <v>43</v>
      </c>
      <c r="D69" s="176">
        <v>96</v>
      </c>
      <c r="E69" s="174">
        <v>171</v>
      </c>
      <c r="F69" s="170"/>
      <c r="G69" s="170"/>
      <c r="H69" s="170"/>
      <c r="I69" s="170"/>
      <c r="J69" s="170"/>
      <c r="K69" s="170"/>
      <c r="L69" s="170"/>
      <c r="M69" s="170"/>
      <c r="N69" s="170"/>
      <c r="O69" s="170"/>
      <c r="P69" s="27">
        <f t="shared" si="7"/>
        <v>267</v>
      </c>
      <c r="Q69" s="27">
        <v>44475</v>
      </c>
      <c r="R69" s="117">
        <f t="shared" si="8"/>
        <v>60.033726812816184</v>
      </c>
      <c r="S69" s="11"/>
      <c r="U69"/>
      <c r="V69"/>
      <c r="W69" s="125"/>
      <c r="X69" s="125"/>
      <c r="Y69" s="123"/>
      <c r="Z69" s="6"/>
    </row>
    <row r="70" spans="1:26" ht="15.75" customHeight="1" thickBot="1" x14ac:dyDescent="0.35">
      <c r="A70" s="2"/>
      <c r="B70" s="9"/>
      <c r="C70" s="177" t="s">
        <v>38</v>
      </c>
      <c r="D70" s="176">
        <v>3401</v>
      </c>
      <c r="E70" s="174">
        <v>3553</v>
      </c>
      <c r="F70" s="170"/>
      <c r="G70" s="170"/>
      <c r="H70" s="170"/>
      <c r="I70" s="170"/>
      <c r="J70" s="170"/>
      <c r="K70" s="170"/>
      <c r="L70" s="170"/>
      <c r="M70" s="170"/>
      <c r="N70" s="170"/>
      <c r="O70" s="170"/>
      <c r="P70" s="27">
        <f t="shared" si="7"/>
        <v>6954</v>
      </c>
      <c r="Q70" s="27">
        <v>1169660</v>
      </c>
      <c r="R70" s="117">
        <f t="shared" si="8"/>
        <v>59.45317442675649</v>
      </c>
      <c r="S70" s="11"/>
      <c r="U70"/>
      <c r="V70"/>
      <c r="W70" s="125"/>
      <c r="X70" s="125"/>
      <c r="Y70" s="123"/>
      <c r="Z70" s="6"/>
    </row>
    <row r="71" spans="1:26" ht="15.75" customHeight="1" thickBot="1" x14ac:dyDescent="0.35">
      <c r="A71" s="2"/>
      <c r="B71" s="9"/>
      <c r="C71" s="175" t="s">
        <v>42</v>
      </c>
      <c r="D71" s="176">
        <v>2754</v>
      </c>
      <c r="E71" s="174">
        <v>3048</v>
      </c>
      <c r="F71" s="170"/>
      <c r="G71" s="170"/>
      <c r="H71" s="170"/>
      <c r="I71" s="170"/>
      <c r="J71" s="170"/>
      <c r="K71" s="170"/>
      <c r="L71" s="170"/>
      <c r="M71" s="170"/>
      <c r="N71" s="170"/>
      <c r="O71" s="170"/>
      <c r="P71" s="27">
        <f t="shared" si="7"/>
        <v>5802</v>
      </c>
      <c r="Q71" s="27">
        <v>1035291</v>
      </c>
      <c r="R71" s="117">
        <f t="shared" si="8"/>
        <v>56.042214218031447</v>
      </c>
      <c r="S71" s="11"/>
      <c r="U71"/>
      <c r="V71"/>
      <c r="W71" s="125"/>
      <c r="X71" s="125"/>
      <c r="Y71" s="123"/>
      <c r="Z71" s="6"/>
    </row>
    <row r="72" spans="1:26" ht="15.75" customHeight="1" thickBot="1" x14ac:dyDescent="0.35">
      <c r="A72" s="2"/>
      <c r="B72" s="9"/>
      <c r="C72" s="177" t="s">
        <v>32</v>
      </c>
      <c r="D72" s="176">
        <v>962</v>
      </c>
      <c r="E72" s="174">
        <v>1321</v>
      </c>
      <c r="F72" s="170"/>
      <c r="G72" s="170"/>
      <c r="H72" s="170"/>
      <c r="I72" s="170"/>
      <c r="J72" s="170"/>
      <c r="K72" s="170"/>
      <c r="L72" s="170"/>
      <c r="M72" s="170"/>
      <c r="N72" s="170"/>
      <c r="O72" s="170"/>
      <c r="P72" s="27">
        <f t="shared" si="7"/>
        <v>2283</v>
      </c>
      <c r="Q72" s="27">
        <v>433283</v>
      </c>
      <c r="R72" s="117">
        <f t="shared" si="8"/>
        <v>52.690735616213885</v>
      </c>
      <c r="S72" s="11"/>
      <c r="U72"/>
      <c r="V72"/>
      <c r="W72" s="125"/>
      <c r="X72" s="125"/>
      <c r="Y72" s="123"/>
      <c r="Z72" s="6"/>
    </row>
    <row r="73" spans="1:26" ht="15.75" customHeight="1" thickBot="1" x14ac:dyDescent="0.35">
      <c r="A73" s="2"/>
      <c r="B73" s="9"/>
      <c r="C73" s="175" t="s">
        <v>44</v>
      </c>
      <c r="D73" s="176">
        <v>8068</v>
      </c>
      <c r="E73" s="174">
        <v>6673</v>
      </c>
      <c r="F73" s="170"/>
      <c r="G73" s="170"/>
      <c r="H73" s="170"/>
      <c r="I73" s="170"/>
      <c r="J73" s="170"/>
      <c r="K73" s="170"/>
      <c r="L73" s="170"/>
      <c r="M73" s="170"/>
      <c r="N73" s="170"/>
      <c r="O73" s="170"/>
      <c r="P73" s="27">
        <f t="shared" si="7"/>
        <v>14741</v>
      </c>
      <c r="Q73" s="27">
        <v>2798082</v>
      </c>
      <c r="R73" s="117">
        <f t="shared" si="8"/>
        <v>52.682516094953613</v>
      </c>
      <c r="S73" s="11"/>
      <c r="U73"/>
      <c r="V73"/>
      <c r="W73" s="125"/>
      <c r="X73" s="125"/>
      <c r="Y73" s="123"/>
      <c r="Z73" s="6"/>
    </row>
    <row r="74" spans="1:26" ht="15.75" customHeight="1" thickBot="1" x14ac:dyDescent="0.35">
      <c r="A74" s="2"/>
      <c r="B74" s="9"/>
      <c r="C74" s="177" t="s">
        <v>50</v>
      </c>
      <c r="D74" s="176">
        <v>4106</v>
      </c>
      <c r="E74" s="174">
        <v>4319</v>
      </c>
      <c r="F74" s="170"/>
      <c r="G74" s="170"/>
      <c r="H74" s="170"/>
      <c r="I74" s="170"/>
      <c r="J74" s="170"/>
      <c r="K74" s="170"/>
      <c r="L74" s="170"/>
      <c r="M74" s="170"/>
      <c r="N74" s="170"/>
      <c r="O74" s="170"/>
      <c r="P74" s="27">
        <f t="shared" si="7"/>
        <v>8425</v>
      </c>
      <c r="Q74" s="27">
        <v>1740157</v>
      </c>
      <c r="R74" s="117">
        <f t="shared" si="8"/>
        <v>48.415171734504419</v>
      </c>
      <c r="S74" s="11"/>
      <c r="U74"/>
      <c r="V74"/>
      <c r="W74" s="125"/>
      <c r="X74" s="125"/>
      <c r="Y74" s="123"/>
      <c r="Z74" s="6"/>
    </row>
    <row r="75" spans="1:26" ht="15.75" customHeight="1" thickBot="1" x14ac:dyDescent="0.35">
      <c r="A75" s="2"/>
      <c r="B75" s="9"/>
      <c r="C75" s="177" t="s">
        <v>48</v>
      </c>
      <c r="D75" s="176">
        <v>1862</v>
      </c>
      <c r="E75" s="174">
        <v>2188</v>
      </c>
      <c r="F75" s="170"/>
      <c r="G75" s="170"/>
      <c r="H75" s="170"/>
      <c r="I75" s="170"/>
      <c r="J75" s="170"/>
      <c r="K75" s="170"/>
      <c r="L75" s="170"/>
      <c r="M75" s="170"/>
      <c r="N75" s="170"/>
      <c r="O75" s="170"/>
      <c r="P75" s="27">
        <f t="shared" si="7"/>
        <v>4050</v>
      </c>
      <c r="Q75" s="27">
        <v>945267</v>
      </c>
      <c r="R75" s="117">
        <f t="shared" si="8"/>
        <v>42.845037433867887</v>
      </c>
      <c r="S75" s="11"/>
      <c r="U75"/>
      <c r="V75"/>
      <c r="W75" s="125"/>
      <c r="X75" s="125"/>
      <c r="Y75" s="123"/>
      <c r="Z75" s="6"/>
    </row>
    <row r="76" spans="1:26" ht="15.75" customHeight="1" thickBot="1" x14ac:dyDescent="0.35">
      <c r="A76" s="2"/>
      <c r="B76" s="9"/>
      <c r="C76" s="177" t="s">
        <v>55</v>
      </c>
      <c r="D76" s="176">
        <v>2390</v>
      </c>
      <c r="E76" s="174">
        <v>2740</v>
      </c>
      <c r="F76" s="170"/>
      <c r="G76" s="170"/>
      <c r="H76" s="170"/>
      <c r="I76" s="170"/>
      <c r="J76" s="170"/>
      <c r="K76" s="170"/>
      <c r="L76" s="170"/>
      <c r="M76" s="170"/>
      <c r="N76" s="170"/>
      <c r="O76" s="170"/>
      <c r="P76" s="27">
        <f t="shared" si="7"/>
        <v>5130</v>
      </c>
      <c r="Q76" s="27">
        <v>1211634</v>
      </c>
      <c r="R76" s="117">
        <f t="shared" si="8"/>
        <v>42.33951836940858</v>
      </c>
      <c r="S76" s="11"/>
      <c r="U76"/>
      <c r="V76"/>
      <c r="W76" s="125"/>
      <c r="X76" s="125"/>
      <c r="Y76" s="123"/>
      <c r="Z76" s="6"/>
    </row>
    <row r="77" spans="1:26" ht="15.75" customHeight="1" thickBot="1" x14ac:dyDescent="0.35">
      <c r="A77" s="2"/>
      <c r="B77" s="9"/>
      <c r="C77" s="177" t="s">
        <v>52</v>
      </c>
      <c r="D77" s="176">
        <v>2410</v>
      </c>
      <c r="E77" s="174">
        <v>2522</v>
      </c>
      <c r="F77" s="170"/>
      <c r="G77" s="170"/>
      <c r="H77" s="170"/>
      <c r="I77" s="170"/>
      <c r="J77" s="170"/>
      <c r="K77" s="170"/>
      <c r="L77" s="170"/>
      <c r="M77" s="170"/>
      <c r="N77" s="170"/>
      <c r="O77" s="170"/>
      <c r="P77" s="27">
        <f t="shared" si="7"/>
        <v>4932</v>
      </c>
      <c r="Q77" s="27">
        <v>1189210</v>
      </c>
      <c r="R77" s="117">
        <f t="shared" si="8"/>
        <v>41.47291058770108</v>
      </c>
      <c r="S77" s="11"/>
      <c r="U77"/>
      <c r="V77"/>
      <c r="W77" s="125"/>
      <c r="X77" s="125"/>
      <c r="Y77" s="123"/>
      <c r="Z77" s="6"/>
    </row>
    <row r="78" spans="1:26" ht="15.75" customHeight="1" thickBot="1" x14ac:dyDescent="0.35">
      <c r="A78" s="2"/>
      <c r="B78" s="9"/>
      <c r="C78" s="175" t="s">
        <v>53</v>
      </c>
      <c r="D78" s="176">
        <v>4684</v>
      </c>
      <c r="E78" s="174">
        <v>4690</v>
      </c>
      <c r="F78" s="170"/>
      <c r="G78" s="170"/>
      <c r="H78" s="170"/>
      <c r="I78" s="170"/>
      <c r="J78" s="170"/>
      <c r="K78" s="170"/>
      <c r="L78" s="170"/>
      <c r="M78" s="170"/>
      <c r="N78" s="170"/>
      <c r="O78" s="170"/>
      <c r="P78" s="27">
        <f t="shared" si="7"/>
        <v>9374</v>
      </c>
      <c r="Q78" s="27">
        <v>2338977</v>
      </c>
      <c r="R78" s="117">
        <f t="shared" si="8"/>
        <v>40.077350055173696</v>
      </c>
      <c r="S78" s="11"/>
      <c r="U78"/>
      <c r="V78"/>
      <c r="W78" s="125"/>
      <c r="X78" s="125"/>
      <c r="Y78" s="123"/>
      <c r="Z78" s="6"/>
    </row>
    <row r="79" spans="1:26" ht="15.75" customHeight="1" thickBot="1" x14ac:dyDescent="0.35">
      <c r="A79" s="2"/>
      <c r="B79" s="9"/>
      <c r="C79" s="175" t="s">
        <v>46</v>
      </c>
      <c r="D79" s="176">
        <v>1128</v>
      </c>
      <c r="E79" s="174">
        <v>1397</v>
      </c>
      <c r="F79" s="170"/>
      <c r="G79" s="170"/>
      <c r="H79" s="170"/>
      <c r="I79" s="170"/>
      <c r="J79" s="170"/>
      <c r="K79" s="170"/>
      <c r="L79" s="170"/>
      <c r="M79" s="170"/>
      <c r="N79" s="170"/>
      <c r="O79" s="170"/>
      <c r="P79" s="27">
        <f t="shared" si="7"/>
        <v>2525</v>
      </c>
      <c r="Q79" s="27">
        <v>649579</v>
      </c>
      <c r="R79" s="117">
        <f t="shared" si="8"/>
        <v>38.871330507913584</v>
      </c>
      <c r="S79" s="11"/>
      <c r="U79"/>
      <c r="V79"/>
      <c r="W79" s="125"/>
      <c r="X79" s="125"/>
      <c r="Y79" s="123"/>
      <c r="Z79" s="6"/>
    </row>
    <row r="80" spans="1:26" ht="15.75" customHeight="1" thickBot="1" x14ac:dyDescent="0.35">
      <c r="A80" s="2"/>
      <c r="B80" s="9"/>
      <c r="C80" s="175" t="s">
        <v>51</v>
      </c>
      <c r="D80" s="176">
        <v>3184</v>
      </c>
      <c r="E80" s="174">
        <v>3148</v>
      </c>
      <c r="F80" s="170"/>
      <c r="G80" s="170"/>
      <c r="H80" s="170"/>
      <c r="I80" s="170"/>
      <c r="J80" s="170"/>
      <c r="K80" s="170"/>
      <c r="L80" s="170"/>
      <c r="M80" s="170"/>
      <c r="N80" s="170"/>
      <c r="O80" s="170"/>
      <c r="P80" s="27">
        <f t="shared" si="7"/>
        <v>6332</v>
      </c>
      <c r="Q80" s="27">
        <v>1670616</v>
      </c>
      <c r="R80" s="117">
        <f t="shared" si="8"/>
        <v>37.90218697773755</v>
      </c>
      <c r="S80" s="11"/>
      <c r="U80"/>
      <c r="V80"/>
      <c r="W80" s="125"/>
      <c r="X80" s="125"/>
      <c r="Y80" s="123"/>
      <c r="Z80" s="6"/>
    </row>
    <row r="81" spans="1:26" ht="15.75" customHeight="1" thickBot="1" x14ac:dyDescent="0.35">
      <c r="A81" s="2"/>
      <c r="B81" s="9"/>
      <c r="C81" s="177" t="s">
        <v>58</v>
      </c>
      <c r="D81" s="176">
        <v>679</v>
      </c>
      <c r="E81" s="174">
        <v>743</v>
      </c>
      <c r="F81" s="170"/>
      <c r="G81" s="170"/>
      <c r="H81" s="170"/>
      <c r="I81" s="170"/>
      <c r="J81" s="170"/>
      <c r="K81" s="170"/>
      <c r="L81" s="170"/>
      <c r="M81" s="170"/>
      <c r="N81" s="170"/>
      <c r="O81" s="170"/>
      <c r="P81" s="27">
        <f t="shared" si="7"/>
        <v>1422</v>
      </c>
      <c r="Q81" s="27">
        <v>411706</v>
      </c>
      <c r="R81" s="117">
        <f t="shared" si="8"/>
        <v>34.539210018799821</v>
      </c>
      <c r="S81" s="11"/>
      <c r="U81"/>
      <c r="V81"/>
      <c r="W81" s="125"/>
      <c r="X81" s="125"/>
      <c r="Y81" s="123"/>
      <c r="Z81" s="6"/>
    </row>
    <row r="82" spans="1:26" ht="15.75" customHeight="1" thickBot="1" x14ac:dyDescent="0.35">
      <c r="A82" s="2"/>
      <c r="B82" s="9"/>
      <c r="C82" s="175" t="s">
        <v>45</v>
      </c>
      <c r="D82" s="176">
        <v>414</v>
      </c>
      <c r="E82" s="174">
        <v>668</v>
      </c>
      <c r="F82" s="170"/>
      <c r="G82" s="170"/>
      <c r="H82" s="170"/>
      <c r="I82" s="170"/>
      <c r="J82" s="170"/>
      <c r="K82" s="170"/>
      <c r="L82" s="170"/>
      <c r="M82" s="170"/>
      <c r="N82" s="170"/>
      <c r="O82" s="170"/>
      <c r="P82" s="27">
        <f t="shared" si="7"/>
        <v>1082</v>
      </c>
      <c r="Q82" s="27">
        <v>318972</v>
      </c>
      <c r="R82" s="117">
        <f t="shared" si="8"/>
        <v>33.921472731148818</v>
      </c>
      <c r="S82" s="11"/>
      <c r="U82"/>
      <c r="V82"/>
      <c r="W82" s="125"/>
      <c r="X82" s="125"/>
      <c r="Y82" s="123"/>
      <c r="Z82" s="6"/>
    </row>
    <row r="83" spans="1:26" ht="15.75" customHeight="1" thickBot="1" x14ac:dyDescent="0.35">
      <c r="A83" s="2"/>
      <c r="B83" s="9"/>
      <c r="C83" s="175" t="s">
        <v>47</v>
      </c>
      <c r="D83" s="176">
        <v>149</v>
      </c>
      <c r="E83" s="174">
        <v>134</v>
      </c>
      <c r="F83" s="170"/>
      <c r="G83" s="170"/>
      <c r="H83" s="170"/>
      <c r="I83" s="170"/>
      <c r="J83" s="170"/>
      <c r="K83" s="170"/>
      <c r="L83" s="170"/>
      <c r="M83" s="170"/>
      <c r="N83" s="170"/>
      <c r="O83" s="170"/>
      <c r="P83" s="27">
        <f t="shared" si="7"/>
        <v>283</v>
      </c>
      <c r="Q83" s="27">
        <v>85760</v>
      </c>
      <c r="R83" s="117">
        <f t="shared" si="8"/>
        <v>32.999067164179102</v>
      </c>
      <c r="S83" s="11"/>
      <c r="U83"/>
      <c r="V83"/>
      <c r="W83" s="125"/>
      <c r="X83" s="125"/>
      <c r="Y83" s="123"/>
      <c r="Z83" s="6"/>
    </row>
    <row r="84" spans="1:26" ht="15.75" customHeight="1" thickBot="1" x14ac:dyDescent="0.35">
      <c r="A84" s="2"/>
      <c r="B84" s="9"/>
      <c r="C84" s="175" t="s">
        <v>56</v>
      </c>
      <c r="D84" s="176">
        <v>2242</v>
      </c>
      <c r="E84" s="174">
        <v>2182</v>
      </c>
      <c r="F84" s="170"/>
      <c r="G84" s="170"/>
      <c r="H84" s="170"/>
      <c r="I84" s="170"/>
      <c r="J84" s="170"/>
      <c r="K84" s="170"/>
      <c r="L84" s="170"/>
      <c r="M84" s="170"/>
      <c r="N84" s="170"/>
      <c r="O84" s="170"/>
      <c r="P84" s="27">
        <f t="shared" si="7"/>
        <v>4424</v>
      </c>
      <c r="Q84" s="27">
        <v>1379286</v>
      </c>
      <c r="R84" s="117">
        <f t="shared" si="8"/>
        <v>32.074566116091944</v>
      </c>
      <c r="S84" s="11"/>
      <c r="U84"/>
      <c r="V84"/>
      <c r="W84" s="125"/>
      <c r="X84" s="125"/>
      <c r="Y84" s="123"/>
      <c r="Z84" s="6"/>
    </row>
    <row r="85" spans="1:26" ht="15.75" customHeight="1" thickBot="1" x14ac:dyDescent="0.35">
      <c r="A85" s="2"/>
      <c r="B85" s="9"/>
      <c r="C85" s="175" t="s">
        <v>54</v>
      </c>
      <c r="D85" s="176">
        <v>612</v>
      </c>
      <c r="E85" s="174">
        <v>763</v>
      </c>
      <c r="F85" s="170"/>
      <c r="G85" s="170"/>
      <c r="H85" s="170"/>
      <c r="I85" s="170"/>
      <c r="J85" s="170"/>
      <c r="K85" s="170"/>
      <c r="L85" s="170"/>
      <c r="M85" s="170"/>
      <c r="N85" s="170"/>
      <c r="O85" s="170"/>
      <c r="P85" s="27">
        <f t="shared" si="7"/>
        <v>1375</v>
      </c>
      <c r="Q85" s="27">
        <v>440935</v>
      </c>
      <c r="R85" s="117">
        <f t="shared" si="8"/>
        <v>31.183734564051392</v>
      </c>
      <c r="S85" s="11"/>
      <c r="U85"/>
      <c r="V85"/>
      <c r="W85" s="125"/>
      <c r="X85" s="125"/>
      <c r="Y85" s="123"/>
      <c r="Z85" s="120"/>
    </row>
    <row r="86" spans="1:26" ht="15.75" customHeight="1" thickBot="1" x14ac:dyDescent="0.35">
      <c r="A86" s="2"/>
      <c r="B86" s="9"/>
      <c r="C86" s="175" t="s">
        <v>49</v>
      </c>
      <c r="D86" s="176">
        <v>305</v>
      </c>
      <c r="E86" s="174">
        <v>375</v>
      </c>
      <c r="F86" s="170"/>
      <c r="G86" s="170"/>
      <c r="H86" s="170"/>
      <c r="I86" s="170"/>
      <c r="J86" s="170"/>
      <c r="K86" s="170"/>
      <c r="L86" s="170"/>
      <c r="M86" s="170"/>
      <c r="N86" s="170"/>
      <c r="O86" s="170"/>
      <c r="P86" s="27">
        <f t="shared" si="7"/>
        <v>680</v>
      </c>
      <c r="Q86" s="27">
        <v>265739</v>
      </c>
      <c r="R86" s="117">
        <f t="shared" si="8"/>
        <v>25.589017795656638</v>
      </c>
      <c r="S86" s="11"/>
      <c r="U86"/>
      <c r="V86"/>
      <c r="W86" s="125"/>
      <c r="X86" s="125"/>
      <c r="Y86" s="123"/>
      <c r="Z86" s="124"/>
    </row>
    <row r="87" spans="1:26" ht="15.75" customHeight="1" thickBot="1" x14ac:dyDescent="0.35">
      <c r="A87" s="2"/>
      <c r="B87" s="9"/>
      <c r="C87" s="175" t="s">
        <v>57</v>
      </c>
      <c r="D87" s="176">
        <v>36</v>
      </c>
      <c r="E87" s="174">
        <v>60</v>
      </c>
      <c r="F87" s="170"/>
      <c r="G87" s="170"/>
      <c r="H87" s="170"/>
      <c r="I87" s="170"/>
      <c r="J87" s="170"/>
      <c r="K87" s="170"/>
      <c r="L87" s="170"/>
      <c r="M87" s="170"/>
      <c r="N87" s="170"/>
      <c r="O87" s="170"/>
      <c r="P87" s="27">
        <f t="shared" si="7"/>
        <v>96</v>
      </c>
      <c r="Q87" s="27">
        <v>44480</v>
      </c>
      <c r="R87" s="117">
        <f t="shared" si="8"/>
        <v>21.582733812949641</v>
      </c>
      <c r="S87" s="11"/>
      <c r="U87"/>
      <c r="V87"/>
      <c r="W87" s="125"/>
      <c r="X87" s="125"/>
      <c r="Y87" s="123"/>
      <c r="Z87" s="6"/>
    </row>
    <row r="88" spans="1:26" ht="15.75" customHeight="1" thickBot="1" x14ac:dyDescent="0.35">
      <c r="A88" s="2"/>
      <c r="B88" s="9"/>
      <c r="C88" s="177" t="s">
        <v>59</v>
      </c>
      <c r="D88" s="176">
        <v>33</v>
      </c>
      <c r="E88" s="174">
        <v>59</v>
      </c>
      <c r="F88" s="170"/>
      <c r="G88" s="170"/>
      <c r="H88" s="170"/>
      <c r="I88" s="170"/>
      <c r="J88" s="170"/>
      <c r="K88" s="170"/>
      <c r="L88" s="170"/>
      <c r="M88" s="170"/>
      <c r="N88" s="170"/>
      <c r="O88" s="170"/>
      <c r="P88" s="27">
        <f t="shared" si="7"/>
        <v>92</v>
      </c>
      <c r="Q88" s="27">
        <v>54272</v>
      </c>
      <c r="R88" s="117">
        <f t="shared" si="8"/>
        <v>16.951650943396228</v>
      </c>
      <c r="S88" s="11"/>
      <c r="U88"/>
      <c r="V88"/>
      <c r="W88" s="125"/>
      <c r="X88" s="125"/>
      <c r="Y88" s="123"/>
      <c r="Z88" s="6"/>
    </row>
    <row r="89" spans="1:26" ht="15.75" customHeight="1" thickBot="1" x14ac:dyDescent="0.35">
      <c r="A89" s="2"/>
      <c r="B89" s="9"/>
      <c r="C89" s="177" t="s">
        <v>60</v>
      </c>
      <c r="D89" s="176">
        <v>22</v>
      </c>
      <c r="E89" s="174">
        <v>18</v>
      </c>
      <c r="F89" s="170"/>
      <c r="G89" s="170"/>
      <c r="H89" s="170"/>
      <c r="I89" s="170"/>
      <c r="J89" s="170"/>
      <c r="K89" s="170"/>
      <c r="L89" s="170"/>
      <c r="M89" s="170"/>
      <c r="N89" s="170"/>
      <c r="O89" s="170"/>
      <c r="P89" s="27">
        <f t="shared" si="7"/>
        <v>40</v>
      </c>
      <c r="Q89" s="27">
        <v>28912</v>
      </c>
      <c r="R89" s="117">
        <f t="shared" si="8"/>
        <v>13.83508577753182</v>
      </c>
      <c r="S89" s="11"/>
      <c r="U89"/>
      <c r="V89"/>
      <c r="W89" s="125"/>
      <c r="X89" s="125"/>
      <c r="Y89" s="123"/>
      <c r="Z89" s="6"/>
    </row>
    <row r="90" spans="1:26" ht="26.1" customHeight="1" thickBot="1" x14ac:dyDescent="0.35">
      <c r="A90" s="2"/>
      <c r="B90" s="9"/>
      <c r="C90" s="42" t="s">
        <v>61</v>
      </c>
      <c r="D90" s="43">
        <f>SUM(D57:D89)</f>
        <v>160151</v>
      </c>
      <c r="E90" s="43">
        <f t="shared" ref="E90:P90" si="9">SUM(E57:E89)</f>
        <v>169188</v>
      </c>
      <c r="F90" s="43">
        <f t="shared" si="9"/>
        <v>0</v>
      </c>
      <c r="G90" s="43">
        <f t="shared" si="9"/>
        <v>0</v>
      </c>
      <c r="H90" s="43">
        <f t="shared" si="9"/>
        <v>0</v>
      </c>
      <c r="I90" s="43">
        <f t="shared" si="9"/>
        <v>0</v>
      </c>
      <c r="J90" s="43">
        <f t="shared" si="9"/>
        <v>0</v>
      </c>
      <c r="K90" s="43">
        <f t="shared" si="9"/>
        <v>0</v>
      </c>
      <c r="L90" s="43">
        <f t="shared" si="9"/>
        <v>0</v>
      </c>
      <c r="M90" s="43">
        <f t="shared" si="9"/>
        <v>0</v>
      </c>
      <c r="N90" s="43">
        <f t="shared" si="9"/>
        <v>0</v>
      </c>
      <c r="O90" s="43">
        <f t="shared" si="9"/>
        <v>0</v>
      </c>
      <c r="P90" s="43">
        <f t="shared" si="9"/>
        <v>329339</v>
      </c>
      <c r="Q90" s="43">
        <v>48650493</v>
      </c>
      <c r="R90" s="44" t="s">
        <v>251</v>
      </c>
      <c r="S90" s="10"/>
    </row>
    <row r="91" spans="1:26" s="132" customFormat="1" ht="15.6" x14ac:dyDescent="0.3">
      <c r="B91" s="133"/>
      <c r="C91" s="134" t="s">
        <v>195</v>
      </c>
      <c r="D91" s="135"/>
      <c r="E91" s="135"/>
      <c r="F91" s="135"/>
      <c r="G91" s="135"/>
      <c r="H91" s="135"/>
      <c r="I91" s="135"/>
      <c r="J91" s="135"/>
      <c r="K91" s="135"/>
      <c r="L91" s="135"/>
      <c r="M91" s="135"/>
      <c r="N91" s="135"/>
      <c r="O91" s="135"/>
      <c r="P91" s="135"/>
      <c r="Q91" s="136"/>
      <c r="R91" s="137"/>
      <c r="S91" s="138"/>
    </row>
    <row r="92" spans="1:26" s="132" customFormat="1" ht="26.1" customHeight="1" x14ac:dyDescent="0.3">
      <c r="B92" s="133"/>
      <c r="C92" s="203" t="s">
        <v>196</v>
      </c>
      <c r="D92" s="203"/>
      <c r="E92" s="203"/>
      <c r="F92" s="203"/>
      <c r="G92" s="203"/>
      <c r="H92" s="203"/>
      <c r="I92" s="203"/>
      <c r="J92" s="203"/>
      <c r="K92" s="203"/>
      <c r="L92" s="203"/>
      <c r="M92" s="203"/>
      <c r="N92" s="203"/>
      <c r="O92" s="203"/>
      <c r="P92" s="203"/>
      <c r="Q92" s="203"/>
      <c r="R92" s="203"/>
      <c r="S92" s="139"/>
    </row>
    <row r="93" spans="1:26" s="132" customFormat="1" ht="15.6" x14ac:dyDescent="0.3">
      <c r="B93" s="133"/>
      <c r="C93" s="140" t="s">
        <v>197</v>
      </c>
      <c r="D93" s="135"/>
      <c r="E93" s="135"/>
      <c r="F93" s="135"/>
      <c r="G93" s="135"/>
      <c r="H93" s="135"/>
      <c r="I93" s="135"/>
      <c r="J93" s="135"/>
      <c r="K93" s="135"/>
      <c r="L93" s="135"/>
      <c r="M93" s="135"/>
      <c r="N93" s="135"/>
      <c r="O93" s="135"/>
      <c r="P93" s="135"/>
      <c r="Q93" s="141"/>
      <c r="R93" s="142"/>
      <c r="S93" s="139"/>
    </row>
    <row r="94" spans="1:26" x14ac:dyDescent="0.3">
      <c r="C94" s="185" t="s">
        <v>62</v>
      </c>
      <c r="D94" s="185"/>
      <c r="E94" s="185"/>
      <c r="F94" s="185"/>
      <c r="G94" s="185"/>
      <c r="H94" s="185"/>
      <c r="I94" s="185"/>
      <c r="J94" s="185"/>
      <c r="K94" s="185"/>
      <c r="L94" s="185"/>
      <c r="M94" s="185"/>
      <c r="N94" s="185"/>
      <c r="O94" s="185"/>
      <c r="P94" s="185"/>
      <c r="Q94" s="185"/>
      <c r="R94" s="185"/>
    </row>
    <row r="95" spans="1:26" x14ac:dyDescent="0.3">
      <c r="C95" s="185" t="s">
        <v>248</v>
      </c>
      <c r="D95" s="185"/>
      <c r="E95" s="185"/>
      <c r="F95" s="185"/>
      <c r="G95" s="185"/>
      <c r="H95" s="185"/>
      <c r="I95" s="185"/>
      <c r="J95" s="185"/>
      <c r="K95" s="185"/>
      <c r="L95" s="185"/>
      <c r="M95" s="185"/>
      <c r="N95" s="185"/>
      <c r="O95" s="185"/>
      <c r="P95" s="185"/>
      <c r="Q95" s="185"/>
      <c r="R95" s="185"/>
    </row>
    <row r="97" spans="1:24" x14ac:dyDescent="0.3">
      <c r="C97" s="5" t="s">
        <v>162</v>
      </c>
    </row>
    <row r="98" spans="1:24" ht="16.8" thickBot="1" x14ac:dyDescent="0.35"/>
    <row r="99" spans="1:24" ht="16.8" thickBot="1" x14ac:dyDescent="0.35">
      <c r="C99" s="191" t="s">
        <v>25</v>
      </c>
      <c r="D99" s="192"/>
      <c r="E99" s="192"/>
      <c r="F99" s="192"/>
      <c r="G99" s="192"/>
      <c r="H99" s="192"/>
      <c r="I99" s="192"/>
      <c r="J99" s="192"/>
      <c r="K99" s="192"/>
      <c r="L99" s="192"/>
      <c r="M99" s="192"/>
      <c r="N99" s="192"/>
      <c r="O99" s="192"/>
      <c r="P99" s="192"/>
      <c r="Q99" s="193"/>
    </row>
    <row r="100" spans="1:24" ht="41.25" customHeight="1" thickBot="1" x14ac:dyDescent="0.35">
      <c r="A100" s="3" t="s">
        <v>63</v>
      </c>
      <c r="B100" s="1" t="s">
        <v>64</v>
      </c>
      <c r="C100" s="35" t="s">
        <v>65</v>
      </c>
      <c r="D100" s="36" t="s">
        <v>2</v>
      </c>
      <c r="E100" s="36" t="s">
        <v>3</v>
      </c>
      <c r="F100" s="36" t="s">
        <v>4</v>
      </c>
      <c r="G100" s="36" t="s">
        <v>5</v>
      </c>
      <c r="H100" s="36" t="s">
        <v>6</v>
      </c>
      <c r="I100" s="36" t="s">
        <v>7</v>
      </c>
      <c r="J100" s="36" t="s">
        <v>8</v>
      </c>
      <c r="K100" s="36" t="s">
        <v>9</v>
      </c>
      <c r="L100" s="36" t="s">
        <v>10</v>
      </c>
      <c r="M100" s="36" t="s">
        <v>11</v>
      </c>
      <c r="N100" s="36" t="s">
        <v>12</v>
      </c>
      <c r="O100" s="36" t="s">
        <v>13</v>
      </c>
      <c r="P100" s="37" t="s">
        <v>250</v>
      </c>
      <c r="Q100" s="37" t="s">
        <v>249</v>
      </c>
      <c r="R100" s="38" t="s">
        <v>27</v>
      </c>
    </row>
    <row r="101" spans="1:24" ht="16.8" thickBot="1" x14ac:dyDescent="0.35">
      <c r="A101" s="3" t="s">
        <v>68</v>
      </c>
      <c r="B101" s="127">
        <v>66001</v>
      </c>
      <c r="C101" s="29" t="s">
        <v>67</v>
      </c>
      <c r="D101" s="39">
        <v>3265</v>
      </c>
      <c r="E101" s="174">
        <v>3219</v>
      </c>
      <c r="F101" s="170"/>
      <c r="G101" s="170"/>
      <c r="H101" s="170"/>
      <c r="I101" s="170"/>
      <c r="J101" s="170"/>
      <c r="K101" s="170"/>
      <c r="L101" s="170"/>
      <c r="M101" s="170"/>
      <c r="N101" s="170"/>
      <c r="O101" s="170"/>
      <c r="P101" s="27">
        <f t="shared" ref="P101:P132" si="10">SUM(D101:O101)</f>
        <v>6484</v>
      </c>
      <c r="Q101" s="39">
        <v>594952</v>
      </c>
      <c r="R101" s="128">
        <f t="shared" ref="R101:R132" si="11">P101/Q101*10000</f>
        <v>108.98358186878941</v>
      </c>
      <c r="S101" s="6"/>
      <c r="T101" s="11"/>
      <c r="U101" s="13"/>
      <c r="V101" s="13"/>
      <c r="W101" s="6"/>
      <c r="X101" s="6"/>
    </row>
    <row r="102" spans="1:24" ht="16.8" thickBot="1" x14ac:dyDescent="0.35">
      <c r="A102" s="3" t="s">
        <v>70</v>
      </c>
      <c r="B102" s="127">
        <v>41001</v>
      </c>
      <c r="C102" s="29" t="s">
        <v>71</v>
      </c>
      <c r="D102" s="39">
        <v>1981</v>
      </c>
      <c r="E102" s="174">
        <v>2427</v>
      </c>
      <c r="F102" s="170"/>
      <c r="G102" s="170"/>
      <c r="H102" s="170"/>
      <c r="I102" s="170"/>
      <c r="J102" s="170"/>
      <c r="K102" s="170"/>
      <c r="L102" s="170"/>
      <c r="M102" s="170"/>
      <c r="N102" s="170"/>
      <c r="O102" s="170"/>
      <c r="P102" s="27">
        <f t="shared" si="10"/>
        <v>4408</v>
      </c>
      <c r="Q102" s="39">
        <v>408452</v>
      </c>
      <c r="R102" s="128">
        <f t="shared" si="11"/>
        <v>107.91965763418958</v>
      </c>
      <c r="S102" s="6"/>
      <c r="U102" s="13"/>
      <c r="V102" s="13"/>
      <c r="W102" s="6"/>
      <c r="X102" s="6"/>
    </row>
    <row r="103" spans="1:24" ht="16.8" thickBot="1" x14ac:dyDescent="0.35">
      <c r="A103" s="3" t="s">
        <v>78</v>
      </c>
      <c r="B103" s="127">
        <v>5001</v>
      </c>
      <c r="C103" s="29" t="s">
        <v>81</v>
      </c>
      <c r="D103" s="39">
        <v>14509</v>
      </c>
      <c r="E103" s="174">
        <v>15876</v>
      </c>
      <c r="F103" s="170"/>
      <c r="G103" s="170"/>
      <c r="H103" s="170"/>
      <c r="I103" s="170"/>
      <c r="J103" s="170"/>
      <c r="K103" s="170"/>
      <c r="L103" s="170"/>
      <c r="M103" s="170"/>
      <c r="N103" s="170"/>
      <c r="O103" s="170"/>
      <c r="P103" s="27">
        <f t="shared" si="10"/>
        <v>30385</v>
      </c>
      <c r="Q103" s="39">
        <v>2902487</v>
      </c>
      <c r="R103" s="128">
        <f t="shared" si="11"/>
        <v>104.68608472664992</v>
      </c>
      <c r="S103" s="6"/>
      <c r="U103" s="13"/>
      <c r="V103" s="13"/>
      <c r="W103" s="6"/>
      <c r="X103" s="6"/>
    </row>
    <row r="104" spans="1:24" ht="16.8" thickBot="1" x14ac:dyDescent="0.35">
      <c r="A104" s="3" t="s">
        <v>72</v>
      </c>
      <c r="B104" s="127">
        <v>68001</v>
      </c>
      <c r="C104" s="29" t="s">
        <v>75</v>
      </c>
      <c r="D104" s="39">
        <v>3893</v>
      </c>
      <c r="E104" s="174">
        <v>3968</v>
      </c>
      <c r="F104" s="170"/>
      <c r="G104" s="170"/>
      <c r="H104" s="170"/>
      <c r="I104" s="170"/>
      <c r="J104" s="170"/>
      <c r="K104" s="170"/>
      <c r="L104" s="170"/>
      <c r="M104" s="170"/>
      <c r="N104" s="170"/>
      <c r="O104" s="170"/>
      <c r="P104" s="27">
        <f t="shared" si="10"/>
        <v>7861</v>
      </c>
      <c r="Q104" s="39">
        <v>759793</v>
      </c>
      <c r="R104" s="128">
        <f t="shared" si="11"/>
        <v>103.46239041423124</v>
      </c>
      <c r="S104" s="6"/>
      <c r="U104" s="13"/>
      <c r="V104" s="13"/>
      <c r="W104" s="6"/>
      <c r="X104" s="6"/>
    </row>
    <row r="105" spans="1:24" ht="16.8" thickBot="1" x14ac:dyDescent="0.35">
      <c r="A105" s="3" t="s">
        <v>76</v>
      </c>
      <c r="B105" s="127">
        <v>73001</v>
      </c>
      <c r="C105" s="29" t="s">
        <v>73</v>
      </c>
      <c r="D105" s="39">
        <v>2852</v>
      </c>
      <c r="E105" s="174">
        <v>2924</v>
      </c>
      <c r="F105" s="170"/>
      <c r="G105" s="170"/>
      <c r="H105" s="170"/>
      <c r="I105" s="170"/>
      <c r="J105" s="170"/>
      <c r="K105" s="170"/>
      <c r="L105" s="170"/>
      <c r="M105" s="170"/>
      <c r="N105" s="170"/>
      <c r="O105" s="170"/>
      <c r="P105" s="27">
        <f t="shared" si="10"/>
        <v>5776</v>
      </c>
      <c r="Q105" s="39">
        <v>585659</v>
      </c>
      <c r="R105" s="128">
        <f t="shared" si="11"/>
        <v>98.623943284402699</v>
      </c>
      <c r="S105" s="6"/>
      <c r="U105" s="13"/>
      <c r="V105" s="13"/>
      <c r="W105" s="6"/>
      <c r="X105" s="6"/>
    </row>
    <row r="106" spans="1:24" ht="16.8" thickBot="1" x14ac:dyDescent="0.35">
      <c r="A106" s="3" t="s">
        <v>87</v>
      </c>
      <c r="B106" s="127">
        <v>76001</v>
      </c>
      <c r="C106" s="29" t="s">
        <v>88</v>
      </c>
      <c r="D106" s="39">
        <v>11738</v>
      </c>
      <c r="E106" s="174">
        <v>11438</v>
      </c>
      <c r="F106" s="170"/>
      <c r="G106" s="170"/>
      <c r="H106" s="170"/>
      <c r="I106" s="170"/>
      <c r="J106" s="170"/>
      <c r="K106" s="170"/>
      <c r="L106" s="170"/>
      <c r="M106" s="170"/>
      <c r="N106" s="170"/>
      <c r="O106" s="170"/>
      <c r="P106" s="27">
        <f t="shared" si="10"/>
        <v>23176</v>
      </c>
      <c r="Q106" s="39">
        <v>2458708</v>
      </c>
      <c r="R106" s="128">
        <f t="shared" si="11"/>
        <v>94.260888238863657</v>
      </c>
      <c r="S106" s="6"/>
      <c r="U106" s="13"/>
      <c r="V106" s="13"/>
      <c r="W106" s="6"/>
      <c r="X106" s="6"/>
    </row>
    <row r="107" spans="1:24" ht="16.8" thickBot="1" x14ac:dyDescent="0.35">
      <c r="A107" s="3" t="s">
        <v>66</v>
      </c>
      <c r="B107" s="127">
        <v>17001</v>
      </c>
      <c r="C107" s="29" t="s">
        <v>69</v>
      </c>
      <c r="D107" s="39">
        <v>1887</v>
      </c>
      <c r="E107" s="174">
        <v>1932</v>
      </c>
      <c r="F107" s="170"/>
      <c r="G107" s="170"/>
      <c r="H107" s="170"/>
      <c r="I107" s="170"/>
      <c r="J107" s="170"/>
      <c r="K107" s="170"/>
      <c r="L107" s="170"/>
      <c r="M107" s="170"/>
      <c r="N107" s="170"/>
      <c r="O107" s="170"/>
      <c r="P107" s="27">
        <f t="shared" si="10"/>
        <v>3819</v>
      </c>
      <c r="Q107" s="39">
        <v>436497</v>
      </c>
      <c r="R107" s="128">
        <f t="shared" si="11"/>
        <v>87.492010254366008</v>
      </c>
      <c r="S107" s="6"/>
      <c r="U107" s="13"/>
      <c r="V107" s="13"/>
      <c r="W107" s="6"/>
      <c r="X107" s="6"/>
    </row>
    <row r="108" spans="1:24" ht="16.8" thickBot="1" x14ac:dyDescent="0.35">
      <c r="A108" s="3" t="s">
        <v>80</v>
      </c>
      <c r="B108" s="127">
        <v>11001</v>
      </c>
      <c r="C108" s="29" t="s">
        <v>30</v>
      </c>
      <c r="D108" s="39">
        <v>32677</v>
      </c>
      <c r="E108" s="174">
        <v>34963</v>
      </c>
      <c r="F108" s="170"/>
      <c r="G108" s="170"/>
      <c r="H108" s="170"/>
      <c r="I108" s="170"/>
      <c r="J108" s="170"/>
      <c r="K108" s="170"/>
      <c r="L108" s="170"/>
      <c r="M108" s="170"/>
      <c r="N108" s="170"/>
      <c r="O108" s="170"/>
      <c r="P108" s="27">
        <f t="shared" si="10"/>
        <v>67640</v>
      </c>
      <c r="Q108" s="39">
        <v>7754331</v>
      </c>
      <c r="R108" s="128">
        <f t="shared" si="11"/>
        <v>87.228672595998276</v>
      </c>
      <c r="S108" s="6"/>
      <c r="U108" s="13"/>
      <c r="V108" s="13"/>
      <c r="W108" s="6"/>
      <c r="X108" s="6"/>
    </row>
    <row r="109" spans="1:24" ht="16.8" thickBot="1" x14ac:dyDescent="0.35">
      <c r="A109" s="3" t="s">
        <v>89</v>
      </c>
      <c r="B109" s="127">
        <v>15001</v>
      </c>
      <c r="C109" s="29" t="s">
        <v>90</v>
      </c>
      <c r="D109" s="39">
        <v>939</v>
      </c>
      <c r="E109" s="174">
        <v>805</v>
      </c>
      <c r="F109" s="170"/>
      <c r="G109" s="170"/>
      <c r="H109" s="170"/>
      <c r="I109" s="170"/>
      <c r="J109" s="170"/>
      <c r="K109" s="170"/>
      <c r="L109" s="170"/>
      <c r="M109" s="170"/>
      <c r="N109" s="170"/>
      <c r="O109" s="170"/>
      <c r="P109" s="27">
        <f t="shared" si="10"/>
        <v>1744</v>
      </c>
      <c r="Q109" s="39">
        <v>209728</v>
      </c>
      <c r="R109" s="128">
        <f t="shared" si="11"/>
        <v>83.155324992371064</v>
      </c>
      <c r="S109" s="6"/>
      <c r="U109" s="13"/>
      <c r="V109" s="13"/>
      <c r="W109" s="6"/>
      <c r="X109" s="6"/>
    </row>
    <row r="110" spans="1:24" ht="16.8" thickBot="1" x14ac:dyDescent="0.35">
      <c r="A110" s="3" t="s">
        <v>99</v>
      </c>
      <c r="B110" s="127">
        <v>52001</v>
      </c>
      <c r="C110" s="29" t="s">
        <v>104</v>
      </c>
      <c r="D110" s="39">
        <v>1544</v>
      </c>
      <c r="E110" s="174">
        <v>1708</v>
      </c>
      <c r="F110" s="170"/>
      <c r="G110" s="170"/>
      <c r="H110" s="170"/>
      <c r="I110" s="170"/>
      <c r="J110" s="170"/>
      <c r="K110" s="170"/>
      <c r="L110" s="170"/>
      <c r="M110" s="170"/>
      <c r="N110" s="170"/>
      <c r="O110" s="170"/>
      <c r="P110" s="27">
        <f t="shared" si="10"/>
        <v>3252</v>
      </c>
      <c r="Q110" s="39">
        <v>397839</v>
      </c>
      <c r="R110" s="128">
        <f t="shared" si="11"/>
        <v>81.741609042854009</v>
      </c>
      <c r="S110" s="6"/>
      <c r="U110" s="13"/>
      <c r="V110" s="13"/>
      <c r="W110" s="6"/>
      <c r="X110" s="6"/>
    </row>
    <row r="111" spans="1:24" ht="16.8" thickBot="1" x14ac:dyDescent="0.35">
      <c r="A111" s="3" t="s">
        <v>82</v>
      </c>
      <c r="B111" s="127">
        <v>50001</v>
      </c>
      <c r="C111" s="29" t="s">
        <v>83</v>
      </c>
      <c r="D111" s="39">
        <v>2121</v>
      </c>
      <c r="E111" s="174">
        <v>2298</v>
      </c>
      <c r="F111" s="170"/>
      <c r="G111" s="170"/>
      <c r="H111" s="170"/>
      <c r="I111" s="170"/>
      <c r="J111" s="170"/>
      <c r="K111" s="170"/>
      <c r="L111" s="170"/>
      <c r="M111" s="170"/>
      <c r="N111" s="170"/>
      <c r="O111" s="170"/>
      <c r="P111" s="27">
        <f t="shared" si="10"/>
        <v>4419</v>
      </c>
      <c r="Q111" s="39">
        <v>554209</v>
      </c>
      <c r="R111" s="128">
        <f t="shared" si="11"/>
        <v>79.735262328832633</v>
      </c>
      <c r="S111" s="6"/>
      <c r="U111" s="13"/>
      <c r="V111" s="13"/>
      <c r="W111" s="6"/>
      <c r="X111" s="6"/>
    </row>
    <row r="112" spans="1:24" ht="16.8" thickBot="1" x14ac:dyDescent="0.35">
      <c r="A112" s="3" t="s">
        <v>84</v>
      </c>
      <c r="B112" s="127">
        <v>19001</v>
      </c>
      <c r="C112" s="29" t="s">
        <v>86</v>
      </c>
      <c r="D112" s="39">
        <v>1200</v>
      </c>
      <c r="E112" s="174">
        <v>1346</v>
      </c>
      <c r="F112" s="170"/>
      <c r="G112" s="170"/>
      <c r="H112" s="170"/>
      <c r="I112" s="170"/>
      <c r="J112" s="170"/>
      <c r="K112" s="170"/>
      <c r="L112" s="170"/>
      <c r="M112" s="170"/>
      <c r="N112" s="170"/>
      <c r="O112" s="170"/>
      <c r="P112" s="27">
        <f t="shared" si="10"/>
        <v>2546</v>
      </c>
      <c r="Q112" s="39">
        <v>328175</v>
      </c>
      <c r="R112" s="128">
        <f t="shared" si="11"/>
        <v>77.580559152890984</v>
      </c>
      <c r="S112" s="6"/>
      <c r="U112" s="13"/>
      <c r="V112" s="13"/>
      <c r="W112" s="6"/>
      <c r="X112" s="6"/>
    </row>
    <row r="113" spans="1:24" ht="16.8" thickBot="1" x14ac:dyDescent="0.35">
      <c r="A113" s="3" t="s">
        <v>85</v>
      </c>
      <c r="B113" s="127">
        <v>63001</v>
      </c>
      <c r="C113" s="29" t="s">
        <v>79</v>
      </c>
      <c r="D113" s="39">
        <v>1324</v>
      </c>
      <c r="E113" s="174">
        <v>1391</v>
      </c>
      <c r="F113" s="170"/>
      <c r="G113" s="170"/>
      <c r="H113" s="170"/>
      <c r="I113" s="170"/>
      <c r="J113" s="170"/>
      <c r="K113" s="170"/>
      <c r="L113" s="170"/>
      <c r="M113" s="170"/>
      <c r="N113" s="170"/>
      <c r="O113" s="170"/>
      <c r="P113" s="27">
        <f t="shared" si="10"/>
        <v>2715</v>
      </c>
      <c r="Q113" s="39">
        <v>361675</v>
      </c>
      <c r="R113" s="128">
        <f t="shared" si="11"/>
        <v>75.067394760489393</v>
      </c>
      <c r="S113" s="6"/>
      <c r="U113" s="13"/>
      <c r="V113" s="13"/>
      <c r="W113" s="6"/>
      <c r="X113" s="6"/>
    </row>
    <row r="114" spans="1:24" ht="16.8" thickBot="1" x14ac:dyDescent="0.35">
      <c r="A114" s="3" t="s">
        <v>105</v>
      </c>
      <c r="B114" s="127">
        <v>88001</v>
      </c>
      <c r="C114" s="29" t="s">
        <v>98</v>
      </c>
      <c r="D114" s="39">
        <v>197</v>
      </c>
      <c r="E114" s="174">
        <v>175</v>
      </c>
      <c r="F114" s="170"/>
      <c r="G114" s="170"/>
      <c r="H114" s="170"/>
      <c r="I114" s="170"/>
      <c r="J114" s="170"/>
      <c r="K114" s="170"/>
      <c r="L114" s="170"/>
      <c r="M114" s="170"/>
      <c r="N114" s="170"/>
      <c r="O114" s="170"/>
      <c r="P114" s="27">
        <f t="shared" si="10"/>
        <v>372</v>
      </c>
      <c r="Q114" s="39">
        <v>57282</v>
      </c>
      <c r="R114" s="128">
        <f t="shared" si="11"/>
        <v>64.941866554938727</v>
      </c>
      <c r="S114" s="6"/>
      <c r="U114" s="13"/>
      <c r="V114" s="13"/>
      <c r="W114" s="6"/>
      <c r="X114" s="6"/>
    </row>
    <row r="115" spans="1:24" ht="16.8" thickBot="1" x14ac:dyDescent="0.35">
      <c r="A115" s="3" t="s">
        <v>93</v>
      </c>
      <c r="B115" s="127">
        <v>27001</v>
      </c>
      <c r="C115" s="29" t="s">
        <v>92</v>
      </c>
      <c r="D115" s="39">
        <v>391</v>
      </c>
      <c r="E115" s="174">
        <v>471</v>
      </c>
      <c r="F115" s="170"/>
      <c r="G115" s="170"/>
      <c r="H115" s="170"/>
      <c r="I115" s="170"/>
      <c r="J115" s="170"/>
      <c r="K115" s="170"/>
      <c r="L115" s="170"/>
      <c r="M115" s="170"/>
      <c r="N115" s="170"/>
      <c r="O115" s="170"/>
      <c r="P115" s="27">
        <f t="shared" si="10"/>
        <v>862</v>
      </c>
      <c r="Q115" s="39">
        <v>140452</v>
      </c>
      <c r="R115" s="128">
        <f t="shared" si="11"/>
        <v>61.37328055136274</v>
      </c>
      <c r="S115" s="6"/>
      <c r="U115" s="13"/>
      <c r="V115" s="13"/>
      <c r="W115" s="6"/>
      <c r="X115" s="6"/>
    </row>
    <row r="116" spans="1:24" ht="16.8" thickBot="1" x14ac:dyDescent="0.35">
      <c r="A116" s="3" t="s">
        <v>103</v>
      </c>
      <c r="B116" s="127">
        <v>70001</v>
      </c>
      <c r="C116" s="29" t="s">
        <v>106</v>
      </c>
      <c r="D116" s="39">
        <v>910</v>
      </c>
      <c r="E116" s="174">
        <v>1099</v>
      </c>
      <c r="F116" s="170"/>
      <c r="G116" s="170"/>
      <c r="H116" s="170"/>
      <c r="I116" s="170"/>
      <c r="J116" s="170"/>
      <c r="K116" s="170"/>
      <c r="L116" s="170"/>
      <c r="M116" s="170"/>
      <c r="N116" s="170"/>
      <c r="O116" s="170"/>
      <c r="P116" s="27">
        <f t="shared" si="10"/>
        <v>2009</v>
      </c>
      <c r="Q116" s="39">
        <v>338238</v>
      </c>
      <c r="R116" s="128">
        <f t="shared" si="11"/>
        <v>59.396046570757875</v>
      </c>
      <c r="S116" s="6"/>
      <c r="U116" s="13"/>
      <c r="V116" s="13"/>
      <c r="W116" s="6"/>
      <c r="X116" s="6"/>
    </row>
    <row r="117" spans="1:24" ht="16.8" thickBot="1" x14ac:dyDescent="0.35">
      <c r="A117" s="3" t="s">
        <v>101</v>
      </c>
      <c r="B117" s="127">
        <v>8001</v>
      </c>
      <c r="C117" s="29" t="s">
        <v>102</v>
      </c>
      <c r="D117" s="39">
        <v>4689</v>
      </c>
      <c r="E117" s="174">
        <v>4055</v>
      </c>
      <c r="F117" s="170"/>
      <c r="G117" s="170"/>
      <c r="H117" s="170"/>
      <c r="I117" s="170"/>
      <c r="J117" s="170"/>
      <c r="K117" s="170"/>
      <c r="L117" s="170"/>
      <c r="M117" s="170"/>
      <c r="N117" s="170"/>
      <c r="O117" s="170"/>
      <c r="P117" s="27">
        <f t="shared" si="10"/>
        <v>8744</v>
      </c>
      <c r="Q117" s="39">
        <v>1561496</v>
      </c>
      <c r="R117" s="128">
        <f t="shared" si="11"/>
        <v>55.997581806165371</v>
      </c>
      <c r="S117" s="6"/>
      <c r="U117" s="13"/>
      <c r="V117" s="13"/>
      <c r="W117" s="6"/>
      <c r="X117" s="6"/>
    </row>
    <row r="118" spans="1:24" ht="16.8" thickBot="1" x14ac:dyDescent="0.35">
      <c r="A118" s="3" t="s">
        <v>117</v>
      </c>
      <c r="B118" s="127">
        <v>54001</v>
      </c>
      <c r="C118" s="29" t="s">
        <v>177</v>
      </c>
      <c r="D118" s="39">
        <v>2533</v>
      </c>
      <c r="E118" s="174">
        <v>2578</v>
      </c>
      <c r="F118" s="170"/>
      <c r="G118" s="170"/>
      <c r="H118" s="170"/>
      <c r="I118" s="170"/>
      <c r="J118" s="170"/>
      <c r="K118" s="170"/>
      <c r="L118" s="170"/>
      <c r="M118" s="170"/>
      <c r="N118" s="170"/>
      <c r="O118" s="170"/>
      <c r="P118" s="27">
        <f t="shared" si="10"/>
        <v>5111</v>
      </c>
      <c r="Q118" s="39">
        <v>914392</v>
      </c>
      <c r="R118" s="128">
        <f t="shared" si="11"/>
        <v>55.895064698728767</v>
      </c>
      <c r="S118" s="6"/>
      <c r="U118" s="13"/>
      <c r="V118" s="13"/>
      <c r="W118" s="6"/>
      <c r="X118" s="6"/>
    </row>
    <row r="119" spans="1:24" ht="16.8" thickBot="1" x14ac:dyDescent="0.35">
      <c r="A119" s="3" t="s">
        <v>111</v>
      </c>
      <c r="B119" s="127">
        <v>13001</v>
      </c>
      <c r="C119" s="29" t="s">
        <v>176</v>
      </c>
      <c r="D119" s="39">
        <v>3504</v>
      </c>
      <c r="E119" s="174">
        <v>3404</v>
      </c>
      <c r="F119" s="170"/>
      <c r="G119" s="170"/>
      <c r="H119" s="170"/>
      <c r="I119" s="170"/>
      <c r="J119" s="170"/>
      <c r="K119" s="170"/>
      <c r="L119" s="170"/>
      <c r="M119" s="170"/>
      <c r="N119" s="170"/>
      <c r="O119" s="170"/>
      <c r="P119" s="27">
        <f t="shared" si="10"/>
        <v>6908</v>
      </c>
      <c r="Q119" s="39">
        <v>1251868</v>
      </c>
      <c r="R119" s="128">
        <f t="shared" si="11"/>
        <v>55.181536711538271</v>
      </c>
      <c r="S119" s="6"/>
      <c r="U119" s="13"/>
      <c r="V119" s="13"/>
      <c r="W119" s="6"/>
      <c r="X119" s="6"/>
    </row>
    <row r="120" spans="1:24" ht="16.8" thickBot="1" x14ac:dyDescent="0.35">
      <c r="A120" s="3" t="s">
        <v>97</v>
      </c>
      <c r="B120" s="127">
        <v>91001</v>
      </c>
      <c r="C120" s="29" t="s">
        <v>100</v>
      </c>
      <c r="D120" s="39">
        <v>94</v>
      </c>
      <c r="E120" s="174">
        <v>107</v>
      </c>
      <c r="F120" s="170"/>
      <c r="G120" s="170"/>
      <c r="H120" s="170"/>
      <c r="I120" s="170"/>
      <c r="J120" s="170"/>
      <c r="K120" s="170"/>
      <c r="L120" s="170"/>
      <c r="M120" s="170"/>
      <c r="N120" s="170"/>
      <c r="O120" s="170"/>
      <c r="P120" s="27">
        <f t="shared" si="10"/>
        <v>201</v>
      </c>
      <c r="Q120" s="39">
        <v>38197</v>
      </c>
      <c r="R120" s="128">
        <f t="shared" si="11"/>
        <v>52.621933659711495</v>
      </c>
      <c r="S120" s="6"/>
      <c r="U120" s="13"/>
      <c r="V120" s="13"/>
      <c r="W120" s="6"/>
      <c r="X120" s="6"/>
    </row>
    <row r="121" spans="1:24" ht="16.8" thickBot="1" x14ac:dyDescent="0.35">
      <c r="A121" s="3" t="s">
        <v>95</v>
      </c>
      <c r="B121" s="127">
        <v>44001</v>
      </c>
      <c r="C121" s="29" t="s">
        <v>96</v>
      </c>
      <c r="D121" s="39">
        <v>529</v>
      </c>
      <c r="E121" s="174">
        <v>732</v>
      </c>
      <c r="F121" s="170"/>
      <c r="G121" s="170"/>
      <c r="H121" s="170"/>
      <c r="I121" s="170"/>
      <c r="J121" s="170"/>
      <c r="K121" s="170"/>
      <c r="L121" s="170"/>
      <c r="M121" s="170"/>
      <c r="N121" s="170"/>
      <c r="O121" s="170"/>
      <c r="P121" s="27">
        <f t="shared" si="10"/>
        <v>1261</v>
      </c>
      <c r="Q121" s="39">
        <v>244167</v>
      </c>
      <c r="R121" s="128">
        <f t="shared" si="11"/>
        <v>51.644980689446157</v>
      </c>
      <c r="S121" s="6"/>
      <c r="U121" s="13"/>
      <c r="V121" s="13"/>
      <c r="W121" s="6"/>
      <c r="X121" s="6"/>
    </row>
    <row r="122" spans="1:24" ht="16.8" thickBot="1" x14ac:dyDescent="0.35">
      <c r="A122" s="3" t="s">
        <v>74</v>
      </c>
      <c r="B122" s="127">
        <v>85001</v>
      </c>
      <c r="C122" s="29" t="s">
        <v>77</v>
      </c>
      <c r="D122" s="39">
        <v>417</v>
      </c>
      <c r="E122" s="174">
        <v>590</v>
      </c>
      <c r="F122" s="170"/>
      <c r="G122" s="170"/>
      <c r="H122" s="170"/>
      <c r="I122" s="170"/>
      <c r="J122" s="170"/>
      <c r="K122" s="170"/>
      <c r="L122" s="170"/>
      <c r="M122" s="170"/>
      <c r="N122" s="170"/>
      <c r="O122" s="170"/>
      <c r="P122" s="27">
        <f t="shared" si="10"/>
        <v>1007</v>
      </c>
      <c r="Q122" s="39">
        <v>196384</v>
      </c>
      <c r="R122" s="128">
        <f t="shared" si="11"/>
        <v>51.277089783281738</v>
      </c>
      <c r="S122" s="6"/>
      <c r="U122" s="13"/>
      <c r="V122" s="13"/>
      <c r="W122" s="6"/>
      <c r="X122" s="6"/>
    </row>
    <row r="123" spans="1:24" ht="16.8" thickBot="1" x14ac:dyDescent="0.35">
      <c r="A123" s="3" t="s">
        <v>107</v>
      </c>
      <c r="B123" s="127">
        <v>23001</v>
      </c>
      <c r="C123" s="29" t="s">
        <v>108</v>
      </c>
      <c r="D123" s="39">
        <v>1291</v>
      </c>
      <c r="E123" s="174">
        <v>1253</v>
      </c>
      <c r="F123" s="170"/>
      <c r="G123" s="170"/>
      <c r="H123" s="170"/>
      <c r="I123" s="170"/>
      <c r="J123" s="170"/>
      <c r="K123" s="170"/>
      <c r="L123" s="170"/>
      <c r="M123" s="170"/>
      <c r="N123" s="170"/>
      <c r="O123" s="170"/>
      <c r="P123" s="27">
        <f t="shared" si="10"/>
        <v>2544</v>
      </c>
      <c r="Q123" s="39">
        <v>518537</v>
      </c>
      <c r="R123" s="128">
        <f t="shared" si="11"/>
        <v>49.061108464776865</v>
      </c>
      <c r="S123" s="6"/>
      <c r="U123" s="13"/>
      <c r="V123" s="13"/>
      <c r="W123" s="6"/>
      <c r="X123" s="6"/>
    </row>
    <row r="124" spans="1:24" ht="16.8" thickBot="1" x14ac:dyDescent="0.35">
      <c r="A124" s="3" t="s">
        <v>118</v>
      </c>
      <c r="B124" s="127">
        <v>18001</v>
      </c>
      <c r="C124" s="29" t="s">
        <v>119</v>
      </c>
      <c r="D124" s="39">
        <v>406</v>
      </c>
      <c r="E124" s="174">
        <v>443</v>
      </c>
      <c r="F124" s="170"/>
      <c r="G124" s="170"/>
      <c r="H124" s="170"/>
      <c r="I124" s="170"/>
      <c r="J124" s="170"/>
      <c r="K124" s="170"/>
      <c r="L124" s="170"/>
      <c r="M124" s="170"/>
      <c r="N124" s="170"/>
      <c r="O124" s="170"/>
      <c r="P124" s="27">
        <f t="shared" si="10"/>
        <v>849</v>
      </c>
      <c r="Q124" s="39">
        <v>177469</v>
      </c>
      <c r="R124" s="128">
        <f t="shared" si="11"/>
        <v>47.839340955321781</v>
      </c>
      <c r="S124" s="6"/>
      <c r="U124" s="13"/>
      <c r="V124" s="13"/>
      <c r="W124" s="6"/>
      <c r="X124" s="6"/>
    </row>
    <row r="125" spans="1:24" ht="16.8" thickBot="1" x14ac:dyDescent="0.35">
      <c r="A125" s="3" t="s">
        <v>114</v>
      </c>
      <c r="B125" s="127">
        <v>20001</v>
      </c>
      <c r="C125" s="29" t="s">
        <v>113</v>
      </c>
      <c r="D125" s="39">
        <v>1092</v>
      </c>
      <c r="E125" s="174">
        <v>1222</v>
      </c>
      <c r="F125" s="170"/>
      <c r="G125" s="170"/>
      <c r="H125" s="170"/>
      <c r="I125" s="170"/>
      <c r="J125" s="170"/>
      <c r="K125" s="170"/>
      <c r="L125" s="170"/>
      <c r="M125" s="170"/>
      <c r="N125" s="170"/>
      <c r="O125" s="170"/>
      <c r="P125" s="27">
        <f t="shared" si="10"/>
        <v>2314</v>
      </c>
      <c r="Q125" s="39">
        <v>502580</v>
      </c>
      <c r="R125" s="128">
        <f t="shared" si="11"/>
        <v>46.042421107087428</v>
      </c>
      <c r="S125" s="6"/>
      <c r="U125" s="13"/>
      <c r="V125" s="13"/>
      <c r="W125" s="6"/>
      <c r="X125" s="6"/>
    </row>
    <row r="126" spans="1:24" ht="16.8" thickBot="1" x14ac:dyDescent="0.35">
      <c r="A126" s="3" t="s">
        <v>115</v>
      </c>
      <c r="B126" s="127">
        <v>47001</v>
      </c>
      <c r="C126" s="29" t="s">
        <v>116</v>
      </c>
      <c r="D126" s="39">
        <v>1228</v>
      </c>
      <c r="E126" s="174">
        <v>1214</v>
      </c>
      <c r="F126" s="170"/>
      <c r="G126" s="170"/>
      <c r="H126" s="170"/>
      <c r="I126" s="170"/>
      <c r="J126" s="170"/>
      <c r="K126" s="170"/>
      <c r="L126" s="170"/>
      <c r="M126" s="170"/>
      <c r="N126" s="170"/>
      <c r="O126" s="170"/>
      <c r="P126" s="27">
        <f t="shared" si="10"/>
        <v>2442</v>
      </c>
      <c r="Q126" s="39">
        <v>580541</v>
      </c>
      <c r="R126" s="128">
        <f t="shared" si="11"/>
        <v>42.064212519012436</v>
      </c>
      <c r="S126" s="6"/>
      <c r="U126" s="13"/>
      <c r="V126" s="13"/>
      <c r="W126" s="6"/>
      <c r="X126" s="6"/>
    </row>
    <row r="127" spans="1:24" ht="16.8" thickBot="1" x14ac:dyDescent="0.35">
      <c r="A127" s="3" t="s">
        <v>109</v>
      </c>
      <c r="B127" s="127">
        <v>95001</v>
      </c>
      <c r="C127" s="29" t="s">
        <v>110</v>
      </c>
      <c r="D127" s="39">
        <v>126</v>
      </c>
      <c r="E127" s="174">
        <v>107</v>
      </c>
      <c r="F127" s="170"/>
      <c r="G127" s="170"/>
      <c r="H127" s="170"/>
      <c r="I127" s="170"/>
      <c r="J127" s="170"/>
      <c r="K127" s="170"/>
      <c r="L127" s="170"/>
      <c r="M127" s="170"/>
      <c r="N127" s="170"/>
      <c r="O127" s="170"/>
      <c r="P127" s="27">
        <f t="shared" si="10"/>
        <v>233</v>
      </c>
      <c r="Q127" s="39">
        <v>61793</v>
      </c>
      <c r="R127" s="128">
        <f t="shared" si="11"/>
        <v>37.706536339067533</v>
      </c>
      <c r="S127" s="6"/>
      <c r="U127" s="13"/>
      <c r="V127" s="13"/>
      <c r="W127" s="6"/>
      <c r="X127" s="6"/>
    </row>
    <row r="128" spans="1:24" ht="16.8" thickBot="1" x14ac:dyDescent="0.35">
      <c r="A128" s="3" t="s">
        <v>91</v>
      </c>
      <c r="B128" s="127">
        <v>86001</v>
      </c>
      <c r="C128" s="29" t="s">
        <v>94</v>
      </c>
      <c r="D128" s="39">
        <v>75</v>
      </c>
      <c r="E128" s="174">
        <v>97</v>
      </c>
      <c r="F128" s="170"/>
      <c r="G128" s="170"/>
      <c r="H128" s="170"/>
      <c r="I128" s="170"/>
      <c r="J128" s="170"/>
      <c r="K128" s="170"/>
      <c r="L128" s="170"/>
      <c r="M128" s="170"/>
      <c r="N128" s="170"/>
      <c r="O128" s="170"/>
      <c r="P128" s="27">
        <f t="shared" si="10"/>
        <v>172</v>
      </c>
      <c r="Q128" s="39">
        <v>47720</v>
      </c>
      <c r="R128" s="128">
        <f t="shared" si="11"/>
        <v>36.043587594300085</v>
      </c>
      <c r="S128" s="6"/>
      <c r="U128" s="13"/>
      <c r="V128" s="13"/>
      <c r="W128" s="6"/>
      <c r="X128" s="6"/>
    </row>
    <row r="129" spans="1:24" ht="16.8" thickBot="1" x14ac:dyDescent="0.35">
      <c r="A129" s="3" t="s">
        <v>112</v>
      </c>
      <c r="B129" s="127">
        <v>81001</v>
      </c>
      <c r="C129" s="29" t="s">
        <v>45</v>
      </c>
      <c r="D129" s="39">
        <v>164</v>
      </c>
      <c r="E129" s="174">
        <v>244</v>
      </c>
      <c r="F129" s="170"/>
      <c r="G129" s="170"/>
      <c r="H129" s="170"/>
      <c r="I129" s="170"/>
      <c r="J129" s="170"/>
      <c r="K129" s="170"/>
      <c r="L129" s="170"/>
      <c r="M129" s="170"/>
      <c r="N129" s="170"/>
      <c r="O129" s="170"/>
      <c r="P129" s="27">
        <f t="shared" si="10"/>
        <v>408</v>
      </c>
      <c r="Q129" s="39">
        <v>114675</v>
      </c>
      <c r="R129" s="128">
        <f t="shared" si="11"/>
        <v>35.578809679529101</v>
      </c>
      <c r="S129" s="6"/>
      <c r="U129" s="13"/>
      <c r="V129" s="13"/>
      <c r="X129" s="6"/>
    </row>
    <row r="130" spans="1:24" ht="16.8" thickBot="1" x14ac:dyDescent="0.35">
      <c r="A130" s="3" t="s">
        <v>120</v>
      </c>
      <c r="B130" s="127">
        <v>99001</v>
      </c>
      <c r="C130" s="29" t="s">
        <v>121</v>
      </c>
      <c r="D130" s="39">
        <v>31</v>
      </c>
      <c r="E130" s="174">
        <v>41</v>
      </c>
      <c r="F130" s="170"/>
      <c r="G130" s="170"/>
      <c r="H130" s="170"/>
      <c r="I130" s="170"/>
      <c r="J130" s="170"/>
      <c r="K130" s="170"/>
      <c r="L130" s="170"/>
      <c r="M130" s="170"/>
      <c r="N130" s="170"/>
      <c r="O130" s="170"/>
      <c r="P130" s="27">
        <f t="shared" si="10"/>
        <v>72</v>
      </c>
      <c r="Q130" s="39">
        <v>30517</v>
      </c>
      <c r="R130" s="128">
        <f t="shared" si="11"/>
        <v>23.593406953501326</v>
      </c>
      <c r="S130" s="6"/>
      <c r="U130" s="13"/>
      <c r="V130" s="13"/>
      <c r="X130" s="6"/>
    </row>
    <row r="131" spans="1:24" ht="16.8" thickBot="1" x14ac:dyDescent="0.35">
      <c r="A131" s="3" t="s">
        <v>122</v>
      </c>
      <c r="B131" s="127">
        <v>94001</v>
      </c>
      <c r="C131" s="29" t="s">
        <v>178</v>
      </c>
      <c r="D131" s="39">
        <v>29</v>
      </c>
      <c r="E131" s="174">
        <v>57</v>
      </c>
      <c r="F131" s="170"/>
      <c r="G131" s="170"/>
      <c r="H131" s="170"/>
      <c r="I131" s="170"/>
      <c r="J131" s="170"/>
      <c r="K131" s="170"/>
      <c r="L131" s="170"/>
      <c r="M131" s="170"/>
      <c r="N131" s="170"/>
      <c r="O131" s="170"/>
      <c r="P131" s="27">
        <f t="shared" si="10"/>
        <v>86</v>
      </c>
      <c r="Q131" s="39">
        <v>39083</v>
      </c>
      <c r="R131" s="128">
        <f t="shared" si="11"/>
        <v>22.004452063557043</v>
      </c>
      <c r="S131" s="6"/>
      <c r="U131" s="13"/>
      <c r="V131" s="13"/>
      <c r="X131" s="6"/>
    </row>
    <row r="132" spans="1:24" ht="16.8" thickBot="1" x14ac:dyDescent="0.35">
      <c r="A132" s="3" t="s">
        <v>123</v>
      </c>
      <c r="B132" s="127">
        <v>97001</v>
      </c>
      <c r="C132" s="29" t="s">
        <v>124</v>
      </c>
      <c r="D132" s="39">
        <v>20</v>
      </c>
      <c r="E132" s="174">
        <v>17</v>
      </c>
      <c r="F132" s="170"/>
      <c r="G132" s="170"/>
      <c r="H132" s="170"/>
      <c r="I132" s="170"/>
      <c r="J132" s="170"/>
      <c r="K132" s="170"/>
      <c r="L132" s="170"/>
      <c r="M132" s="170"/>
      <c r="N132" s="170"/>
      <c r="O132" s="170"/>
      <c r="P132" s="27">
        <f t="shared" si="10"/>
        <v>37</v>
      </c>
      <c r="Q132" s="39">
        <v>21855</v>
      </c>
      <c r="R132" s="128">
        <f t="shared" si="11"/>
        <v>16.929764355982613</v>
      </c>
      <c r="S132" s="6"/>
      <c r="U132" s="13"/>
      <c r="V132" s="13"/>
      <c r="X132" s="6"/>
    </row>
    <row r="133" spans="1:24" ht="27.6" customHeight="1" thickBot="1" x14ac:dyDescent="0.35">
      <c r="C133" s="42" t="s">
        <v>16</v>
      </c>
      <c r="D133" s="43">
        <f>SUM(D101:D132)</f>
        <v>97656</v>
      </c>
      <c r="E133" s="43">
        <f t="shared" ref="E133:O133" si="12">SUM(E101:E132)</f>
        <v>102201</v>
      </c>
      <c r="F133" s="43">
        <f t="shared" si="12"/>
        <v>0</v>
      </c>
      <c r="G133" s="43">
        <f t="shared" si="12"/>
        <v>0</v>
      </c>
      <c r="H133" s="43">
        <f t="shared" si="12"/>
        <v>0</v>
      </c>
      <c r="I133" s="43">
        <f t="shared" si="12"/>
        <v>0</v>
      </c>
      <c r="J133" s="43">
        <f t="shared" si="12"/>
        <v>0</v>
      </c>
      <c r="K133" s="43">
        <f t="shared" si="12"/>
        <v>0</v>
      </c>
      <c r="L133" s="43">
        <f t="shared" si="12"/>
        <v>0</v>
      </c>
      <c r="M133" s="43">
        <f t="shared" si="12"/>
        <v>0</v>
      </c>
      <c r="N133" s="43">
        <f t="shared" si="12"/>
        <v>0</v>
      </c>
      <c r="O133" s="43">
        <f t="shared" si="12"/>
        <v>0</v>
      </c>
      <c r="P133" s="43">
        <f>SUM(P101:P132)</f>
        <v>199857</v>
      </c>
      <c r="Q133" s="43">
        <v>24589746</v>
      </c>
      <c r="R133" s="44" t="s">
        <v>259</v>
      </c>
      <c r="S133" s="115"/>
      <c r="U133" s="13"/>
    </row>
    <row r="134" spans="1:24" s="143" customFormat="1" ht="15.6" x14ac:dyDescent="0.3">
      <c r="B134" s="144"/>
      <c r="C134" s="145" t="s">
        <v>125</v>
      </c>
      <c r="D134" s="146"/>
      <c r="E134" s="146"/>
      <c r="F134" s="146"/>
      <c r="G134" s="146"/>
      <c r="H134" s="146"/>
      <c r="I134" s="146"/>
      <c r="J134" s="146"/>
      <c r="K134" s="146"/>
      <c r="L134" s="146"/>
      <c r="M134" s="146"/>
      <c r="N134" s="146"/>
      <c r="O134" s="146"/>
      <c r="P134" s="146"/>
      <c r="Q134" s="147">
        <f>+P133*10000/Q133</f>
        <v>81.276561376437158</v>
      </c>
      <c r="R134" s="148"/>
      <c r="S134" s="149"/>
      <c r="T134" s="150"/>
    </row>
    <row r="135" spans="1:24" s="143" customFormat="1" ht="23.4" customHeight="1" x14ac:dyDescent="0.3">
      <c r="B135" s="144"/>
      <c r="C135" s="194" t="s">
        <v>198</v>
      </c>
      <c r="D135" s="194"/>
      <c r="E135" s="194"/>
      <c r="F135" s="194"/>
      <c r="G135" s="194"/>
      <c r="H135" s="194"/>
      <c r="I135" s="194"/>
      <c r="J135" s="194"/>
      <c r="K135" s="194"/>
      <c r="L135" s="194"/>
      <c r="M135" s="194"/>
      <c r="N135" s="194"/>
      <c r="O135" s="194"/>
      <c r="P135" s="194"/>
      <c r="Q135" s="194"/>
      <c r="R135" s="194"/>
      <c r="S135" s="149"/>
    </row>
    <row r="136" spans="1:24" s="143" customFormat="1" ht="15.6" x14ac:dyDescent="0.3">
      <c r="B136" s="144"/>
      <c r="C136" s="151" t="s">
        <v>199</v>
      </c>
      <c r="D136" s="152"/>
      <c r="E136" s="152"/>
      <c r="F136" s="152"/>
      <c r="G136" s="152"/>
      <c r="H136" s="152"/>
      <c r="I136" s="152"/>
      <c r="J136" s="152"/>
      <c r="K136" s="152"/>
      <c r="L136" s="152"/>
      <c r="M136" s="152"/>
      <c r="N136" s="152"/>
      <c r="O136" s="152"/>
      <c r="P136" s="152"/>
      <c r="Q136" s="153"/>
      <c r="R136" s="154"/>
      <c r="S136" s="155"/>
    </row>
    <row r="137" spans="1:24" x14ac:dyDescent="0.3">
      <c r="C137" s="185" t="s">
        <v>126</v>
      </c>
      <c r="D137" s="185"/>
      <c r="E137" s="185"/>
      <c r="F137" s="185"/>
      <c r="G137" s="185"/>
      <c r="H137" s="185"/>
      <c r="I137" s="185"/>
      <c r="J137" s="185"/>
      <c r="K137" s="185"/>
      <c r="L137" s="185"/>
      <c r="M137" s="185"/>
      <c r="N137" s="185"/>
      <c r="O137" s="185"/>
      <c r="P137" s="185"/>
      <c r="Q137" s="185"/>
      <c r="R137" s="185"/>
    </row>
    <row r="138" spans="1:24" x14ac:dyDescent="0.3">
      <c r="C138" s="185" t="s">
        <v>248</v>
      </c>
      <c r="D138" s="185"/>
      <c r="E138" s="185"/>
      <c r="F138" s="185"/>
      <c r="G138" s="185"/>
      <c r="H138" s="185"/>
      <c r="I138" s="185"/>
      <c r="J138" s="185"/>
      <c r="K138" s="185"/>
      <c r="L138" s="185"/>
      <c r="M138" s="185"/>
      <c r="N138" s="185"/>
      <c r="O138" s="185"/>
      <c r="P138" s="185"/>
      <c r="Q138" s="185"/>
      <c r="R138" s="185"/>
    </row>
    <row r="140" spans="1:24" x14ac:dyDescent="0.3">
      <c r="C140" s="5" t="s">
        <v>163</v>
      </c>
    </row>
    <row r="141" spans="1:24" ht="16.8" thickBot="1" x14ac:dyDescent="0.35">
      <c r="C141" s="5"/>
    </row>
    <row r="142" spans="1:24" ht="16.8" thickBot="1" x14ac:dyDescent="0.35">
      <c r="C142" s="35" t="s">
        <v>127</v>
      </c>
      <c r="D142" s="36" t="s">
        <v>2</v>
      </c>
      <c r="E142" s="36" t="s">
        <v>3</v>
      </c>
      <c r="F142" s="36" t="s">
        <v>4</v>
      </c>
      <c r="G142" s="36" t="s">
        <v>5</v>
      </c>
      <c r="H142" s="36" t="s">
        <v>6</v>
      </c>
      <c r="I142" s="36" t="s">
        <v>7</v>
      </c>
      <c r="J142" s="36" t="s">
        <v>8</v>
      </c>
      <c r="K142" s="36" t="s">
        <v>9</v>
      </c>
      <c r="L142" s="36" t="s">
        <v>10</v>
      </c>
      <c r="M142" s="36" t="s">
        <v>11</v>
      </c>
      <c r="N142" s="36" t="s">
        <v>12</v>
      </c>
      <c r="O142" s="36" t="s">
        <v>13</v>
      </c>
      <c r="P142" s="38" t="s">
        <v>244</v>
      </c>
      <c r="Q142" s="37" t="s">
        <v>23</v>
      </c>
    </row>
    <row r="143" spans="1:24" ht="47.25" customHeight="1" thickBot="1" x14ac:dyDescent="0.35">
      <c r="C143" s="178" t="s">
        <v>214</v>
      </c>
      <c r="D143" s="174">
        <v>157682</v>
      </c>
      <c r="E143" s="174">
        <v>166604</v>
      </c>
      <c r="F143" s="170"/>
      <c r="G143" s="170"/>
      <c r="H143" s="170"/>
      <c r="I143" s="170"/>
      <c r="J143" s="170"/>
      <c r="K143" s="170"/>
      <c r="L143" s="170"/>
      <c r="M143" s="170"/>
      <c r="N143" s="170"/>
      <c r="O143" s="170"/>
      <c r="P143" s="27">
        <f t="shared" ref="P143:P146" si="13">SUM(D143:O143)</f>
        <v>324286</v>
      </c>
      <c r="Q143" s="45">
        <f>P143/$P$147</f>
        <v>0.91870667259710859</v>
      </c>
      <c r="S143" s="3"/>
      <c r="T143" s="6"/>
    </row>
    <row r="144" spans="1:24" ht="31.5" customHeight="1" thickBot="1" x14ac:dyDescent="0.35">
      <c r="C144" s="178" t="s">
        <v>215</v>
      </c>
      <c r="D144" s="174">
        <v>10917</v>
      </c>
      <c r="E144" s="174">
        <v>11564</v>
      </c>
      <c r="F144" s="170"/>
      <c r="G144" s="170"/>
      <c r="H144" s="170"/>
      <c r="I144" s="170"/>
      <c r="J144" s="170"/>
      <c r="K144" s="170"/>
      <c r="L144" s="170"/>
      <c r="M144" s="170"/>
      <c r="N144" s="170"/>
      <c r="O144" s="170"/>
      <c r="P144" s="27">
        <f t="shared" si="13"/>
        <v>22481</v>
      </c>
      <c r="Q144" s="45">
        <f>P144/$P$147</f>
        <v>6.3688980426708522E-2</v>
      </c>
      <c r="S144" s="3"/>
      <c r="T144" s="6"/>
    </row>
    <row r="145" spans="3:20" ht="33.75" customHeight="1" thickBot="1" x14ac:dyDescent="0.35">
      <c r="C145" s="178" t="s">
        <v>216</v>
      </c>
      <c r="D145" s="174">
        <v>2984</v>
      </c>
      <c r="E145" s="174">
        <v>3008</v>
      </c>
      <c r="F145" s="170"/>
      <c r="G145" s="170"/>
      <c r="H145" s="170"/>
      <c r="I145" s="170"/>
      <c r="J145" s="170"/>
      <c r="K145" s="170"/>
      <c r="L145" s="170"/>
      <c r="M145" s="170"/>
      <c r="N145" s="170"/>
      <c r="O145" s="170"/>
      <c r="P145" s="27">
        <f t="shared" si="13"/>
        <v>5992</v>
      </c>
      <c r="Q145" s="45">
        <f>P145/$P$147</f>
        <v>1.6975417940342397E-2</v>
      </c>
      <c r="S145" s="3"/>
      <c r="T145" s="6"/>
    </row>
    <row r="146" spans="3:20" ht="30" customHeight="1" thickBot="1" x14ac:dyDescent="0.35">
      <c r="C146" s="178" t="s">
        <v>217</v>
      </c>
      <c r="D146" s="174">
        <v>119</v>
      </c>
      <c r="E146" s="174">
        <v>103</v>
      </c>
      <c r="F146" s="170"/>
      <c r="G146" s="170"/>
      <c r="H146" s="170"/>
      <c r="I146" s="170"/>
      <c r="J146" s="170"/>
      <c r="K146" s="170"/>
      <c r="L146" s="170"/>
      <c r="M146" s="170"/>
      <c r="N146" s="170"/>
      <c r="O146" s="170"/>
      <c r="P146" s="27">
        <f t="shared" si="13"/>
        <v>222</v>
      </c>
      <c r="Q146" s="45">
        <f>P146/$P$147</f>
        <v>6.2892903584045601E-4</v>
      </c>
      <c r="S146" s="3"/>
      <c r="T146" s="6"/>
    </row>
    <row r="147" spans="3:20" ht="16.8" thickBot="1" x14ac:dyDescent="0.35">
      <c r="C147" s="42" t="s">
        <v>16</v>
      </c>
      <c r="D147" s="43">
        <f>SUM(D143:D146)</f>
        <v>171702</v>
      </c>
      <c r="E147" s="43">
        <f t="shared" ref="E147:O147" si="14">SUM(E143:E146)</f>
        <v>181279</v>
      </c>
      <c r="F147" s="43">
        <f t="shared" si="14"/>
        <v>0</v>
      </c>
      <c r="G147" s="43">
        <f t="shared" si="14"/>
        <v>0</v>
      </c>
      <c r="H147" s="43">
        <f t="shared" si="14"/>
        <v>0</v>
      </c>
      <c r="I147" s="43">
        <f t="shared" si="14"/>
        <v>0</v>
      </c>
      <c r="J147" s="43">
        <f t="shared" si="14"/>
        <v>0</v>
      </c>
      <c r="K147" s="43">
        <f t="shared" si="14"/>
        <v>0</v>
      </c>
      <c r="L147" s="43">
        <f t="shared" si="14"/>
        <v>0</v>
      </c>
      <c r="M147" s="43">
        <f t="shared" si="14"/>
        <v>0</v>
      </c>
      <c r="N147" s="43">
        <f t="shared" si="14"/>
        <v>0</v>
      </c>
      <c r="O147" s="43">
        <f t="shared" si="14"/>
        <v>0</v>
      </c>
      <c r="P147" s="43">
        <f t="shared" ref="P147" si="15">SUM(P143:P146)</f>
        <v>352981</v>
      </c>
      <c r="Q147" s="46">
        <f>P147/$P$147</f>
        <v>1</v>
      </c>
    </row>
    <row r="148" spans="3:20" x14ac:dyDescent="0.3">
      <c r="C148" s="185" t="s">
        <v>171</v>
      </c>
      <c r="D148" s="185"/>
      <c r="E148" s="185"/>
      <c r="F148" s="185"/>
      <c r="G148" s="185"/>
      <c r="H148" s="185"/>
      <c r="I148" s="185"/>
      <c r="J148" s="185"/>
      <c r="K148" s="185"/>
      <c r="L148" s="185"/>
      <c r="M148" s="185"/>
      <c r="N148" s="185"/>
      <c r="O148" s="185"/>
      <c r="P148" s="185"/>
      <c r="Q148" s="185"/>
    </row>
    <row r="149" spans="3:20" x14ac:dyDescent="0.3">
      <c r="C149" s="185" t="s">
        <v>248</v>
      </c>
      <c r="D149" s="185"/>
      <c r="E149" s="185"/>
      <c r="F149" s="185"/>
      <c r="G149" s="185"/>
      <c r="H149" s="185"/>
      <c r="I149" s="185"/>
      <c r="J149" s="185"/>
      <c r="K149" s="185"/>
      <c r="L149" s="185"/>
      <c r="M149" s="185"/>
      <c r="N149" s="185"/>
      <c r="O149" s="185"/>
      <c r="P149" s="185"/>
      <c r="Q149" s="185"/>
    </row>
    <row r="150" spans="3:20" x14ac:dyDescent="0.3">
      <c r="C150" s="7"/>
      <c r="D150" s="7"/>
      <c r="E150" s="7"/>
      <c r="F150" s="7"/>
      <c r="G150" s="7"/>
      <c r="H150" s="7"/>
      <c r="I150" s="7"/>
      <c r="J150" s="7"/>
      <c r="K150" s="7"/>
      <c r="L150" s="7"/>
      <c r="M150" s="7"/>
      <c r="N150" s="7"/>
      <c r="O150" s="7"/>
      <c r="P150" s="7"/>
      <c r="Q150" s="7"/>
    </row>
    <row r="152" spans="3:20" x14ac:dyDescent="0.3">
      <c r="C152" s="5" t="s">
        <v>164</v>
      </c>
    </row>
    <row r="153" spans="3:20" ht="16.8" thickBot="1" x14ac:dyDescent="0.35"/>
    <row r="154" spans="3:20" ht="16.8" thickBot="1" x14ac:dyDescent="0.35">
      <c r="C154" s="35" t="s">
        <v>128</v>
      </c>
      <c r="D154" s="36" t="s">
        <v>2</v>
      </c>
      <c r="E154" s="36" t="s">
        <v>3</v>
      </c>
      <c r="F154" s="36" t="s">
        <v>4</v>
      </c>
      <c r="G154" s="36" t="s">
        <v>5</v>
      </c>
      <c r="H154" s="36" t="s">
        <v>6</v>
      </c>
      <c r="I154" s="36" t="s">
        <v>7</v>
      </c>
      <c r="J154" s="36" t="s">
        <v>8</v>
      </c>
      <c r="K154" s="36" t="s">
        <v>9</v>
      </c>
      <c r="L154" s="36" t="s">
        <v>10</v>
      </c>
      <c r="M154" s="36" t="s">
        <v>11</v>
      </c>
      <c r="N154" s="36" t="s">
        <v>12</v>
      </c>
      <c r="O154" s="36" t="s">
        <v>13</v>
      </c>
      <c r="P154" s="38" t="s">
        <v>244</v>
      </c>
      <c r="Q154" s="37" t="s">
        <v>23</v>
      </c>
    </row>
    <row r="155" spans="3:20" ht="27" thickBot="1" x14ac:dyDescent="0.35">
      <c r="C155" s="177" t="s">
        <v>218</v>
      </c>
      <c r="D155" s="174">
        <v>31628</v>
      </c>
      <c r="E155" s="174">
        <v>32091</v>
      </c>
      <c r="F155" s="170"/>
      <c r="G155" s="170"/>
      <c r="H155" s="170"/>
      <c r="I155" s="170"/>
      <c r="J155" s="170"/>
      <c r="K155" s="170"/>
      <c r="L155" s="170"/>
      <c r="M155" s="170"/>
      <c r="N155" s="170"/>
      <c r="O155" s="170"/>
      <c r="P155" s="27">
        <f t="shared" ref="P155:P166" si="16">SUM(D155:O155)</f>
        <v>63719</v>
      </c>
      <c r="Q155" s="45">
        <f>P155/$P$166</f>
        <v>0.18051679835458564</v>
      </c>
      <c r="R155" s="106"/>
      <c r="S155" s="3"/>
      <c r="T155" s="11"/>
    </row>
    <row r="156" spans="3:20" ht="18.75" customHeight="1" thickBot="1" x14ac:dyDescent="0.35">
      <c r="C156" s="177" t="s">
        <v>219</v>
      </c>
      <c r="D156" s="174">
        <v>28082</v>
      </c>
      <c r="E156" s="174">
        <v>29770</v>
      </c>
      <c r="F156" s="170"/>
      <c r="G156" s="170"/>
      <c r="H156" s="170"/>
      <c r="I156" s="170"/>
      <c r="J156" s="170"/>
      <c r="K156" s="170"/>
      <c r="L156" s="170"/>
      <c r="M156" s="170"/>
      <c r="N156" s="170"/>
      <c r="O156" s="170"/>
      <c r="P156" s="27">
        <f t="shared" si="16"/>
        <v>57852</v>
      </c>
      <c r="Q156" s="45">
        <f t="shared" ref="Q156:Q163" si="17">P156/$P$166</f>
        <v>0.16389550712361289</v>
      </c>
      <c r="R156" s="106"/>
      <c r="S156" s="3"/>
    </row>
    <row r="157" spans="3:20" ht="18.75" customHeight="1" thickBot="1" x14ac:dyDescent="0.35">
      <c r="C157" s="177" t="s">
        <v>220</v>
      </c>
      <c r="D157" s="174">
        <v>25248</v>
      </c>
      <c r="E157" s="174">
        <v>28213</v>
      </c>
      <c r="F157" s="170"/>
      <c r="G157" s="170"/>
      <c r="H157" s="170"/>
      <c r="I157" s="170"/>
      <c r="J157" s="170"/>
      <c r="K157" s="170"/>
      <c r="L157" s="170"/>
      <c r="M157" s="170"/>
      <c r="N157" s="170"/>
      <c r="O157" s="170"/>
      <c r="P157" s="27">
        <f t="shared" si="16"/>
        <v>53461</v>
      </c>
      <c r="Q157" s="45">
        <f t="shared" si="17"/>
        <v>0.15145574407687665</v>
      </c>
      <c r="R157" s="106"/>
      <c r="S157" s="3"/>
    </row>
    <row r="158" spans="3:20" ht="36.75" customHeight="1" thickBot="1" x14ac:dyDescent="0.35">
      <c r="C158" s="177" t="s">
        <v>221</v>
      </c>
      <c r="D158" s="174">
        <v>17115</v>
      </c>
      <c r="E158" s="174">
        <v>18634</v>
      </c>
      <c r="F158" s="170"/>
      <c r="G158" s="170"/>
      <c r="H158" s="170"/>
      <c r="I158" s="170"/>
      <c r="J158" s="170"/>
      <c r="K158" s="170"/>
      <c r="L158" s="170"/>
      <c r="M158" s="170"/>
      <c r="N158" s="170"/>
      <c r="O158" s="170"/>
      <c r="P158" s="27">
        <f t="shared" si="16"/>
        <v>35749</v>
      </c>
      <c r="Q158" s="45">
        <f t="shared" si="17"/>
        <v>0.10127740586603812</v>
      </c>
      <c r="R158" s="106"/>
      <c r="S158" s="3"/>
    </row>
    <row r="159" spans="3:20" ht="26.25" customHeight="1" thickBot="1" x14ac:dyDescent="0.35">
      <c r="C159" s="177" t="s">
        <v>222</v>
      </c>
      <c r="D159" s="174">
        <v>13714</v>
      </c>
      <c r="E159" s="174">
        <v>13641</v>
      </c>
      <c r="F159" s="170"/>
      <c r="G159" s="170"/>
      <c r="H159" s="170"/>
      <c r="I159" s="170"/>
      <c r="J159" s="170"/>
      <c r="K159" s="170"/>
      <c r="L159" s="170"/>
      <c r="M159" s="170"/>
      <c r="N159" s="170"/>
      <c r="O159" s="170"/>
      <c r="P159" s="27">
        <f t="shared" si="16"/>
        <v>27355</v>
      </c>
      <c r="Q159" s="45">
        <f t="shared" si="17"/>
        <v>7.7497089078448989E-2</v>
      </c>
      <c r="R159" s="106"/>
      <c r="S159" s="3"/>
    </row>
    <row r="160" spans="3:20" ht="27" customHeight="1" thickBot="1" x14ac:dyDescent="0.35">
      <c r="C160" s="177" t="s">
        <v>223</v>
      </c>
      <c r="D160" s="174">
        <v>11892</v>
      </c>
      <c r="E160" s="174">
        <v>12728</v>
      </c>
      <c r="F160" s="170"/>
      <c r="G160" s="170"/>
      <c r="H160" s="170"/>
      <c r="I160" s="170"/>
      <c r="J160" s="170"/>
      <c r="K160" s="170"/>
      <c r="L160" s="170"/>
      <c r="M160" s="170"/>
      <c r="N160" s="170"/>
      <c r="O160" s="170"/>
      <c r="P160" s="27">
        <f t="shared" si="16"/>
        <v>24620</v>
      </c>
      <c r="Q160" s="45">
        <f t="shared" si="17"/>
        <v>6.9748796677441563E-2</v>
      </c>
      <c r="R160" s="106"/>
      <c r="S160" s="3"/>
    </row>
    <row r="161" spans="2:21" ht="27" thickBot="1" x14ac:dyDescent="0.35">
      <c r="C161" s="177" t="s">
        <v>224</v>
      </c>
      <c r="D161" s="174">
        <v>9442</v>
      </c>
      <c r="E161" s="174">
        <v>9896</v>
      </c>
      <c r="F161" s="170"/>
      <c r="G161" s="170"/>
      <c r="H161" s="170"/>
      <c r="I161" s="170"/>
      <c r="J161" s="170"/>
      <c r="K161" s="170"/>
      <c r="L161" s="170"/>
      <c r="M161" s="170"/>
      <c r="N161" s="170"/>
      <c r="O161" s="170"/>
      <c r="P161" s="27">
        <f t="shared" si="16"/>
        <v>19338</v>
      </c>
      <c r="Q161" s="45">
        <f t="shared" si="17"/>
        <v>5.4784818446318641E-2</v>
      </c>
      <c r="R161" s="106"/>
      <c r="S161" s="3"/>
    </row>
    <row r="162" spans="2:21" ht="27" thickBot="1" x14ac:dyDescent="0.35">
      <c r="C162" s="177" t="s">
        <v>225</v>
      </c>
      <c r="D162" s="174">
        <v>6872</v>
      </c>
      <c r="E162" s="174">
        <v>7682</v>
      </c>
      <c r="F162" s="170"/>
      <c r="G162" s="170"/>
      <c r="H162" s="170"/>
      <c r="I162" s="170"/>
      <c r="J162" s="170"/>
      <c r="K162" s="170"/>
      <c r="L162" s="170"/>
      <c r="M162" s="170"/>
      <c r="N162" s="170"/>
      <c r="O162" s="170"/>
      <c r="P162" s="27">
        <f t="shared" si="16"/>
        <v>14554</v>
      </c>
      <c r="Q162" s="45">
        <f t="shared" si="17"/>
        <v>4.1231681025324311E-2</v>
      </c>
      <c r="R162" s="106"/>
      <c r="S162" s="3"/>
    </row>
    <row r="163" spans="2:21" ht="25.5" customHeight="1" thickBot="1" x14ac:dyDescent="0.35">
      <c r="C163" s="177" t="s">
        <v>226</v>
      </c>
      <c r="D163" s="174">
        <v>5304</v>
      </c>
      <c r="E163" s="174">
        <v>5690</v>
      </c>
      <c r="F163" s="170"/>
      <c r="G163" s="170"/>
      <c r="H163" s="170"/>
      <c r="I163" s="170"/>
      <c r="J163" s="170"/>
      <c r="K163" s="170"/>
      <c r="L163" s="170"/>
      <c r="M163" s="170"/>
      <c r="N163" s="170"/>
      <c r="O163" s="170"/>
      <c r="P163" s="27">
        <f t="shared" si="16"/>
        <v>10994</v>
      </c>
      <c r="Q163" s="45">
        <f t="shared" si="17"/>
        <v>3.1146152342477359E-2</v>
      </c>
      <c r="R163" s="106"/>
      <c r="S163" s="3"/>
    </row>
    <row r="164" spans="2:21" ht="27" thickBot="1" x14ac:dyDescent="0.35">
      <c r="C164" s="177" t="s">
        <v>227</v>
      </c>
      <c r="D164" s="174">
        <v>5031</v>
      </c>
      <c r="E164" s="174">
        <v>4279</v>
      </c>
      <c r="F164" s="170"/>
      <c r="G164" s="170"/>
      <c r="H164" s="170"/>
      <c r="I164" s="170"/>
      <c r="J164" s="170"/>
      <c r="K164" s="170"/>
      <c r="L164" s="170"/>
      <c r="M164" s="170"/>
      <c r="N164" s="170"/>
      <c r="O164" s="170"/>
      <c r="P164" s="27">
        <f t="shared" si="16"/>
        <v>9310</v>
      </c>
      <c r="Q164" s="45">
        <f>P164/$P$166</f>
        <v>2.6375357313849754E-2</v>
      </c>
      <c r="R164" s="106"/>
      <c r="S164" s="3"/>
    </row>
    <row r="165" spans="2:21" ht="16.8" thickBot="1" x14ac:dyDescent="0.35">
      <c r="C165" s="42" t="s">
        <v>157</v>
      </c>
      <c r="D165" s="41">
        <f>SUM(D155:D164)</f>
        <v>154328</v>
      </c>
      <c r="E165" s="41">
        <f t="shared" ref="E165:O165" si="18">SUM(E155:E164)</f>
        <v>162624</v>
      </c>
      <c r="F165" s="41">
        <f t="shared" si="18"/>
        <v>0</v>
      </c>
      <c r="G165" s="41">
        <f t="shared" si="18"/>
        <v>0</v>
      </c>
      <c r="H165" s="41">
        <f t="shared" si="18"/>
        <v>0</v>
      </c>
      <c r="I165" s="41">
        <f t="shared" si="18"/>
        <v>0</v>
      </c>
      <c r="J165" s="41">
        <f t="shared" si="18"/>
        <v>0</v>
      </c>
      <c r="K165" s="41">
        <f t="shared" si="18"/>
        <v>0</v>
      </c>
      <c r="L165" s="41">
        <f t="shared" si="18"/>
        <v>0</v>
      </c>
      <c r="M165" s="41">
        <f t="shared" si="18"/>
        <v>0</v>
      </c>
      <c r="N165" s="41">
        <f t="shared" si="18"/>
        <v>0</v>
      </c>
      <c r="O165" s="41">
        <f t="shared" si="18"/>
        <v>0</v>
      </c>
      <c r="P165" s="41">
        <f t="shared" si="16"/>
        <v>316952</v>
      </c>
      <c r="Q165" s="47">
        <f>SUM(Q155:Q164)</f>
        <v>0.89792935030497389</v>
      </c>
      <c r="R165" s="106"/>
      <c r="S165" s="9"/>
    </row>
    <row r="166" spans="2:21" ht="16.8" thickBot="1" x14ac:dyDescent="0.35">
      <c r="C166" s="42" t="s">
        <v>129</v>
      </c>
      <c r="D166" s="41">
        <f>+D15</f>
        <v>171702</v>
      </c>
      <c r="E166" s="41">
        <f t="shared" ref="E166:O166" si="19">+E15</f>
        <v>181279</v>
      </c>
      <c r="F166" s="41">
        <f t="shared" si="19"/>
        <v>0</v>
      </c>
      <c r="G166" s="41">
        <f t="shared" si="19"/>
        <v>0</v>
      </c>
      <c r="H166" s="41">
        <f t="shared" si="19"/>
        <v>0</v>
      </c>
      <c r="I166" s="41">
        <f t="shared" si="19"/>
        <v>0</v>
      </c>
      <c r="J166" s="41">
        <f t="shared" si="19"/>
        <v>0</v>
      </c>
      <c r="K166" s="41">
        <f t="shared" si="19"/>
        <v>0</v>
      </c>
      <c r="L166" s="41">
        <f t="shared" si="19"/>
        <v>0</v>
      </c>
      <c r="M166" s="41">
        <f t="shared" si="19"/>
        <v>0</v>
      </c>
      <c r="N166" s="41">
        <f t="shared" si="19"/>
        <v>0</v>
      </c>
      <c r="O166" s="41">
        <f t="shared" si="19"/>
        <v>0</v>
      </c>
      <c r="P166" s="41">
        <f t="shared" si="16"/>
        <v>352981</v>
      </c>
      <c r="Q166" s="47">
        <v>1</v>
      </c>
      <c r="R166" s="106"/>
    </row>
    <row r="167" spans="2:21" x14ac:dyDescent="0.3">
      <c r="C167" s="185" t="s">
        <v>172</v>
      </c>
      <c r="D167" s="185"/>
      <c r="E167" s="185"/>
      <c r="F167" s="185"/>
      <c r="G167" s="185"/>
      <c r="H167" s="185"/>
      <c r="I167" s="185"/>
      <c r="J167" s="185"/>
      <c r="K167" s="185"/>
      <c r="L167" s="185"/>
      <c r="M167" s="185"/>
      <c r="N167" s="185"/>
      <c r="O167" s="185"/>
      <c r="P167" s="185"/>
      <c r="Q167" s="185"/>
    </row>
    <row r="168" spans="2:21" x14ac:dyDescent="0.3">
      <c r="C168" s="185" t="s">
        <v>248</v>
      </c>
      <c r="D168" s="185"/>
      <c r="E168" s="185"/>
      <c r="F168" s="185"/>
      <c r="G168" s="185"/>
      <c r="H168" s="185"/>
      <c r="I168" s="185"/>
      <c r="J168" s="185"/>
      <c r="K168" s="185"/>
      <c r="L168" s="185"/>
      <c r="M168" s="185"/>
      <c r="N168" s="185"/>
      <c r="O168" s="185"/>
      <c r="P168" s="185"/>
      <c r="Q168" s="185"/>
    </row>
    <row r="170" spans="2:21" x14ac:dyDescent="0.3">
      <c r="C170" s="5" t="s">
        <v>165</v>
      </c>
    </row>
    <row r="171" spans="2:21" ht="16.8" thickBot="1" x14ac:dyDescent="0.35"/>
    <row r="172" spans="2:21" ht="16.8" thickBot="1" x14ac:dyDescent="0.35">
      <c r="C172" s="200" t="s">
        <v>25</v>
      </c>
      <c r="D172" s="201"/>
      <c r="E172" s="201"/>
      <c r="F172" s="201"/>
      <c r="G172" s="201"/>
      <c r="H172" s="201"/>
      <c r="I172" s="201"/>
      <c r="J172" s="201"/>
      <c r="K172" s="201"/>
      <c r="L172" s="201"/>
      <c r="M172" s="201"/>
      <c r="N172" s="201"/>
      <c r="O172" s="201"/>
      <c r="P172" s="201"/>
      <c r="Q172" s="201"/>
      <c r="R172" s="202"/>
    </row>
    <row r="173" spans="2:21" ht="27" thickBot="1" x14ac:dyDescent="0.35">
      <c r="B173" s="1" t="s">
        <v>130</v>
      </c>
      <c r="C173" s="48" t="s">
        <v>131</v>
      </c>
      <c r="D173" s="42" t="s">
        <v>2</v>
      </c>
      <c r="E173" s="42" t="s">
        <v>3</v>
      </c>
      <c r="F173" s="42" t="s">
        <v>4</v>
      </c>
      <c r="G173" s="42" t="s">
        <v>5</v>
      </c>
      <c r="H173" s="42" t="s">
        <v>6</v>
      </c>
      <c r="I173" s="42" t="s">
        <v>7</v>
      </c>
      <c r="J173" s="42" t="s">
        <v>8</v>
      </c>
      <c r="K173" s="42" t="s">
        <v>9</v>
      </c>
      <c r="L173" s="42" t="s">
        <v>10</v>
      </c>
      <c r="M173" s="42" t="s">
        <v>11</v>
      </c>
      <c r="N173" s="42" t="s">
        <v>12</v>
      </c>
      <c r="O173" s="42" t="s">
        <v>13</v>
      </c>
      <c r="P173" s="49" t="s">
        <v>244</v>
      </c>
      <c r="Q173" s="37" t="s">
        <v>249</v>
      </c>
      <c r="R173" s="38" t="s">
        <v>27</v>
      </c>
    </row>
    <row r="174" spans="2:21" ht="16.8" thickBot="1" x14ac:dyDescent="0.35">
      <c r="C174" s="179" t="s">
        <v>132</v>
      </c>
      <c r="D174" s="174">
        <v>4409</v>
      </c>
      <c r="E174" s="174">
        <v>4366</v>
      </c>
      <c r="F174" s="170"/>
      <c r="G174" s="170"/>
      <c r="H174" s="170"/>
      <c r="I174" s="170"/>
      <c r="J174" s="170"/>
      <c r="K174" s="170"/>
      <c r="L174" s="170"/>
      <c r="M174" s="170"/>
      <c r="N174" s="170"/>
      <c r="O174" s="170"/>
      <c r="P174" s="27">
        <f t="shared" ref="P174:P185" si="20">SUM(D174:O174)</f>
        <v>8775</v>
      </c>
      <c r="Q174" s="27">
        <v>536812</v>
      </c>
      <c r="R174" s="118">
        <f t="shared" ref="R174:R185" si="21">P174/Q174*10000</f>
        <v>163.46504921648548</v>
      </c>
      <c r="S174" s="11"/>
      <c r="T174" s="11"/>
      <c r="U174" s="11"/>
    </row>
    <row r="175" spans="2:21" ht="16.8" thickBot="1" x14ac:dyDescent="0.35">
      <c r="C175" s="179" t="s">
        <v>173</v>
      </c>
      <c r="D175" s="174">
        <v>1390</v>
      </c>
      <c r="E175" s="174">
        <v>1388</v>
      </c>
      <c r="F175" s="170"/>
      <c r="G175" s="170"/>
      <c r="H175" s="170"/>
      <c r="I175" s="170"/>
      <c r="J175" s="170"/>
      <c r="K175" s="170"/>
      <c r="L175" s="170"/>
      <c r="M175" s="170"/>
      <c r="N175" s="170"/>
      <c r="O175" s="170"/>
      <c r="P175" s="27">
        <f t="shared" si="20"/>
        <v>2778</v>
      </c>
      <c r="Q175" s="27">
        <v>217690</v>
      </c>
      <c r="R175" s="118">
        <f t="shared" si="21"/>
        <v>127.61266020487849</v>
      </c>
      <c r="S175" s="11"/>
      <c r="U175" s="11"/>
    </row>
    <row r="176" spans="2:21" ht="16.8" thickBot="1" x14ac:dyDescent="0.35">
      <c r="C176" s="179" t="s">
        <v>182</v>
      </c>
      <c r="D176" s="174">
        <v>652</v>
      </c>
      <c r="E176" s="174">
        <v>636</v>
      </c>
      <c r="F176" s="170"/>
      <c r="G176" s="170"/>
      <c r="H176" s="170"/>
      <c r="I176" s="170"/>
      <c r="J176" s="170"/>
      <c r="K176" s="170"/>
      <c r="L176" s="170"/>
      <c r="M176" s="170"/>
      <c r="N176" s="170"/>
      <c r="O176" s="170"/>
      <c r="P176" s="27">
        <f t="shared" si="20"/>
        <v>1288</v>
      </c>
      <c r="Q176" s="27">
        <v>119043</v>
      </c>
      <c r="R176" s="118">
        <f t="shared" si="21"/>
        <v>108.1961980124829</v>
      </c>
      <c r="S176" s="11"/>
      <c r="U176" s="11"/>
    </row>
    <row r="177" spans="2:21" ht="16.8" thickBot="1" x14ac:dyDescent="0.35">
      <c r="C177" s="179" t="s">
        <v>134</v>
      </c>
      <c r="D177" s="174">
        <v>8960</v>
      </c>
      <c r="E177" s="174">
        <v>9714</v>
      </c>
      <c r="F177" s="170"/>
      <c r="G177" s="170"/>
      <c r="H177" s="170"/>
      <c r="I177" s="170"/>
      <c r="J177" s="170"/>
      <c r="K177" s="170"/>
      <c r="L177" s="170"/>
      <c r="M177" s="170"/>
      <c r="N177" s="170"/>
      <c r="O177" s="170"/>
      <c r="P177" s="27">
        <f t="shared" si="20"/>
        <v>18674</v>
      </c>
      <c r="Q177" s="27">
        <v>1740177</v>
      </c>
      <c r="R177" s="118">
        <f t="shared" si="21"/>
        <v>107.31092296933014</v>
      </c>
      <c r="S177" s="11"/>
      <c r="U177" s="11"/>
    </row>
    <row r="178" spans="2:21" ht="16.8" thickBot="1" x14ac:dyDescent="0.35">
      <c r="C178" s="179" t="s">
        <v>183</v>
      </c>
      <c r="D178" s="174">
        <v>26383</v>
      </c>
      <c r="E178" s="174">
        <v>27677</v>
      </c>
      <c r="F178" s="170"/>
      <c r="G178" s="170"/>
      <c r="H178" s="170"/>
      <c r="I178" s="170"/>
      <c r="J178" s="170"/>
      <c r="K178" s="170"/>
      <c r="L178" s="170"/>
      <c r="M178" s="170"/>
      <c r="N178" s="170"/>
      <c r="O178" s="170"/>
      <c r="P178" s="27">
        <f t="shared" si="20"/>
        <v>54060</v>
      </c>
      <c r="Q178" s="27">
        <v>5789171</v>
      </c>
      <c r="R178" s="118">
        <f t="shared" si="21"/>
        <v>93.38124577767698</v>
      </c>
      <c r="S178" s="11"/>
      <c r="U178" s="11"/>
    </row>
    <row r="179" spans="2:21" ht="16.8" thickBot="1" x14ac:dyDescent="0.35">
      <c r="C179" s="179" t="s">
        <v>135</v>
      </c>
      <c r="D179" s="174">
        <v>15616</v>
      </c>
      <c r="E179" s="174">
        <v>16096</v>
      </c>
      <c r="F179" s="170"/>
      <c r="G179" s="170"/>
      <c r="H179" s="170"/>
      <c r="I179" s="170"/>
      <c r="J179" s="170"/>
      <c r="K179" s="170"/>
      <c r="L179" s="170"/>
      <c r="M179" s="170"/>
      <c r="N179" s="170"/>
      <c r="O179" s="170"/>
      <c r="P179" s="27">
        <f t="shared" si="20"/>
        <v>31712</v>
      </c>
      <c r="Q179" s="27">
        <v>3725012</v>
      </c>
      <c r="R179" s="118">
        <f t="shared" si="21"/>
        <v>85.13261165333158</v>
      </c>
      <c r="S179" s="11"/>
      <c r="U179" s="11"/>
    </row>
    <row r="180" spans="2:21" ht="16.8" thickBot="1" x14ac:dyDescent="0.35">
      <c r="C180" s="179" t="s">
        <v>133</v>
      </c>
      <c r="D180" s="174">
        <v>6034</v>
      </c>
      <c r="E180" s="174">
        <v>6340</v>
      </c>
      <c r="F180" s="170"/>
      <c r="G180" s="170"/>
      <c r="H180" s="170"/>
      <c r="I180" s="170"/>
      <c r="J180" s="170"/>
      <c r="K180" s="170"/>
      <c r="L180" s="170"/>
      <c r="M180" s="170"/>
      <c r="N180" s="170"/>
      <c r="O180" s="170"/>
      <c r="P180" s="27">
        <f t="shared" si="20"/>
        <v>12374</v>
      </c>
      <c r="Q180" s="27">
        <v>1515709</v>
      </c>
      <c r="R180" s="118">
        <f t="shared" si="21"/>
        <v>81.638361981092672</v>
      </c>
      <c r="S180" s="11"/>
      <c r="U180" s="11"/>
    </row>
    <row r="181" spans="2:21" ht="16.8" thickBot="1" x14ac:dyDescent="0.35">
      <c r="C181" s="179" t="s">
        <v>137</v>
      </c>
      <c r="D181" s="174">
        <v>17548</v>
      </c>
      <c r="E181" s="174">
        <v>17983</v>
      </c>
      <c r="F181" s="170"/>
      <c r="G181" s="170"/>
      <c r="H181" s="170"/>
      <c r="I181" s="170"/>
      <c r="J181" s="170"/>
      <c r="K181" s="170"/>
      <c r="L181" s="170"/>
      <c r="M181" s="170"/>
      <c r="N181" s="170"/>
      <c r="O181" s="170"/>
      <c r="P181" s="27">
        <f t="shared" si="20"/>
        <v>35531</v>
      </c>
      <c r="Q181" s="27">
        <v>4523029</v>
      </c>
      <c r="R181" s="118">
        <f t="shared" si="21"/>
        <v>78.555764289815514</v>
      </c>
      <c r="S181" s="11"/>
      <c r="U181" s="11"/>
    </row>
    <row r="182" spans="2:21" ht="16.8" thickBot="1" x14ac:dyDescent="0.35">
      <c r="C182" s="179" t="s">
        <v>136</v>
      </c>
      <c r="D182" s="174">
        <v>17655</v>
      </c>
      <c r="E182" s="174">
        <v>17810</v>
      </c>
      <c r="F182" s="170"/>
      <c r="G182" s="170"/>
      <c r="H182" s="170"/>
      <c r="I182" s="170"/>
      <c r="J182" s="170"/>
      <c r="K182" s="170"/>
      <c r="L182" s="170"/>
      <c r="M182" s="170"/>
      <c r="N182" s="170"/>
      <c r="O182" s="170"/>
      <c r="P182" s="27">
        <f t="shared" si="20"/>
        <v>35465</v>
      </c>
      <c r="Q182" s="27">
        <v>4600648</v>
      </c>
      <c r="R182" s="118">
        <f t="shared" si="21"/>
        <v>77.086966879448283</v>
      </c>
      <c r="S182" s="11"/>
      <c r="U182" s="11"/>
    </row>
    <row r="183" spans="2:21" ht="16.8" thickBot="1" x14ac:dyDescent="0.35">
      <c r="C183" s="179" t="s">
        <v>184</v>
      </c>
      <c r="D183" s="174">
        <v>597</v>
      </c>
      <c r="E183" s="174">
        <v>563</v>
      </c>
      <c r="F183" s="170"/>
      <c r="G183" s="170"/>
      <c r="H183" s="170"/>
      <c r="I183" s="170"/>
      <c r="J183" s="170"/>
      <c r="K183" s="170"/>
      <c r="L183" s="170"/>
      <c r="M183" s="170"/>
      <c r="N183" s="170"/>
      <c r="O183" s="170"/>
      <c r="P183" s="27">
        <f t="shared" si="20"/>
        <v>1160</v>
      </c>
      <c r="Q183" s="27">
        <v>156053</v>
      </c>
      <c r="R183" s="118">
        <f t="shared" si="21"/>
        <v>74.333719954118152</v>
      </c>
      <c r="S183" s="11"/>
      <c r="U183" s="11"/>
    </row>
    <row r="184" spans="2:21" ht="16.8" thickBot="1" x14ac:dyDescent="0.35">
      <c r="C184" s="179" t="s">
        <v>138</v>
      </c>
      <c r="D184" s="174">
        <v>634</v>
      </c>
      <c r="E184" s="174">
        <v>646</v>
      </c>
      <c r="F184" s="170"/>
      <c r="G184" s="170"/>
      <c r="H184" s="170"/>
      <c r="I184" s="170"/>
      <c r="J184" s="170"/>
      <c r="K184" s="170"/>
      <c r="L184" s="170"/>
      <c r="M184" s="170"/>
      <c r="N184" s="170"/>
      <c r="O184" s="170"/>
      <c r="P184" s="27">
        <f t="shared" si="20"/>
        <v>1280</v>
      </c>
      <c r="Q184" s="27">
        <v>250252</v>
      </c>
      <c r="R184" s="118">
        <f t="shared" si="21"/>
        <v>51.148442370090947</v>
      </c>
      <c r="S184" s="11"/>
      <c r="U184" s="11"/>
    </row>
    <row r="185" spans="2:21" ht="16.8" thickBot="1" x14ac:dyDescent="0.35">
      <c r="C185" s="179" t="s">
        <v>174</v>
      </c>
      <c r="D185" s="174">
        <v>168</v>
      </c>
      <c r="E185" s="174">
        <v>187</v>
      </c>
      <c r="F185" s="170"/>
      <c r="G185" s="170"/>
      <c r="H185" s="170"/>
      <c r="I185" s="170"/>
      <c r="J185" s="170"/>
      <c r="K185" s="170"/>
      <c r="L185" s="170"/>
      <c r="M185" s="170"/>
      <c r="N185" s="170"/>
      <c r="O185" s="170"/>
      <c r="P185" s="27">
        <f t="shared" si="20"/>
        <v>355</v>
      </c>
      <c r="Q185" s="27">
        <v>77267</v>
      </c>
      <c r="R185" s="118">
        <f t="shared" si="21"/>
        <v>45.94458177488449</v>
      </c>
      <c r="S185" s="11"/>
      <c r="U185" s="11"/>
    </row>
    <row r="186" spans="2:21" ht="23.4" customHeight="1" thickBot="1" x14ac:dyDescent="0.35">
      <c r="C186" s="42" t="s">
        <v>16</v>
      </c>
      <c r="D186" s="43">
        <f t="shared" ref="D186:P186" si="22">SUM(D174:D185)</f>
        <v>100046</v>
      </c>
      <c r="E186" s="43">
        <f t="shared" si="22"/>
        <v>103406</v>
      </c>
      <c r="F186" s="43">
        <f t="shared" si="22"/>
        <v>0</v>
      </c>
      <c r="G186" s="43">
        <f t="shared" si="22"/>
        <v>0</v>
      </c>
      <c r="H186" s="43">
        <f t="shared" si="22"/>
        <v>0</v>
      </c>
      <c r="I186" s="43">
        <f t="shared" si="22"/>
        <v>0</v>
      </c>
      <c r="J186" s="43">
        <f t="shared" si="22"/>
        <v>0</v>
      </c>
      <c r="K186" s="43">
        <f t="shared" si="22"/>
        <v>0</v>
      </c>
      <c r="L186" s="43">
        <f t="shared" si="22"/>
        <v>0</v>
      </c>
      <c r="M186" s="43">
        <f t="shared" si="22"/>
        <v>0</v>
      </c>
      <c r="N186" s="43">
        <f t="shared" si="22"/>
        <v>0</v>
      </c>
      <c r="O186" s="43">
        <f t="shared" si="22"/>
        <v>0</v>
      </c>
      <c r="P186" s="43">
        <f t="shared" si="22"/>
        <v>203452</v>
      </c>
      <c r="Q186" s="43">
        <v>23250861</v>
      </c>
      <c r="R186" s="44" t="s">
        <v>252</v>
      </c>
      <c r="S186" s="10"/>
      <c r="T186" s="10"/>
    </row>
    <row r="187" spans="2:21" s="143" customFormat="1" ht="15.6" x14ac:dyDescent="0.3">
      <c r="B187" s="144"/>
      <c r="C187" s="145" t="s">
        <v>200</v>
      </c>
      <c r="D187" s="146"/>
      <c r="E187" s="146"/>
      <c r="F187" s="146"/>
      <c r="G187" s="146"/>
      <c r="H187" s="146"/>
      <c r="I187" s="146"/>
      <c r="J187" s="146"/>
      <c r="K187" s="146"/>
      <c r="L187" s="146"/>
      <c r="M187" s="146"/>
      <c r="N187" s="146"/>
      <c r="O187" s="146"/>
      <c r="P187" s="146"/>
      <c r="Q187" s="147">
        <f>+P186*10000/Q186</f>
        <v>87.502996125605847</v>
      </c>
      <c r="R187" s="148"/>
      <c r="S187" s="150"/>
    </row>
    <row r="188" spans="2:21" s="143" customFormat="1" ht="52.5" customHeight="1" x14ac:dyDescent="0.3">
      <c r="B188" s="144"/>
      <c r="C188" s="194" t="s">
        <v>198</v>
      </c>
      <c r="D188" s="194"/>
      <c r="E188" s="194"/>
      <c r="F188" s="194"/>
      <c r="G188" s="194"/>
      <c r="H188" s="194"/>
      <c r="I188" s="194"/>
      <c r="J188" s="194"/>
      <c r="K188" s="194"/>
      <c r="L188" s="194"/>
      <c r="M188" s="194"/>
      <c r="N188" s="194"/>
      <c r="O188" s="194"/>
      <c r="P188" s="194"/>
      <c r="Q188" s="194"/>
      <c r="R188" s="194"/>
      <c r="S188" s="156"/>
    </row>
    <row r="189" spans="2:21" s="143" customFormat="1" ht="15.6" x14ac:dyDescent="0.3">
      <c r="B189" s="144"/>
      <c r="C189" s="151" t="s">
        <v>199</v>
      </c>
      <c r="D189" s="146"/>
      <c r="E189" s="146"/>
      <c r="F189" s="146"/>
      <c r="G189" s="146"/>
      <c r="H189" s="146"/>
      <c r="I189" s="146"/>
      <c r="J189" s="146"/>
      <c r="K189" s="146"/>
      <c r="L189" s="146"/>
      <c r="M189" s="146"/>
      <c r="N189" s="146"/>
      <c r="O189" s="146"/>
      <c r="P189" s="146"/>
      <c r="Q189" s="146"/>
      <c r="R189" s="154"/>
      <c r="S189" s="149"/>
    </row>
    <row r="190" spans="2:21" s="143" customFormat="1" ht="15.6" x14ac:dyDescent="0.3">
      <c r="B190" s="144"/>
      <c r="C190" s="145" t="s">
        <v>194</v>
      </c>
      <c r="D190" s="146"/>
      <c r="E190" s="146"/>
      <c r="F190" s="146"/>
      <c r="G190" s="146"/>
      <c r="H190" s="146"/>
      <c r="I190" s="146"/>
      <c r="J190" s="146"/>
      <c r="K190" s="146"/>
      <c r="L190" s="146"/>
      <c r="M190" s="146"/>
      <c r="N190" s="146"/>
      <c r="O190" s="146"/>
      <c r="P190" s="146"/>
      <c r="Q190" s="146"/>
      <c r="R190" s="154"/>
      <c r="S190" s="149"/>
    </row>
    <row r="191" spans="2:21" x14ac:dyDescent="0.3">
      <c r="C191" s="185" t="s">
        <v>139</v>
      </c>
      <c r="D191" s="185"/>
      <c r="E191" s="185"/>
      <c r="F191" s="185"/>
      <c r="G191" s="185"/>
      <c r="H191" s="185"/>
      <c r="I191" s="185"/>
      <c r="J191" s="185"/>
      <c r="K191" s="185"/>
      <c r="L191" s="185"/>
      <c r="M191" s="185"/>
      <c r="N191" s="185"/>
      <c r="O191" s="185"/>
      <c r="P191" s="185"/>
      <c r="Q191" s="185"/>
      <c r="R191" s="185"/>
      <c r="S191" s="10"/>
    </row>
    <row r="192" spans="2:21" x14ac:dyDescent="0.3">
      <c r="C192" s="185" t="s">
        <v>248</v>
      </c>
      <c r="D192" s="185"/>
      <c r="E192" s="185"/>
      <c r="F192" s="185"/>
      <c r="G192" s="185"/>
      <c r="H192" s="185"/>
      <c r="I192" s="185"/>
      <c r="J192" s="185"/>
      <c r="K192" s="185"/>
      <c r="L192" s="185"/>
      <c r="M192" s="185"/>
      <c r="N192" s="185"/>
      <c r="O192" s="185"/>
      <c r="P192" s="185"/>
      <c r="Q192" s="185"/>
      <c r="R192" s="185"/>
    </row>
    <row r="194" spans="2:21" x14ac:dyDescent="0.3">
      <c r="C194" s="5" t="s">
        <v>166</v>
      </c>
    </row>
    <row r="195" spans="2:21" ht="16.8" thickBot="1" x14ac:dyDescent="0.35"/>
    <row r="196" spans="2:21" ht="16.8" thickBot="1" x14ac:dyDescent="0.35">
      <c r="C196" s="200" t="s">
        <v>140</v>
      </c>
      <c r="D196" s="201"/>
      <c r="E196" s="201"/>
      <c r="F196" s="201"/>
      <c r="G196" s="201"/>
      <c r="H196" s="201"/>
      <c r="I196" s="201"/>
      <c r="J196" s="201"/>
      <c r="K196" s="201"/>
      <c r="L196" s="201"/>
      <c r="M196" s="201"/>
      <c r="N196" s="201"/>
      <c r="O196" s="201"/>
      <c r="P196" s="201"/>
      <c r="Q196" s="201"/>
      <c r="R196" s="202"/>
    </row>
    <row r="197" spans="2:21" ht="37.5" customHeight="1" thickBot="1" x14ac:dyDescent="0.35">
      <c r="B197" s="1" t="s">
        <v>141</v>
      </c>
      <c r="C197" s="35" t="s">
        <v>131</v>
      </c>
      <c r="D197" s="36" t="s">
        <v>2</v>
      </c>
      <c r="E197" s="36" t="s">
        <v>3</v>
      </c>
      <c r="F197" s="36" t="s">
        <v>4</v>
      </c>
      <c r="G197" s="36" t="s">
        <v>5</v>
      </c>
      <c r="H197" s="36" t="s">
        <v>6</v>
      </c>
      <c r="I197" s="36" t="s">
        <v>7</v>
      </c>
      <c r="J197" s="36" t="s">
        <v>8</v>
      </c>
      <c r="K197" s="36" t="s">
        <v>9</v>
      </c>
      <c r="L197" s="36" t="s">
        <v>10</v>
      </c>
      <c r="M197" s="36" t="s">
        <v>11</v>
      </c>
      <c r="N197" s="36" t="s">
        <v>12</v>
      </c>
      <c r="O197" s="36" t="s">
        <v>13</v>
      </c>
      <c r="P197" s="38" t="s">
        <v>244</v>
      </c>
      <c r="Q197" s="37" t="s">
        <v>249</v>
      </c>
      <c r="R197" s="37" t="s">
        <v>27</v>
      </c>
    </row>
    <row r="198" spans="2:21" ht="16.8" thickBot="1" x14ac:dyDescent="0.35">
      <c r="C198" s="180" t="s">
        <v>186</v>
      </c>
      <c r="D198" s="174">
        <v>4846</v>
      </c>
      <c r="E198" s="174">
        <v>5615</v>
      </c>
      <c r="F198" s="170"/>
      <c r="G198" s="170"/>
      <c r="H198" s="170"/>
      <c r="I198" s="170"/>
      <c r="J198" s="170"/>
      <c r="K198" s="170"/>
      <c r="L198" s="170"/>
      <c r="M198" s="170"/>
      <c r="N198" s="170"/>
      <c r="O198" s="170"/>
      <c r="P198" s="27">
        <f t="shared" ref="P198:P218" si="23">SUM(D198:O198)</f>
        <v>10461</v>
      </c>
      <c r="Q198" s="27">
        <v>1133582</v>
      </c>
      <c r="R198" s="118">
        <f t="shared" ref="R198:R217" si="24">P198/Q198*10000</f>
        <v>92.28269326788886</v>
      </c>
      <c r="S198" s="11"/>
      <c r="T198" s="11"/>
      <c r="U198" s="11"/>
    </row>
    <row r="199" spans="2:21" ht="16.8" thickBot="1" x14ac:dyDescent="0.35">
      <c r="C199" s="180" t="s">
        <v>187</v>
      </c>
      <c r="D199" s="174">
        <v>6731</v>
      </c>
      <c r="E199" s="174">
        <v>7666</v>
      </c>
      <c r="F199" s="170"/>
      <c r="G199" s="170"/>
      <c r="H199" s="170"/>
      <c r="I199" s="170"/>
      <c r="J199" s="170"/>
      <c r="K199" s="170"/>
      <c r="L199" s="170"/>
      <c r="M199" s="170"/>
      <c r="N199" s="170"/>
      <c r="O199" s="170"/>
      <c r="P199" s="27">
        <f t="shared" si="23"/>
        <v>14397</v>
      </c>
      <c r="Q199" s="27">
        <v>1676832</v>
      </c>
      <c r="R199" s="118">
        <f t="shared" si="24"/>
        <v>85.858332856243209</v>
      </c>
      <c r="S199" s="11"/>
      <c r="U199" s="11"/>
    </row>
    <row r="200" spans="2:21" ht="16.8" thickBot="1" x14ac:dyDescent="0.35">
      <c r="C200" s="180" t="s">
        <v>138</v>
      </c>
      <c r="D200" s="174">
        <v>26</v>
      </c>
      <c r="E200" s="174">
        <v>27</v>
      </c>
      <c r="F200" s="170"/>
      <c r="G200" s="170"/>
      <c r="H200" s="170"/>
      <c r="I200" s="170"/>
      <c r="J200" s="170"/>
      <c r="K200" s="170"/>
      <c r="L200" s="170"/>
      <c r="M200" s="170"/>
      <c r="N200" s="170"/>
      <c r="O200" s="170"/>
      <c r="P200" s="27">
        <f t="shared" si="23"/>
        <v>53</v>
      </c>
      <c r="Q200" s="27">
        <v>7399</v>
      </c>
      <c r="R200" s="118">
        <f t="shared" si="24"/>
        <v>71.631301527233404</v>
      </c>
      <c r="S200" s="11"/>
      <c r="U200" s="11"/>
    </row>
    <row r="201" spans="2:21" ht="16.8" thickBot="1" x14ac:dyDescent="0.35">
      <c r="C201" s="180" t="s">
        <v>134</v>
      </c>
      <c r="D201" s="174">
        <v>2713</v>
      </c>
      <c r="E201" s="174">
        <v>3198</v>
      </c>
      <c r="F201" s="170"/>
      <c r="G201" s="170"/>
      <c r="H201" s="170"/>
      <c r="I201" s="170"/>
      <c r="J201" s="170"/>
      <c r="K201" s="170"/>
      <c r="L201" s="170"/>
      <c r="M201" s="170"/>
      <c r="N201" s="170"/>
      <c r="O201" s="170"/>
      <c r="P201" s="27">
        <f t="shared" si="23"/>
        <v>5911</v>
      </c>
      <c r="Q201" s="27">
        <v>863788</v>
      </c>
      <c r="R201" s="118">
        <f t="shared" si="24"/>
        <v>68.431142826712104</v>
      </c>
      <c r="S201" s="11"/>
      <c r="U201" s="11"/>
    </row>
    <row r="202" spans="2:21" ht="16.8" thickBot="1" x14ac:dyDescent="0.35">
      <c r="C202" s="180" t="s">
        <v>133</v>
      </c>
      <c r="D202" s="174">
        <v>816</v>
      </c>
      <c r="E202" s="174">
        <v>939</v>
      </c>
      <c r="F202" s="170"/>
      <c r="G202" s="170"/>
      <c r="H202" s="170"/>
      <c r="I202" s="170"/>
      <c r="J202" s="170"/>
      <c r="K202" s="170"/>
      <c r="L202" s="170"/>
      <c r="M202" s="170"/>
      <c r="N202" s="170"/>
      <c r="O202" s="170"/>
      <c r="P202" s="27">
        <f t="shared" si="23"/>
        <v>1755</v>
      </c>
      <c r="Q202" s="27">
        <v>272289</v>
      </c>
      <c r="R202" s="118">
        <f t="shared" si="24"/>
        <v>64.453576898075212</v>
      </c>
      <c r="S202" s="11"/>
      <c r="U202" s="11"/>
    </row>
    <row r="203" spans="2:21" ht="16.8" thickBot="1" x14ac:dyDescent="0.35">
      <c r="C203" s="180" t="s">
        <v>188</v>
      </c>
      <c r="D203" s="174">
        <v>421</v>
      </c>
      <c r="E203" s="174">
        <v>598</v>
      </c>
      <c r="F203" s="170"/>
      <c r="G203" s="170"/>
      <c r="H203" s="170"/>
      <c r="I203" s="170"/>
      <c r="J203" s="170"/>
      <c r="K203" s="170"/>
      <c r="L203" s="170"/>
      <c r="M203" s="170"/>
      <c r="N203" s="170"/>
      <c r="O203" s="170"/>
      <c r="P203" s="27">
        <f t="shared" si="23"/>
        <v>1019</v>
      </c>
      <c r="Q203" s="27">
        <v>167368</v>
      </c>
      <c r="R203" s="118">
        <f t="shared" si="24"/>
        <v>60.88380096553702</v>
      </c>
      <c r="S203" s="11"/>
      <c r="U203" s="11"/>
    </row>
    <row r="204" spans="2:21" ht="16.8" thickBot="1" x14ac:dyDescent="0.35">
      <c r="C204" s="180" t="s">
        <v>132</v>
      </c>
      <c r="D204" s="174">
        <v>552</v>
      </c>
      <c r="E204" s="174">
        <v>689</v>
      </c>
      <c r="F204" s="170"/>
      <c r="G204" s="170"/>
      <c r="H204" s="170"/>
      <c r="I204" s="170"/>
      <c r="J204" s="170"/>
      <c r="K204" s="170"/>
      <c r="L204" s="170"/>
      <c r="M204" s="170"/>
      <c r="N204" s="170"/>
      <c r="O204" s="170"/>
      <c r="P204" s="27">
        <f t="shared" si="23"/>
        <v>1241</v>
      </c>
      <c r="Q204" s="27">
        <v>204391</v>
      </c>
      <c r="R204" s="118">
        <f t="shared" si="24"/>
        <v>60.716959161606916</v>
      </c>
      <c r="S204" s="11"/>
      <c r="U204" s="11"/>
    </row>
    <row r="205" spans="2:21" ht="16.8" thickBot="1" x14ac:dyDescent="0.35">
      <c r="C205" s="180" t="s">
        <v>173</v>
      </c>
      <c r="D205" s="174">
        <v>240</v>
      </c>
      <c r="E205" s="174">
        <v>194</v>
      </c>
      <c r="F205" s="170"/>
      <c r="G205" s="170"/>
      <c r="H205" s="170"/>
      <c r="I205" s="170"/>
      <c r="J205" s="170"/>
      <c r="K205" s="170"/>
      <c r="L205" s="170"/>
      <c r="M205" s="170"/>
      <c r="N205" s="170"/>
      <c r="O205" s="170"/>
      <c r="P205" s="27">
        <f t="shared" si="23"/>
        <v>434</v>
      </c>
      <c r="Q205" s="27">
        <v>77692</v>
      </c>
      <c r="R205" s="118">
        <f t="shared" si="24"/>
        <v>55.861607372702466</v>
      </c>
      <c r="S205" s="11"/>
      <c r="U205" s="11"/>
    </row>
    <row r="206" spans="2:21" ht="16.8" thickBot="1" x14ac:dyDescent="0.35">
      <c r="C206" s="180" t="s">
        <v>253</v>
      </c>
      <c r="D206" s="174">
        <v>3525</v>
      </c>
      <c r="E206" s="174">
        <v>3463</v>
      </c>
      <c r="F206" s="170"/>
      <c r="G206" s="170"/>
      <c r="H206" s="170"/>
      <c r="I206" s="170"/>
      <c r="J206" s="170"/>
      <c r="K206" s="170"/>
      <c r="L206" s="170"/>
      <c r="M206" s="170"/>
      <c r="N206" s="170"/>
      <c r="O206" s="170"/>
      <c r="P206" s="27">
        <f t="shared" si="23"/>
        <v>6988</v>
      </c>
      <c r="Q206" s="27">
        <v>1366914</v>
      </c>
      <c r="R206" s="118">
        <f t="shared" si="24"/>
        <v>51.122455399535006</v>
      </c>
      <c r="S206" s="11"/>
      <c r="U206" s="11"/>
    </row>
    <row r="207" spans="2:21" ht="16.8" thickBot="1" x14ac:dyDescent="0.35">
      <c r="C207" s="180" t="s">
        <v>136</v>
      </c>
      <c r="D207" s="174">
        <v>2200</v>
      </c>
      <c r="E207" s="174">
        <v>2404</v>
      </c>
      <c r="F207" s="170"/>
      <c r="G207" s="170"/>
      <c r="H207" s="170"/>
      <c r="I207" s="170"/>
      <c r="J207" s="170"/>
      <c r="K207" s="170"/>
      <c r="L207" s="170"/>
      <c r="M207" s="170"/>
      <c r="N207" s="170"/>
      <c r="O207" s="170"/>
      <c r="P207" s="27">
        <f t="shared" si="23"/>
        <v>4604</v>
      </c>
      <c r="Q207" s="27">
        <v>922218</v>
      </c>
      <c r="R207" s="118">
        <f t="shared" si="24"/>
        <v>49.923120129947584</v>
      </c>
      <c r="S207" s="11"/>
      <c r="U207" s="11"/>
    </row>
    <row r="208" spans="2:21" ht="16.8" thickBot="1" x14ac:dyDescent="0.35">
      <c r="C208" s="180" t="s">
        <v>135</v>
      </c>
      <c r="D208" s="174">
        <v>3878</v>
      </c>
      <c r="E208" s="174">
        <v>4068</v>
      </c>
      <c r="F208" s="170"/>
      <c r="G208" s="170"/>
      <c r="H208" s="170"/>
      <c r="I208" s="170"/>
      <c r="J208" s="170"/>
      <c r="K208" s="170"/>
      <c r="L208" s="170"/>
      <c r="M208" s="170"/>
      <c r="N208" s="170"/>
      <c r="O208" s="170"/>
      <c r="P208" s="27">
        <f t="shared" si="23"/>
        <v>7946</v>
      </c>
      <c r="Q208" s="27">
        <v>1626224</v>
      </c>
      <c r="R208" s="118">
        <f t="shared" si="24"/>
        <v>48.861657434646148</v>
      </c>
      <c r="S208" s="11"/>
      <c r="U208" s="11"/>
    </row>
    <row r="209" spans="2:21" ht="16.8" thickBot="1" x14ac:dyDescent="0.35">
      <c r="C209" s="180" t="s">
        <v>189</v>
      </c>
      <c r="D209" s="174">
        <v>3829</v>
      </c>
      <c r="E209" s="174">
        <v>4083</v>
      </c>
      <c r="F209" s="170"/>
      <c r="G209" s="170"/>
      <c r="H209" s="170"/>
      <c r="I209" s="170"/>
      <c r="J209" s="170"/>
      <c r="K209" s="170"/>
      <c r="L209" s="170"/>
      <c r="M209" s="170"/>
      <c r="N209" s="170"/>
      <c r="O209" s="170"/>
      <c r="P209" s="27">
        <f t="shared" si="23"/>
        <v>7912</v>
      </c>
      <c r="Q209" s="27">
        <v>1670237</v>
      </c>
      <c r="R209" s="118">
        <f t="shared" si="24"/>
        <v>47.370522865916627</v>
      </c>
      <c r="S209" s="11"/>
      <c r="U209" s="11"/>
    </row>
    <row r="210" spans="2:21" ht="16.8" thickBot="1" x14ac:dyDescent="0.35">
      <c r="C210" s="180" t="s">
        <v>137</v>
      </c>
      <c r="D210" s="174">
        <v>3292</v>
      </c>
      <c r="E210" s="174">
        <v>3768</v>
      </c>
      <c r="F210" s="170"/>
      <c r="G210" s="170"/>
      <c r="H210" s="170"/>
      <c r="I210" s="170"/>
      <c r="J210" s="170"/>
      <c r="K210" s="170"/>
      <c r="L210" s="170"/>
      <c r="M210" s="170"/>
      <c r="N210" s="170"/>
      <c r="O210" s="170"/>
      <c r="P210" s="27">
        <f t="shared" si="23"/>
        <v>7060</v>
      </c>
      <c r="Q210" s="27">
        <v>1497979</v>
      </c>
      <c r="R210" s="118">
        <f t="shared" si="24"/>
        <v>47.130166711282335</v>
      </c>
      <c r="S210" s="11"/>
      <c r="U210" s="11"/>
    </row>
    <row r="211" spans="2:21" ht="16.8" thickBot="1" x14ac:dyDescent="0.35">
      <c r="C211" s="180" t="s">
        <v>183</v>
      </c>
      <c r="D211" s="174">
        <v>12435</v>
      </c>
      <c r="E211" s="174">
        <v>13371</v>
      </c>
      <c r="F211" s="170"/>
      <c r="G211" s="170"/>
      <c r="H211" s="170"/>
      <c r="I211" s="170"/>
      <c r="J211" s="170"/>
      <c r="K211" s="170"/>
      <c r="L211" s="170"/>
      <c r="M211" s="170"/>
      <c r="N211" s="170"/>
      <c r="O211" s="170"/>
      <c r="P211" s="27">
        <f t="shared" si="23"/>
        <v>25806</v>
      </c>
      <c r="Q211" s="27">
        <v>5757418</v>
      </c>
      <c r="R211" s="118">
        <f t="shared" si="24"/>
        <v>44.822175496029637</v>
      </c>
      <c r="S211" s="11"/>
      <c r="U211" s="11"/>
    </row>
    <row r="212" spans="2:21" ht="16.8" thickBot="1" x14ac:dyDescent="0.35">
      <c r="C212" s="180" t="s">
        <v>190</v>
      </c>
      <c r="D212" s="174">
        <v>3213</v>
      </c>
      <c r="E212" s="174">
        <v>3816</v>
      </c>
      <c r="F212" s="170"/>
      <c r="G212" s="170"/>
      <c r="H212" s="170"/>
      <c r="I212" s="170"/>
      <c r="J212" s="170"/>
      <c r="K212" s="170"/>
      <c r="L212" s="170"/>
      <c r="M212" s="170"/>
      <c r="N212" s="170"/>
      <c r="O212" s="170"/>
      <c r="P212" s="27">
        <f t="shared" si="23"/>
        <v>7029</v>
      </c>
      <c r="Q212" s="27">
        <v>1585238</v>
      </c>
      <c r="R212" s="118">
        <f t="shared" si="24"/>
        <v>44.340345109062483</v>
      </c>
      <c r="S212" s="11"/>
      <c r="U212" s="11"/>
    </row>
    <row r="213" spans="2:21" ht="16.8" thickBot="1" x14ac:dyDescent="0.35">
      <c r="C213" s="180" t="s">
        <v>182</v>
      </c>
      <c r="D213" s="174">
        <v>6427</v>
      </c>
      <c r="E213" s="174">
        <v>6765</v>
      </c>
      <c r="F213" s="170"/>
      <c r="G213" s="170"/>
      <c r="H213" s="170"/>
      <c r="I213" s="170"/>
      <c r="J213" s="170"/>
      <c r="K213" s="170"/>
      <c r="L213" s="170"/>
      <c r="M213" s="170"/>
      <c r="N213" s="170"/>
      <c r="O213" s="170"/>
      <c r="P213" s="27">
        <f t="shared" si="23"/>
        <v>13192</v>
      </c>
      <c r="Q213" s="27">
        <v>3242460</v>
      </c>
      <c r="R213" s="118">
        <f t="shared" si="24"/>
        <v>40.685158799183334</v>
      </c>
      <c r="S213" s="11"/>
      <c r="U213" s="11"/>
    </row>
    <row r="214" spans="2:21" ht="16.8" thickBot="1" x14ac:dyDescent="0.35">
      <c r="C214" s="180" t="s">
        <v>184</v>
      </c>
      <c r="D214" s="174">
        <v>3969</v>
      </c>
      <c r="E214" s="174">
        <v>4028</v>
      </c>
      <c r="F214" s="170"/>
      <c r="G214" s="170"/>
      <c r="H214" s="170"/>
      <c r="I214" s="170"/>
      <c r="J214" s="170"/>
      <c r="K214" s="170"/>
      <c r="L214" s="170"/>
      <c r="M214" s="170"/>
      <c r="N214" s="170"/>
      <c r="O214" s="170"/>
      <c r="P214" s="27">
        <f t="shared" si="23"/>
        <v>7997</v>
      </c>
      <c r="Q214" s="27">
        <v>2535126</v>
      </c>
      <c r="R214" s="118">
        <f t="shared" si="24"/>
        <v>31.544783178429789</v>
      </c>
      <c r="S214" s="11"/>
      <c r="U214" s="11"/>
    </row>
    <row r="215" spans="2:21" ht="16.8" thickBot="1" x14ac:dyDescent="0.35">
      <c r="C215" s="180" t="s">
        <v>191</v>
      </c>
      <c r="D215" s="174">
        <v>340</v>
      </c>
      <c r="E215" s="174">
        <v>399</v>
      </c>
      <c r="F215" s="170"/>
      <c r="G215" s="170"/>
      <c r="H215" s="170"/>
      <c r="I215" s="170"/>
      <c r="J215" s="170"/>
      <c r="K215" s="170"/>
      <c r="L215" s="170"/>
      <c r="M215" s="170"/>
      <c r="N215" s="170"/>
      <c r="O215" s="170"/>
      <c r="P215" s="27">
        <f t="shared" si="23"/>
        <v>739</v>
      </c>
      <c r="Q215" s="27">
        <v>254151</v>
      </c>
      <c r="R215" s="118">
        <f t="shared" si="24"/>
        <v>29.077202135738204</v>
      </c>
      <c r="S215" s="11"/>
      <c r="U215" s="11"/>
    </row>
    <row r="216" spans="2:21" ht="16.8" thickBot="1" x14ac:dyDescent="0.35">
      <c r="C216" s="180" t="s">
        <v>192</v>
      </c>
      <c r="D216" s="174">
        <v>491</v>
      </c>
      <c r="E216" s="174">
        <v>483</v>
      </c>
      <c r="F216" s="170"/>
      <c r="G216" s="170"/>
      <c r="H216" s="170"/>
      <c r="I216" s="170"/>
      <c r="J216" s="170"/>
      <c r="K216" s="170"/>
      <c r="L216" s="170"/>
      <c r="M216" s="170"/>
      <c r="N216" s="170"/>
      <c r="O216" s="170"/>
      <c r="P216" s="27">
        <f t="shared" si="23"/>
        <v>974</v>
      </c>
      <c r="Q216" s="27">
        <v>370641</v>
      </c>
      <c r="R216" s="118">
        <f t="shared" si="24"/>
        <v>26.278798082241305</v>
      </c>
      <c r="S216" s="11"/>
      <c r="U216" s="11"/>
    </row>
    <row r="217" spans="2:21" ht="16.8" thickBot="1" x14ac:dyDescent="0.35">
      <c r="C217" s="180" t="s">
        <v>193</v>
      </c>
      <c r="D217" s="174">
        <v>136</v>
      </c>
      <c r="E217" s="174">
        <v>184</v>
      </c>
      <c r="F217" s="170"/>
      <c r="G217" s="170"/>
      <c r="H217" s="170"/>
      <c r="I217" s="170"/>
      <c r="J217" s="170"/>
      <c r="K217" s="170"/>
      <c r="L217" s="170"/>
      <c r="M217" s="170"/>
      <c r="N217" s="170"/>
      <c r="O217" s="170"/>
      <c r="P217" s="27">
        <f t="shared" si="23"/>
        <v>320</v>
      </c>
      <c r="Q217" s="27">
        <v>167310</v>
      </c>
      <c r="R217" s="118">
        <f t="shared" si="24"/>
        <v>19.126172972326817</v>
      </c>
      <c r="S217" s="11"/>
      <c r="U217" s="11"/>
    </row>
    <row r="218" spans="2:21" ht="16.8" thickBot="1" x14ac:dyDescent="0.35">
      <c r="C218" s="180" t="s">
        <v>174</v>
      </c>
      <c r="D218" s="174">
        <v>25</v>
      </c>
      <c r="E218" s="174">
        <v>24</v>
      </c>
      <c r="F218" s="170"/>
      <c r="G218" s="170"/>
      <c r="H218" s="170"/>
      <c r="I218" s="170"/>
      <c r="J218" s="170"/>
      <c r="K218" s="170"/>
      <c r="L218" s="170"/>
      <c r="M218" s="170"/>
      <c r="N218" s="170"/>
      <c r="O218" s="170"/>
      <c r="P218" s="27">
        <f t="shared" si="23"/>
        <v>49</v>
      </c>
      <c r="Q218" s="27">
        <v>381</v>
      </c>
      <c r="R218" s="118" t="s">
        <v>181</v>
      </c>
      <c r="S218" s="11"/>
      <c r="U218" s="11"/>
    </row>
    <row r="219" spans="2:21" ht="18.75" customHeight="1" thickBot="1" x14ac:dyDescent="0.35">
      <c r="C219" s="42" t="s">
        <v>16</v>
      </c>
      <c r="D219" s="43">
        <f t="shared" ref="D219:O219" si="25">SUM(D198:D218)</f>
        <v>60105</v>
      </c>
      <c r="E219" s="43">
        <f t="shared" si="25"/>
        <v>65782</v>
      </c>
      <c r="F219" s="43">
        <f t="shared" si="25"/>
        <v>0</v>
      </c>
      <c r="G219" s="43">
        <f t="shared" si="25"/>
        <v>0</v>
      </c>
      <c r="H219" s="43">
        <f t="shared" si="25"/>
        <v>0</v>
      </c>
      <c r="I219" s="43">
        <f t="shared" si="25"/>
        <v>0</v>
      </c>
      <c r="J219" s="43">
        <f>SUM(J198:J218)</f>
        <v>0</v>
      </c>
      <c r="K219" s="43">
        <f t="shared" si="25"/>
        <v>0</v>
      </c>
      <c r="L219" s="43">
        <f t="shared" si="25"/>
        <v>0</v>
      </c>
      <c r="M219" s="43">
        <f t="shared" si="25"/>
        <v>0</v>
      </c>
      <c r="N219" s="43">
        <f t="shared" si="25"/>
        <v>0</v>
      </c>
      <c r="O219" s="43">
        <f t="shared" si="25"/>
        <v>0</v>
      </c>
      <c r="P219" s="43">
        <f>+SUM(D219:O219)</f>
        <v>125887</v>
      </c>
      <c r="Q219" s="43">
        <v>25399632</v>
      </c>
      <c r="R219" s="44" t="s">
        <v>254</v>
      </c>
      <c r="S219" s="11"/>
      <c r="T219" s="10"/>
    </row>
    <row r="220" spans="2:21" s="143" customFormat="1" ht="15.6" x14ac:dyDescent="0.3">
      <c r="B220" s="144"/>
      <c r="C220" s="145" t="s">
        <v>125</v>
      </c>
      <c r="D220" s="146"/>
      <c r="E220" s="146"/>
      <c r="F220" s="146"/>
      <c r="G220" s="146"/>
      <c r="H220" s="146"/>
      <c r="I220" s="146"/>
      <c r="J220" s="146"/>
      <c r="K220" s="146"/>
      <c r="L220" s="146"/>
      <c r="M220" s="146"/>
      <c r="N220" s="146"/>
      <c r="O220" s="146"/>
      <c r="P220" s="146"/>
      <c r="Q220" s="147">
        <f>+P219*10000/Q219</f>
        <v>49.562529094909721</v>
      </c>
      <c r="R220" s="148"/>
      <c r="S220" s="150"/>
    </row>
    <row r="221" spans="2:21" s="143" customFormat="1" ht="48.75" customHeight="1" x14ac:dyDescent="0.3">
      <c r="B221" s="144"/>
      <c r="C221" s="194" t="s">
        <v>198</v>
      </c>
      <c r="D221" s="194"/>
      <c r="E221" s="194"/>
      <c r="F221" s="194"/>
      <c r="G221" s="194"/>
      <c r="H221" s="194"/>
      <c r="I221" s="194"/>
      <c r="J221" s="194"/>
      <c r="K221" s="194"/>
      <c r="L221" s="194"/>
      <c r="M221" s="194"/>
      <c r="N221" s="194"/>
      <c r="O221" s="194"/>
      <c r="P221" s="194"/>
      <c r="Q221" s="194"/>
      <c r="R221" s="194"/>
      <c r="S221" s="149"/>
    </row>
    <row r="222" spans="2:21" s="143" customFormat="1" ht="15.6" x14ac:dyDescent="0.3">
      <c r="B222" s="144"/>
      <c r="C222" s="151" t="s">
        <v>199</v>
      </c>
      <c r="D222" s="146"/>
      <c r="E222" s="146"/>
      <c r="F222" s="146"/>
      <c r="G222" s="146"/>
      <c r="H222" s="146"/>
      <c r="I222" s="146"/>
      <c r="J222" s="146"/>
      <c r="K222" s="146"/>
      <c r="L222" s="146"/>
      <c r="M222" s="146"/>
      <c r="N222" s="146"/>
      <c r="O222" s="146"/>
      <c r="P222" s="146"/>
      <c r="Q222" s="146"/>
      <c r="R222" s="147"/>
      <c r="S222" s="149"/>
    </row>
    <row r="223" spans="2:21" ht="18.75" customHeight="1" x14ac:dyDescent="0.3">
      <c r="C223" s="196" t="s">
        <v>142</v>
      </c>
      <c r="D223" s="196"/>
      <c r="E223" s="196"/>
      <c r="F223" s="196"/>
      <c r="G223" s="196"/>
      <c r="H223" s="196"/>
      <c r="I223" s="196"/>
      <c r="J223" s="196"/>
      <c r="K223" s="196"/>
      <c r="L223" s="196"/>
      <c r="M223" s="196"/>
      <c r="N223" s="196"/>
      <c r="O223" s="196"/>
      <c r="P223" s="196"/>
      <c r="Q223" s="196"/>
    </row>
    <row r="224" spans="2:21" x14ac:dyDescent="0.3">
      <c r="C224" s="196" t="s">
        <v>248</v>
      </c>
      <c r="D224" s="196"/>
      <c r="E224" s="196"/>
      <c r="F224" s="196"/>
      <c r="G224" s="196"/>
      <c r="H224" s="196"/>
      <c r="I224" s="196"/>
      <c r="J224" s="196"/>
      <c r="K224" s="196"/>
      <c r="L224" s="196"/>
      <c r="M224" s="196"/>
      <c r="N224" s="196"/>
      <c r="O224" s="196"/>
      <c r="P224" s="196"/>
      <c r="Q224" s="196"/>
    </row>
    <row r="225" spans="2:19" ht="18.75" customHeight="1" x14ac:dyDescent="0.3">
      <c r="C225" s="15"/>
      <c r="D225" s="15"/>
      <c r="E225" s="15"/>
      <c r="F225" s="15"/>
      <c r="G225" s="15"/>
      <c r="H225" s="15"/>
      <c r="I225" s="15"/>
      <c r="J225" s="15"/>
      <c r="K225" s="15"/>
      <c r="L225" s="15"/>
      <c r="M225" s="15"/>
      <c r="N225" s="15"/>
      <c r="O225" s="15"/>
      <c r="P225" s="15"/>
      <c r="Q225" s="15"/>
    </row>
    <row r="226" spans="2:19" ht="18.75" customHeight="1" x14ac:dyDescent="0.3">
      <c r="B226" s="16"/>
      <c r="C226" s="17" t="s">
        <v>167</v>
      </c>
      <c r="D226" s="15"/>
      <c r="E226" s="15"/>
      <c r="F226" s="15"/>
      <c r="G226" s="15"/>
      <c r="H226" s="15"/>
      <c r="I226" s="15"/>
      <c r="J226" s="15"/>
      <c r="K226" s="15"/>
      <c r="L226" s="15"/>
      <c r="M226" s="15"/>
      <c r="N226" s="15"/>
      <c r="O226" s="15"/>
      <c r="P226" s="15"/>
      <c r="Q226" s="15"/>
    </row>
    <row r="227" spans="2:19" ht="18.75" customHeight="1" thickBot="1" x14ac:dyDescent="0.35">
      <c r="B227" s="16"/>
      <c r="C227" s="18"/>
      <c r="D227" s="15"/>
      <c r="E227" s="15"/>
      <c r="F227" s="15"/>
      <c r="G227" s="15"/>
      <c r="H227" s="15"/>
      <c r="I227" s="15"/>
      <c r="J227" s="15"/>
      <c r="K227" s="15"/>
      <c r="L227" s="15"/>
      <c r="M227" s="15"/>
      <c r="N227" s="15"/>
      <c r="O227" s="15"/>
      <c r="P227" s="15"/>
      <c r="Q227" s="15"/>
    </row>
    <row r="228" spans="2:19" ht="18.75" customHeight="1" thickBot="1" x14ac:dyDescent="0.35">
      <c r="B228" s="19" t="s">
        <v>143</v>
      </c>
      <c r="C228" s="50" t="s">
        <v>144</v>
      </c>
      <c r="D228" s="51" t="s">
        <v>2</v>
      </c>
      <c r="E228" s="51" t="s">
        <v>3</v>
      </c>
      <c r="F228" s="51" t="s">
        <v>4</v>
      </c>
      <c r="G228" s="51" t="s">
        <v>5</v>
      </c>
      <c r="H228" s="51" t="s">
        <v>6</v>
      </c>
      <c r="I228" s="51" t="s">
        <v>7</v>
      </c>
      <c r="J228" s="51" t="s">
        <v>8</v>
      </c>
      <c r="K228" s="51" t="s">
        <v>9</v>
      </c>
      <c r="L228" s="51" t="s">
        <v>10</v>
      </c>
      <c r="M228" s="51" t="s">
        <v>11</v>
      </c>
      <c r="N228" s="51" t="s">
        <v>12</v>
      </c>
      <c r="O228" s="51" t="s">
        <v>13</v>
      </c>
      <c r="P228" s="52" t="s">
        <v>244</v>
      </c>
      <c r="Q228" s="15"/>
    </row>
    <row r="229" spans="2:19" ht="18.75" customHeight="1" thickBot="1" x14ac:dyDescent="0.35">
      <c r="B229" s="19"/>
      <c r="C229" s="181" t="s">
        <v>228</v>
      </c>
      <c r="D229" s="176">
        <v>243</v>
      </c>
      <c r="E229" s="174">
        <v>260</v>
      </c>
      <c r="F229" s="170"/>
      <c r="G229" s="170"/>
      <c r="H229" s="170"/>
      <c r="I229" s="170"/>
      <c r="J229" s="170"/>
      <c r="K229" s="170"/>
      <c r="L229" s="170"/>
      <c r="M229" s="170"/>
      <c r="N229" s="170"/>
      <c r="O229" s="170"/>
      <c r="P229" s="27">
        <f t="shared" ref="P229:P233" si="26">SUM(D229:O229)</f>
        <v>503</v>
      </c>
      <c r="Q229" s="15"/>
      <c r="R229" s="6"/>
    </row>
    <row r="230" spans="2:19" ht="18.75" customHeight="1" thickBot="1" x14ac:dyDescent="0.35">
      <c r="B230" s="19"/>
      <c r="C230" s="181" t="s">
        <v>230</v>
      </c>
      <c r="D230" s="176">
        <v>186</v>
      </c>
      <c r="E230" s="174">
        <v>231</v>
      </c>
      <c r="F230" s="170"/>
      <c r="G230" s="170"/>
      <c r="H230" s="170"/>
      <c r="I230" s="170"/>
      <c r="J230" s="170"/>
      <c r="K230" s="170"/>
      <c r="L230" s="170"/>
      <c r="M230" s="170"/>
      <c r="N230" s="170"/>
      <c r="O230" s="170"/>
      <c r="P230" s="27">
        <f t="shared" si="26"/>
        <v>417</v>
      </c>
      <c r="Q230" s="15"/>
      <c r="R230" s="6"/>
    </row>
    <row r="231" spans="2:19" ht="18.75" customHeight="1" thickBot="1" x14ac:dyDescent="0.35">
      <c r="B231" s="19"/>
      <c r="C231" s="181" t="s">
        <v>229</v>
      </c>
      <c r="D231" s="176">
        <v>132</v>
      </c>
      <c r="E231" s="174">
        <v>121</v>
      </c>
      <c r="F231" s="170"/>
      <c r="G231" s="170"/>
      <c r="H231" s="170"/>
      <c r="I231" s="170"/>
      <c r="J231" s="170"/>
      <c r="K231" s="170"/>
      <c r="L231" s="170"/>
      <c r="M231" s="170"/>
      <c r="N231" s="170"/>
      <c r="O231" s="170"/>
      <c r="P231" s="27">
        <f t="shared" si="26"/>
        <v>253</v>
      </c>
      <c r="Q231" s="15"/>
      <c r="R231" s="6"/>
    </row>
    <row r="232" spans="2:19" ht="18.75" customHeight="1" thickBot="1" x14ac:dyDescent="0.35">
      <c r="B232" s="19"/>
      <c r="C232" s="181" t="s">
        <v>231</v>
      </c>
      <c r="D232" s="176">
        <v>105</v>
      </c>
      <c r="E232" s="174">
        <v>140</v>
      </c>
      <c r="F232" s="170"/>
      <c r="G232" s="170"/>
      <c r="H232" s="170"/>
      <c r="I232" s="170"/>
      <c r="J232" s="170"/>
      <c r="K232" s="170"/>
      <c r="L232" s="170"/>
      <c r="M232" s="170"/>
      <c r="N232" s="170"/>
      <c r="O232" s="170"/>
      <c r="P232" s="27">
        <f t="shared" si="26"/>
        <v>245</v>
      </c>
      <c r="Q232" s="15"/>
      <c r="R232" s="6"/>
    </row>
    <row r="233" spans="2:19" ht="18.75" customHeight="1" thickBot="1" x14ac:dyDescent="0.35">
      <c r="B233" s="19"/>
      <c r="C233" s="181" t="s">
        <v>232</v>
      </c>
      <c r="D233" s="176">
        <v>67</v>
      </c>
      <c r="E233" s="174">
        <v>77</v>
      </c>
      <c r="F233" s="170"/>
      <c r="G233" s="170"/>
      <c r="H233" s="170"/>
      <c r="I233" s="170"/>
      <c r="J233" s="170"/>
      <c r="K233" s="170"/>
      <c r="L233" s="170"/>
      <c r="M233" s="170"/>
      <c r="N233" s="170"/>
      <c r="O233" s="170"/>
      <c r="P233" s="27">
        <f t="shared" si="26"/>
        <v>144</v>
      </c>
      <c r="Q233" s="15"/>
      <c r="R233" s="6"/>
      <c r="S233" s="20"/>
    </row>
    <row r="234" spans="2:19" ht="18.75" customHeight="1" thickBot="1" x14ac:dyDescent="0.35">
      <c r="B234" s="16"/>
      <c r="C234" s="54" t="s">
        <v>16</v>
      </c>
      <c r="D234" s="55">
        <f>SUM(D229:D233)</f>
        <v>733</v>
      </c>
      <c r="E234" s="55">
        <f t="shared" ref="E234:O234" si="27">SUM(E229:E233)</f>
        <v>829</v>
      </c>
      <c r="F234" s="55">
        <f t="shared" si="27"/>
        <v>0</v>
      </c>
      <c r="G234" s="55">
        <f t="shared" si="27"/>
        <v>0</v>
      </c>
      <c r="H234" s="55">
        <f t="shared" si="27"/>
        <v>0</v>
      </c>
      <c r="I234" s="55">
        <f t="shared" si="27"/>
        <v>0</v>
      </c>
      <c r="J234" s="55">
        <f t="shared" si="27"/>
        <v>0</v>
      </c>
      <c r="K234" s="55">
        <f t="shared" si="27"/>
        <v>0</v>
      </c>
      <c r="L234" s="55">
        <f t="shared" si="27"/>
        <v>0</v>
      </c>
      <c r="M234" s="55">
        <f t="shared" si="27"/>
        <v>0</v>
      </c>
      <c r="N234" s="55">
        <f t="shared" si="27"/>
        <v>0</v>
      </c>
      <c r="O234" s="55">
        <f t="shared" si="27"/>
        <v>0</v>
      </c>
      <c r="P234" s="55">
        <f>SUM(P229:P233)</f>
        <v>1562</v>
      </c>
      <c r="Q234" s="15"/>
      <c r="R234" s="6"/>
      <c r="S234" s="21"/>
    </row>
    <row r="235" spans="2:19" ht="14.25" customHeight="1" x14ac:dyDescent="0.3">
      <c r="B235" s="16"/>
      <c r="C235" s="198" t="s">
        <v>145</v>
      </c>
      <c r="D235" s="198"/>
      <c r="E235" s="198"/>
      <c r="F235" s="198"/>
      <c r="G235" s="198"/>
      <c r="H235" s="198"/>
      <c r="I235" s="198"/>
      <c r="J235" s="198"/>
      <c r="K235" s="198"/>
      <c r="L235" s="198"/>
      <c r="M235" s="198"/>
      <c r="N235" s="198"/>
      <c r="O235" s="198"/>
      <c r="P235" s="198"/>
      <c r="Q235" s="15"/>
      <c r="S235" s="22"/>
    </row>
    <row r="236" spans="2:19" ht="3.75" customHeight="1" x14ac:dyDescent="0.3">
      <c r="B236" s="16"/>
      <c r="C236" s="199" t="s">
        <v>248</v>
      </c>
      <c r="D236" s="199"/>
      <c r="E236" s="199"/>
      <c r="F236" s="199"/>
      <c r="G236" s="199"/>
      <c r="H236" s="199"/>
      <c r="I236" s="199"/>
      <c r="J236" s="199"/>
      <c r="K236" s="199"/>
      <c r="L236" s="199"/>
      <c r="M236" s="199"/>
      <c r="N236" s="199"/>
      <c r="O236" s="199"/>
      <c r="P236" s="199"/>
      <c r="Q236" s="15"/>
    </row>
    <row r="237" spans="2:19" ht="12.75" customHeight="1" x14ac:dyDescent="0.3">
      <c r="B237" s="16"/>
      <c r="C237" s="199"/>
      <c r="D237" s="199"/>
      <c r="E237" s="199"/>
      <c r="F237" s="199"/>
      <c r="G237" s="199"/>
      <c r="H237" s="199"/>
      <c r="I237" s="199"/>
      <c r="J237" s="199"/>
      <c r="K237" s="199"/>
      <c r="L237" s="199"/>
      <c r="M237" s="199"/>
      <c r="N237" s="199"/>
      <c r="O237" s="199"/>
      <c r="P237" s="199"/>
      <c r="Q237" s="15"/>
    </row>
    <row r="239" spans="2:19" x14ac:dyDescent="0.3">
      <c r="C239" s="5" t="s">
        <v>168</v>
      </c>
    </row>
    <row r="240" spans="2:19" ht="16.8" thickBot="1" x14ac:dyDescent="0.35"/>
    <row r="241" spans="3:19" ht="16.8" thickBot="1" x14ac:dyDescent="0.35">
      <c r="C241" s="35" t="s">
        <v>146</v>
      </c>
      <c r="D241" s="36" t="s">
        <v>2</v>
      </c>
      <c r="E241" s="36" t="s">
        <v>3</v>
      </c>
      <c r="F241" s="36" t="s">
        <v>4</v>
      </c>
      <c r="G241" s="36" t="s">
        <v>5</v>
      </c>
      <c r="H241" s="36" t="s">
        <v>6</v>
      </c>
      <c r="I241" s="36" t="s">
        <v>7</v>
      </c>
      <c r="J241" s="36" t="s">
        <v>8</v>
      </c>
      <c r="K241" s="36" t="s">
        <v>9</v>
      </c>
      <c r="L241" s="36" t="s">
        <v>10</v>
      </c>
      <c r="M241" s="36" t="s">
        <v>11</v>
      </c>
      <c r="N241" s="36" t="s">
        <v>12</v>
      </c>
      <c r="O241" s="36" t="s">
        <v>13</v>
      </c>
      <c r="P241" s="38" t="s">
        <v>244</v>
      </c>
      <c r="Q241" s="37" t="s">
        <v>23</v>
      </c>
    </row>
    <row r="242" spans="3:19" ht="16.8" thickBot="1" x14ac:dyDescent="0.35">
      <c r="C242" s="181" t="s">
        <v>233</v>
      </c>
      <c r="D242" s="176">
        <v>4247</v>
      </c>
      <c r="E242" s="174">
        <v>4426</v>
      </c>
      <c r="F242" s="170"/>
      <c r="G242" s="170"/>
      <c r="H242" s="170"/>
      <c r="I242" s="170"/>
      <c r="J242" s="170"/>
      <c r="K242" s="170"/>
      <c r="L242" s="170"/>
      <c r="M242" s="170"/>
      <c r="N242" s="170"/>
      <c r="O242" s="170"/>
      <c r="P242" s="27">
        <f>SUM(D242:O242)</f>
        <v>8673</v>
      </c>
      <c r="Q242" s="56">
        <f>P242/$P$253</f>
        <v>0.39279891304347825</v>
      </c>
      <c r="S242" s="3"/>
    </row>
    <row r="243" spans="3:19" ht="16.8" thickBot="1" x14ac:dyDescent="0.35">
      <c r="C243" s="181" t="s">
        <v>257</v>
      </c>
      <c r="D243" s="176">
        <v>1827</v>
      </c>
      <c r="E243" s="174">
        <v>2119</v>
      </c>
      <c r="F243" s="170"/>
      <c r="G243" s="170"/>
      <c r="H243" s="170"/>
      <c r="I243" s="170"/>
      <c r="J243" s="170"/>
      <c r="K243" s="170"/>
      <c r="L243" s="170"/>
      <c r="M243" s="170"/>
      <c r="N243" s="170"/>
      <c r="O243" s="170"/>
      <c r="P243" s="27">
        <f t="shared" ref="P243:P251" si="28">SUM(D243:O243)</f>
        <v>3946</v>
      </c>
      <c r="Q243" s="56">
        <f t="shared" ref="Q243:Q252" si="29">P243/$P$253</f>
        <v>0.17871376811594203</v>
      </c>
      <c r="S243" s="3"/>
    </row>
    <row r="244" spans="3:19" ht="16.8" thickBot="1" x14ac:dyDescent="0.35">
      <c r="C244" s="181" t="s">
        <v>234</v>
      </c>
      <c r="D244" s="176">
        <v>1062</v>
      </c>
      <c r="E244" s="174">
        <v>1145</v>
      </c>
      <c r="F244" s="170"/>
      <c r="G244" s="170"/>
      <c r="H244" s="170"/>
      <c r="I244" s="170"/>
      <c r="J244" s="170"/>
      <c r="K244" s="170"/>
      <c r="L244" s="170"/>
      <c r="M244" s="170"/>
      <c r="N244" s="170"/>
      <c r="O244" s="170"/>
      <c r="P244" s="27">
        <f t="shared" si="28"/>
        <v>2207</v>
      </c>
      <c r="Q244" s="56">
        <f t="shared" si="29"/>
        <v>9.995471014492753E-2</v>
      </c>
      <c r="S244" s="3"/>
    </row>
    <row r="245" spans="3:19" ht="16.8" thickBot="1" x14ac:dyDescent="0.35">
      <c r="C245" s="181" t="s">
        <v>258</v>
      </c>
      <c r="D245" s="176">
        <v>413</v>
      </c>
      <c r="E245" s="174">
        <v>461</v>
      </c>
      <c r="F245" s="170"/>
      <c r="G245" s="170"/>
      <c r="H245" s="170"/>
      <c r="I245" s="170"/>
      <c r="J245" s="170"/>
      <c r="K245" s="170"/>
      <c r="L245" s="170"/>
      <c r="M245" s="170"/>
      <c r="N245" s="170"/>
      <c r="O245" s="170"/>
      <c r="P245" s="27">
        <f t="shared" si="28"/>
        <v>874</v>
      </c>
      <c r="Q245" s="56">
        <f t="shared" si="29"/>
        <v>3.9583333333333331E-2</v>
      </c>
      <c r="S245" s="3"/>
    </row>
    <row r="246" spans="3:19" ht="16.8" thickBot="1" x14ac:dyDescent="0.35">
      <c r="C246" s="181" t="s">
        <v>235</v>
      </c>
      <c r="D246" s="176">
        <v>434</v>
      </c>
      <c r="E246" s="174">
        <v>369</v>
      </c>
      <c r="F246" s="170"/>
      <c r="G246" s="170"/>
      <c r="H246" s="170"/>
      <c r="I246" s="170"/>
      <c r="J246" s="170"/>
      <c r="K246" s="170"/>
      <c r="L246" s="170"/>
      <c r="M246" s="170"/>
      <c r="N246" s="170"/>
      <c r="O246" s="170"/>
      <c r="P246" s="27">
        <f t="shared" si="28"/>
        <v>803</v>
      </c>
      <c r="Q246" s="56">
        <f t="shared" si="29"/>
        <v>3.6367753623188406E-2</v>
      </c>
      <c r="S246" s="3"/>
    </row>
    <row r="247" spans="3:19" ht="16.8" thickBot="1" x14ac:dyDescent="0.35">
      <c r="C247" s="181" t="s">
        <v>242</v>
      </c>
      <c r="D247" s="176">
        <v>330</v>
      </c>
      <c r="E247" s="174">
        <v>362</v>
      </c>
      <c r="F247" s="170"/>
      <c r="G247" s="170"/>
      <c r="H247" s="170"/>
      <c r="I247" s="170"/>
      <c r="J247" s="170"/>
      <c r="K247" s="170"/>
      <c r="L247" s="170"/>
      <c r="M247" s="170"/>
      <c r="N247" s="170"/>
      <c r="O247" s="170"/>
      <c r="P247" s="27">
        <f t="shared" si="28"/>
        <v>692</v>
      </c>
      <c r="Q247" s="56">
        <f t="shared" si="29"/>
        <v>3.1340579710144929E-2</v>
      </c>
      <c r="S247" s="3"/>
    </row>
    <row r="248" spans="3:19" ht="26.25" customHeight="1" thickBot="1" x14ac:dyDescent="0.35">
      <c r="C248" s="181" t="s">
        <v>237</v>
      </c>
      <c r="D248" s="176">
        <v>381</v>
      </c>
      <c r="E248" s="174">
        <v>292</v>
      </c>
      <c r="F248" s="170"/>
      <c r="G248" s="170"/>
      <c r="H248" s="170"/>
      <c r="I248" s="170"/>
      <c r="J248" s="170"/>
      <c r="K248" s="170"/>
      <c r="L248" s="170"/>
      <c r="M248" s="170"/>
      <c r="N248" s="170"/>
      <c r="O248" s="170"/>
      <c r="P248" s="27">
        <f t="shared" si="28"/>
        <v>673</v>
      </c>
      <c r="Q248" s="56">
        <f t="shared" si="29"/>
        <v>3.0480072463768115E-2</v>
      </c>
      <c r="S248" s="3"/>
    </row>
    <row r="249" spans="3:19" ht="15.75" customHeight="1" thickBot="1" x14ac:dyDescent="0.35">
      <c r="C249" s="182" t="s">
        <v>236</v>
      </c>
      <c r="D249" s="176">
        <v>240</v>
      </c>
      <c r="E249" s="174">
        <v>283</v>
      </c>
      <c r="F249" s="170"/>
      <c r="G249" s="170"/>
      <c r="H249" s="170"/>
      <c r="I249" s="170"/>
      <c r="J249" s="170"/>
      <c r="K249" s="170"/>
      <c r="L249" s="170"/>
      <c r="M249" s="170"/>
      <c r="N249" s="170"/>
      <c r="O249" s="170"/>
      <c r="P249" s="27">
        <f t="shared" si="28"/>
        <v>523</v>
      </c>
      <c r="Q249" s="56">
        <f t="shared" si="29"/>
        <v>2.368659420289855E-2</v>
      </c>
      <c r="S249" s="3"/>
    </row>
    <row r="250" spans="3:19" ht="15.75" customHeight="1" thickBot="1" x14ac:dyDescent="0.35">
      <c r="C250" s="181" t="s">
        <v>243</v>
      </c>
      <c r="D250" s="176">
        <v>179</v>
      </c>
      <c r="E250" s="174">
        <v>178</v>
      </c>
      <c r="F250" s="170"/>
      <c r="G250" s="170"/>
      <c r="H250" s="170"/>
      <c r="I250" s="170"/>
      <c r="J250" s="170"/>
      <c r="K250" s="170"/>
      <c r="L250" s="170"/>
      <c r="M250" s="170"/>
      <c r="N250" s="170"/>
      <c r="O250" s="170"/>
      <c r="P250" s="27">
        <f t="shared" si="28"/>
        <v>357</v>
      </c>
      <c r="Q250" s="56">
        <f t="shared" si="29"/>
        <v>1.6168478260869566E-2</v>
      </c>
      <c r="S250" s="3"/>
    </row>
    <row r="251" spans="3:19" ht="15.75" customHeight="1" thickBot="1" x14ac:dyDescent="0.35">
      <c r="C251" s="181" t="s">
        <v>246</v>
      </c>
      <c r="D251" s="176">
        <v>115</v>
      </c>
      <c r="E251" s="174">
        <v>117</v>
      </c>
      <c r="F251" s="170"/>
      <c r="G251" s="170"/>
      <c r="H251" s="170"/>
      <c r="I251" s="170"/>
      <c r="J251" s="170"/>
      <c r="K251" s="170"/>
      <c r="L251" s="170"/>
      <c r="M251" s="170"/>
      <c r="N251" s="170"/>
      <c r="O251" s="170"/>
      <c r="P251" s="27">
        <f t="shared" si="28"/>
        <v>232</v>
      </c>
      <c r="Q251" s="56">
        <f t="shared" si="29"/>
        <v>1.0507246376811594E-2</v>
      </c>
      <c r="S251" s="3"/>
    </row>
    <row r="252" spans="3:19" ht="16.8" thickBot="1" x14ac:dyDescent="0.35">
      <c r="C252" s="42" t="s">
        <v>147</v>
      </c>
      <c r="D252" s="57">
        <f>SUM(D242:D251)</f>
        <v>9228</v>
      </c>
      <c r="E252" s="57">
        <f t="shared" ref="E252:O252" si="30">SUM(E242:E251)</f>
        <v>9752</v>
      </c>
      <c r="F252" s="57">
        <f t="shared" si="30"/>
        <v>0</v>
      </c>
      <c r="G252" s="57">
        <f t="shared" si="30"/>
        <v>0</v>
      </c>
      <c r="H252" s="57">
        <f t="shared" si="30"/>
        <v>0</v>
      </c>
      <c r="I252" s="57">
        <f t="shared" si="30"/>
        <v>0</v>
      </c>
      <c r="J252" s="57">
        <f t="shared" si="30"/>
        <v>0</v>
      </c>
      <c r="K252" s="57">
        <f t="shared" si="30"/>
        <v>0</v>
      </c>
      <c r="L252" s="57">
        <f t="shared" si="30"/>
        <v>0</v>
      </c>
      <c r="M252" s="57">
        <f t="shared" si="30"/>
        <v>0</v>
      </c>
      <c r="N252" s="57">
        <f t="shared" si="30"/>
        <v>0</v>
      </c>
      <c r="O252" s="57">
        <f t="shared" si="30"/>
        <v>0</v>
      </c>
      <c r="P252" s="57">
        <f>SUM(P242:P251)</f>
        <v>18980</v>
      </c>
      <c r="Q252" s="58">
        <f t="shared" si="29"/>
        <v>0.85960144927536231</v>
      </c>
      <c r="S252" s="9"/>
    </row>
    <row r="253" spans="3:19" ht="16.8" thickBot="1" x14ac:dyDescent="0.35">
      <c r="C253" s="42" t="s">
        <v>16</v>
      </c>
      <c r="D253" s="55">
        <v>10818</v>
      </c>
      <c r="E253" s="55">
        <v>11262</v>
      </c>
      <c r="F253" s="55"/>
      <c r="G253" s="55"/>
      <c r="H253" s="55"/>
      <c r="I253" s="55"/>
      <c r="J253" s="55"/>
      <c r="K253" s="55"/>
      <c r="L253" s="55"/>
      <c r="M253" s="55"/>
      <c r="N253" s="55"/>
      <c r="O253" s="55"/>
      <c r="P253" s="57">
        <f>SUM(D253:O253)</f>
        <v>22080</v>
      </c>
      <c r="Q253" s="58">
        <v>1</v>
      </c>
    </row>
    <row r="254" spans="3:19" ht="30" customHeight="1" x14ac:dyDescent="0.3">
      <c r="C254" s="197" t="s">
        <v>148</v>
      </c>
      <c r="D254" s="197"/>
      <c r="E254" s="197"/>
      <c r="F254" s="197"/>
      <c r="G254" s="197"/>
      <c r="H254" s="197"/>
      <c r="I254" s="197"/>
      <c r="J254" s="197"/>
      <c r="K254" s="197"/>
      <c r="L254" s="197"/>
      <c r="M254" s="197"/>
      <c r="N254" s="197"/>
      <c r="O254" s="197"/>
      <c r="P254" s="197"/>
      <c r="Q254" s="197"/>
    </row>
    <row r="255" spans="3:19" x14ac:dyDescent="0.3">
      <c r="C255" s="196" t="s">
        <v>149</v>
      </c>
      <c r="D255" s="196"/>
      <c r="E255" s="196"/>
      <c r="F255" s="196"/>
      <c r="G255" s="196"/>
      <c r="H255" s="196"/>
      <c r="I255" s="196"/>
      <c r="J255" s="196"/>
      <c r="K255" s="196"/>
      <c r="L255" s="196"/>
      <c r="M255" s="196"/>
      <c r="N255" s="196"/>
      <c r="O255" s="196"/>
      <c r="P255" s="196"/>
      <c r="Q255" s="196"/>
    </row>
    <row r="256" spans="3:19" x14ac:dyDescent="0.3">
      <c r="C256" s="196" t="s">
        <v>248</v>
      </c>
      <c r="D256" s="196"/>
      <c r="E256" s="196"/>
      <c r="F256" s="196"/>
      <c r="G256" s="196"/>
      <c r="H256" s="196"/>
      <c r="I256" s="196"/>
      <c r="J256" s="196"/>
      <c r="K256" s="196"/>
      <c r="L256" s="196"/>
      <c r="M256" s="196"/>
      <c r="N256" s="196"/>
      <c r="O256" s="196"/>
      <c r="P256" s="196"/>
      <c r="Q256" s="196"/>
    </row>
    <row r="257" spans="3:18" x14ac:dyDescent="0.3">
      <c r="D257" s="6"/>
      <c r="E257" s="6"/>
      <c r="F257" s="6"/>
      <c r="G257" s="6"/>
      <c r="H257" s="6"/>
      <c r="I257" s="6"/>
      <c r="J257" s="6"/>
      <c r="K257" s="6"/>
      <c r="L257" s="6"/>
      <c r="M257" s="6"/>
      <c r="N257" s="6"/>
      <c r="O257" s="6"/>
      <c r="P257" s="6"/>
    </row>
    <row r="258" spans="3:18" x14ac:dyDescent="0.3">
      <c r="D258" s="6"/>
      <c r="E258" s="6"/>
      <c r="F258" s="6"/>
      <c r="G258" s="6"/>
      <c r="H258" s="6"/>
      <c r="I258" s="6"/>
      <c r="J258" s="6"/>
      <c r="K258" s="6"/>
      <c r="L258" s="6"/>
      <c r="M258" s="6"/>
      <c r="N258" s="6"/>
      <c r="O258" s="6"/>
      <c r="P258" s="6"/>
    </row>
    <row r="260" spans="3:18" x14ac:dyDescent="0.3">
      <c r="C260" s="195" t="s">
        <v>150</v>
      </c>
      <c r="D260" s="195"/>
      <c r="E260" s="195"/>
      <c r="F260" s="195"/>
      <c r="G260" s="195"/>
      <c r="H260" s="195"/>
      <c r="I260" s="195"/>
      <c r="J260" s="195"/>
      <c r="K260" s="195"/>
      <c r="L260" s="195"/>
      <c r="M260" s="195"/>
      <c r="N260" s="195"/>
      <c r="O260" s="195"/>
      <c r="P260" s="195"/>
      <c r="Q260" s="195"/>
      <c r="R260" s="195"/>
    </row>
    <row r="261" spans="3:18" x14ac:dyDescent="0.3">
      <c r="C261" s="195"/>
      <c r="D261" s="195"/>
      <c r="E261" s="195"/>
      <c r="F261" s="195"/>
      <c r="G261" s="195"/>
      <c r="H261" s="195"/>
      <c r="I261" s="195"/>
      <c r="J261" s="195"/>
      <c r="K261" s="195"/>
      <c r="L261" s="195"/>
      <c r="M261" s="195"/>
      <c r="N261" s="195"/>
      <c r="O261" s="195"/>
      <c r="P261" s="195"/>
      <c r="Q261" s="195"/>
      <c r="R261" s="195"/>
    </row>
    <row r="262" spans="3:18" x14ac:dyDescent="0.3">
      <c r="C262" s="195"/>
      <c r="D262" s="195"/>
      <c r="E262" s="195"/>
      <c r="F262" s="195"/>
      <c r="G262" s="195"/>
      <c r="H262" s="195"/>
      <c r="I262" s="195"/>
      <c r="J262" s="195"/>
      <c r="K262" s="195"/>
      <c r="L262" s="195"/>
      <c r="M262" s="195"/>
      <c r="N262" s="195"/>
      <c r="O262" s="195"/>
      <c r="P262" s="195"/>
      <c r="Q262" s="195"/>
      <c r="R262" s="195"/>
    </row>
  </sheetData>
  <sortState xmlns:xlrd2="http://schemas.microsoft.com/office/spreadsheetml/2017/richdata2" ref="A101:R132">
    <sortCondition descending="1" ref="R101:R132"/>
  </sortState>
  <mergeCells count="38">
    <mergeCell ref="C92:R92"/>
    <mergeCell ref="C48:Q48"/>
    <mergeCell ref="C49:Q49"/>
    <mergeCell ref="C55:R55"/>
    <mergeCell ref="C94:R94"/>
    <mergeCell ref="C196:R196"/>
    <mergeCell ref="C172:R172"/>
    <mergeCell ref="C148:Q148"/>
    <mergeCell ref="C149:Q149"/>
    <mergeCell ref="C191:R191"/>
    <mergeCell ref="C192:R192"/>
    <mergeCell ref="C188:R188"/>
    <mergeCell ref="C167:Q167"/>
    <mergeCell ref="C168:Q168"/>
    <mergeCell ref="C260:R262"/>
    <mergeCell ref="C255:Q255"/>
    <mergeCell ref="C256:Q256"/>
    <mergeCell ref="C221:R221"/>
    <mergeCell ref="C223:Q223"/>
    <mergeCell ref="C224:Q224"/>
    <mergeCell ref="C254:Q254"/>
    <mergeCell ref="C235:P235"/>
    <mergeCell ref="C236:P237"/>
    <mergeCell ref="C95:R95"/>
    <mergeCell ref="C99:Q99"/>
    <mergeCell ref="C137:R137"/>
    <mergeCell ref="C138:R138"/>
    <mergeCell ref="C135:R135"/>
    <mergeCell ref="C18:P18"/>
    <mergeCell ref="C19:P19"/>
    <mergeCell ref="C9:R9"/>
    <mergeCell ref="P6:R6"/>
    <mergeCell ref="C36:Q36"/>
    <mergeCell ref="C45:Q45"/>
    <mergeCell ref="C46:Q46"/>
    <mergeCell ref="C47:Q47"/>
    <mergeCell ref="C29:P29"/>
    <mergeCell ref="C30:P30"/>
  </mergeCells>
  <phoneticPr fontId="2" type="noConversion"/>
  <pageMargins left="0.7" right="0.7" top="0.75" bottom="0.75" header="0.3" footer="0.3"/>
  <pageSetup paperSize="9" orientation="portrait" r:id="rId1"/>
  <ignoredErrors>
    <ignoredError sqref="P252 P165" 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48FB77-EC67-4560-A989-DA47F7DD3F7B}">
  <sheetPr codeName="Hoja2"/>
  <dimension ref="A1:AE271"/>
  <sheetViews>
    <sheetView showGridLines="0" tabSelected="1" topLeftCell="C2" zoomScale="90" zoomScaleNormal="90" workbookViewId="0">
      <selection activeCell="C195" sqref="C195"/>
    </sheetView>
  </sheetViews>
  <sheetFormatPr baseColWidth="10" defaultColWidth="11.44140625" defaultRowHeight="16.2" x14ac:dyDescent="0.3"/>
  <cols>
    <col min="1" max="1" width="41.6640625" style="60" hidden="1" customWidth="1"/>
    <col min="2" max="2" width="8.44140625" style="3" hidden="1" customWidth="1"/>
    <col min="3" max="3" width="50.77734375" style="3" customWidth="1"/>
    <col min="4" max="5" width="16.6640625" style="3" hidden="1" customWidth="1"/>
    <col min="6" max="8" width="16.6640625" style="6" hidden="1" customWidth="1"/>
    <col min="9" max="11" width="16.6640625" style="3" hidden="1" customWidth="1"/>
    <col min="12" max="12" width="19.44140625" style="3" hidden="1" customWidth="1"/>
    <col min="13" max="13" width="16.6640625" style="3" hidden="1" customWidth="1"/>
    <col min="14" max="15" width="16.6640625" style="3" customWidth="1"/>
    <col min="16" max="16" width="25" style="3" customWidth="1"/>
    <col min="17" max="17" width="30.6640625" style="11" customWidth="1"/>
    <col min="18" max="18" width="29.6640625" style="3" customWidth="1"/>
    <col min="19" max="19" width="24.44140625" style="3" customWidth="1"/>
    <col min="20" max="20" width="15.88671875" style="3" bestFit="1" customWidth="1"/>
    <col min="21" max="21" width="17" style="3" bestFit="1" customWidth="1"/>
    <col min="22" max="22" width="16.6640625" style="3" customWidth="1"/>
    <col min="23" max="23" width="15.6640625" style="3" bestFit="1" customWidth="1"/>
    <col min="24" max="24" width="21.33203125" style="3" customWidth="1"/>
    <col min="25" max="16384" width="11.44140625" style="3"/>
  </cols>
  <sheetData>
    <row r="1" spans="3:31" x14ac:dyDescent="0.3">
      <c r="H1" s="11"/>
    </row>
    <row r="2" spans="3:31" x14ac:dyDescent="0.3">
      <c r="H2" s="11"/>
    </row>
    <row r="3" spans="3:31" x14ac:dyDescent="0.3">
      <c r="H3" s="11"/>
    </row>
    <row r="4" spans="3:31" x14ac:dyDescent="0.3">
      <c r="H4" s="11"/>
    </row>
    <row r="5" spans="3:31" x14ac:dyDescent="0.3">
      <c r="H5" s="11"/>
    </row>
    <row r="6" spans="3:31" ht="15.75" customHeight="1" x14ac:dyDescent="0.3">
      <c r="N6" s="122"/>
      <c r="O6" s="207" t="s">
        <v>0</v>
      </c>
      <c r="P6" s="207"/>
      <c r="Q6" s="207"/>
      <c r="R6" s="207"/>
      <c r="S6" s="207"/>
      <c r="T6" s="207"/>
      <c r="U6" s="207"/>
      <c r="V6" s="122"/>
      <c r="W6" s="122"/>
      <c r="X6" s="122"/>
      <c r="Y6" s="122"/>
      <c r="Z6" s="122"/>
      <c r="AA6" s="122"/>
      <c r="AB6" s="122"/>
      <c r="AC6" s="122"/>
      <c r="AD6" s="122"/>
      <c r="AE6" s="122"/>
    </row>
    <row r="7" spans="3:31" x14ac:dyDescent="0.3">
      <c r="O7" s="6"/>
      <c r="P7" s="207" t="s">
        <v>247</v>
      </c>
      <c r="Q7" s="207"/>
      <c r="R7" s="207"/>
      <c r="S7" s="207"/>
      <c r="T7" s="207"/>
      <c r="V7" s="122"/>
      <c r="W7" s="122"/>
      <c r="X7" s="122"/>
      <c r="Y7" s="122"/>
      <c r="Z7" s="122"/>
      <c r="AA7" s="122"/>
      <c r="AB7" s="122"/>
      <c r="AC7" s="122"/>
      <c r="AD7" s="122"/>
      <c r="AE7" s="122"/>
    </row>
    <row r="8" spans="3:31" x14ac:dyDescent="0.3">
      <c r="H8" s="11"/>
    </row>
    <row r="9" spans="3:31" x14ac:dyDescent="0.3">
      <c r="C9" s="186"/>
      <c r="D9" s="186"/>
      <c r="E9" s="186"/>
      <c r="F9" s="186"/>
      <c r="G9" s="186"/>
      <c r="H9" s="186"/>
      <c r="I9" s="186"/>
      <c r="J9" s="186"/>
      <c r="K9" s="186"/>
      <c r="L9" s="186"/>
      <c r="M9" s="186"/>
      <c r="N9" s="186"/>
      <c r="O9" s="186"/>
      <c r="P9" s="186"/>
      <c r="Q9" s="186"/>
    </row>
    <row r="11" spans="3:31" x14ac:dyDescent="0.3">
      <c r="C11" s="82" t="s">
        <v>169</v>
      </c>
    </row>
    <row r="13" spans="3:31" ht="16.8" thickBot="1" x14ac:dyDescent="0.35"/>
    <row r="14" spans="3:31" ht="16.8" thickBot="1" x14ac:dyDescent="0.35">
      <c r="C14" s="50" t="s">
        <v>1</v>
      </c>
      <c r="D14" s="36"/>
      <c r="E14" s="36"/>
      <c r="F14" s="36"/>
      <c r="G14" s="36"/>
      <c r="H14" s="36"/>
      <c r="I14" s="36"/>
      <c r="J14" s="36"/>
      <c r="K14" s="36"/>
      <c r="L14" s="36"/>
      <c r="M14" s="36"/>
      <c r="N14" s="36" t="s">
        <v>2</v>
      </c>
      <c r="O14" s="36" t="s">
        <v>3</v>
      </c>
      <c r="P14" s="38" t="s">
        <v>244</v>
      </c>
      <c r="Q14" s="3"/>
      <c r="R14" s="11"/>
    </row>
    <row r="15" spans="3:31" ht="16.5" customHeight="1" thickBot="1" x14ac:dyDescent="0.35">
      <c r="C15" s="79" t="s">
        <v>14</v>
      </c>
      <c r="D15" s="103"/>
      <c r="E15" s="103"/>
      <c r="F15" s="103"/>
      <c r="G15" s="103"/>
      <c r="H15" s="103"/>
      <c r="I15" s="103"/>
      <c r="J15" s="103"/>
      <c r="K15" s="27"/>
      <c r="L15" s="27"/>
      <c r="M15" s="27"/>
      <c r="N15" s="27">
        <v>171702</v>
      </c>
      <c r="O15" s="27">
        <v>181279</v>
      </c>
      <c r="P15" s="27">
        <f>SUM(D15:O15)</f>
        <v>352981</v>
      </c>
      <c r="Q15" s="3"/>
      <c r="R15" s="9"/>
    </row>
    <row r="16" spans="3:31" ht="16.8" thickBot="1" x14ac:dyDescent="0.35">
      <c r="C16" s="80" t="s">
        <v>15</v>
      </c>
      <c r="D16" s="104"/>
      <c r="E16" s="104"/>
      <c r="F16" s="104"/>
      <c r="G16" s="104"/>
      <c r="H16" s="104"/>
      <c r="I16" s="104"/>
      <c r="J16" s="104"/>
      <c r="K16" s="27"/>
      <c r="L16" s="27"/>
      <c r="M16" s="27"/>
      <c r="N16" s="27">
        <v>127693</v>
      </c>
      <c r="O16" s="27">
        <v>135202</v>
      </c>
      <c r="P16" s="27">
        <f>SUM(D16:O16)</f>
        <v>262895</v>
      </c>
      <c r="Q16" s="3"/>
      <c r="R16" s="9"/>
    </row>
    <row r="17" spans="3:18" ht="16.8" thickBot="1" x14ac:dyDescent="0.35">
      <c r="C17" s="81" t="s">
        <v>16</v>
      </c>
      <c r="D17" s="31"/>
      <c r="E17" s="31"/>
      <c r="F17" s="31"/>
      <c r="G17" s="31"/>
      <c r="H17" s="31"/>
      <c r="I17" s="31"/>
      <c r="J17" s="31"/>
      <c r="K17" s="31"/>
      <c r="L17" s="31"/>
      <c r="M17" s="31"/>
      <c r="N17" s="31">
        <f t="shared" ref="N17:O17" si="0">SUM(N15:N16)</f>
        <v>299395</v>
      </c>
      <c r="O17" s="31">
        <f t="shared" si="0"/>
        <v>316481</v>
      </c>
      <c r="P17" s="31">
        <f>SUM(P15:P16)</f>
        <v>615876</v>
      </c>
      <c r="Q17" s="3"/>
      <c r="R17" s="11"/>
    </row>
    <row r="18" spans="3:18" x14ac:dyDescent="0.3">
      <c r="C18" s="208" t="s">
        <v>17</v>
      </c>
      <c r="D18" s="208"/>
      <c r="E18" s="208"/>
      <c r="F18" s="208"/>
      <c r="G18" s="208"/>
      <c r="H18" s="208"/>
      <c r="I18" s="208"/>
      <c r="J18" s="208"/>
      <c r="K18" s="208"/>
      <c r="L18" s="208"/>
      <c r="M18" s="208"/>
      <c r="N18" s="208"/>
      <c r="O18" s="208"/>
      <c r="P18" s="208"/>
    </row>
    <row r="19" spans="3:18" x14ac:dyDescent="0.3">
      <c r="C19" s="185" t="s">
        <v>248</v>
      </c>
      <c r="D19" s="185"/>
      <c r="E19" s="185"/>
      <c r="F19" s="185"/>
      <c r="G19" s="185"/>
      <c r="H19" s="185"/>
      <c r="I19" s="185"/>
      <c r="J19" s="185"/>
      <c r="K19" s="185"/>
      <c r="L19" s="185"/>
      <c r="M19" s="185"/>
      <c r="N19" s="185"/>
      <c r="O19" s="185"/>
      <c r="P19" s="185"/>
    </row>
    <row r="22" spans="3:18" x14ac:dyDescent="0.3">
      <c r="C22" s="82" t="s">
        <v>159</v>
      </c>
    </row>
    <row r="24" spans="3:18" ht="16.8" thickBot="1" x14ac:dyDescent="0.35">
      <c r="C24" s="14"/>
      <c r="D24" s="14"/>
      <c r="E24" s="14"/>
      <c r="F24" s="14"/>
      <c r="G24" s="14"/>
      <c r="H24" s="14"/>
      <c r="I24" s="14"/>
      <c r="J24" s="14"/>
      <c r="K24" s="14"/>
      <c r="L24" s="14"/>
      <c r="M24" s="14"/>
      <c r="N24" s="14"/>
      <c r="O24" s="14"/>
    </row>
    <row r="25" spans="3:18" ht="16.8" thickBot="1" x14ac:dyDescent="0.35">
      <c r="C25" s="35" t="s">
        <v>14</v>
      </c>
      <c r="D25" s="36"/>
      <c r="E25" s="36"/>
      <c r="F25" s="36"/>
      <c r="G25" s="36"/>
      <c r="H25" s="36"/>
      <c r="I25" s="36"/>
      <c r="J25" s="36"/>
      <c r="K25" s="36"/>
      <c r="L25" s="36"/>
      <c r="M25" s="36"/>
      <c r="N25" s="36" t="s">
        <v>2</v>
      </c>
      <c r="O25" s="36" t="s">
        <v>3</v>
      </c>
      <c r="P25" s="38" t="s">
        <v>244</v>
      </c>
      <c r="Q25" s="3"/>
      <c r="R25" s="11"/>
    </row>
    <row r="26" spans="3:18" ht="16.8" thickBot="1" x14ac:dyDescent="0.35">
      <c r="C26" s="109" t="s">
        <v>156</v>
      </c>
      <c r="D26" s="32"/>
      <c r="E26" s="32"/>
      <c r="F26" s="32"/>
      <c r="G26" s="32"/>
      <c r="H26" s="32"/>
      <c r="I26" s="32"/>
      <c r="J26" s="32"/>
      <c r="K26" s="32"/>
      <c r="L26" s="32"/>
      <c r="M26" s="32"/>
      <c r="N26" s="32">
        <v>115829</v>
      </c>
      <c r="O26" s="32">
        <v>124453</v>
      </c>
      <c r="P26" s="27">
        <f>SUM(D26:O26)</f>
        <v>240282</v>
      </c>
      <c r="Q26" s="3"/>
      <c r="R26" s="9"/>
    </row>
    <row r="27" spans="3:18" ht="16.8" thickBot="1" x14ac:dyDescent="0.35">
      <c r="C27" s="112" t="s">
        <v>18</v>
      </c>
      <c r="D27" s="32"/>
      <c r="E27" s="32"/>
      <c r="F27" s="32"/>
      <c r="G27" s="32"/>
      <c r="H27" s="32"/>
      <c r="I27" s="32"/>
      <c r="J27" s="32"/>
      <c r="K27" s="32"/>
      <c r="L27" s="32"/>
      <c r="M27" s="32"/>
      <c r="N27" s="32">
        <v>54967</v>
      </c>
      <c r="O27" s="32">
        <v>56031</v>
      </c>
      <c r="P27" s="27">
        <f t="shared" ref="P27:P28" si="1">SUM(D27:O27)</f>
        <v>110998</v>
      </c>
      <c r="Q27" s="3"/>
      <c r="R27" s="9"/>
    </row>
    <row r="28" spans="3:18" ht="16.8" thickBot="1" x14ac:dyDescent="0.35">
      <c r="C28" s="113" t="s">
        <v>19</v>
      </c>
      <c r="D28" s="32"/>
      <c r="E28" s="32"/>
      <c r="F28" s="32"/>
      <c r="G28" s="32"/>
      <c r="H28" s="32"/>
      <c r="I28" s="32"/>
      <c r="J28" s="32"/>
      <c r="K28" s="32"/>
      <c r="L28" s="32"/>
      <c r="M28" s="32"/>
      <c r="N28" s="32">
        <v>906</v>
      </c>
      <c r="O28" s="32">
        <v>795</v>
      </c>
      <c r="P28" s="27">
        <f t="shared" si="1"/>
        <v>1701</v>
      </c>
      <c r="Q28" s="3"/>
      <c r="R28" s="9"/>
    </row>
    <row r="29" spans="3:18" ht="16.8" thickBot="1" x14ac:dyDescent="0.35">
      <c r="C29" s="42" t="s">
        <v>16</v>
      </c>
      <c r="D29" s="31"/>
      <c r="E29" s="31"/>
      <c r="F29" s="31"/>
      <c r="G29" s="31"/>
      <c r="H29" s="31"/>
      <c r="I29" s="31"/>
      <c r="J29" s="31"/>
      <c r="K29" s="31"/>
      <c r="L29" s="31"/>
      <c r="M29" s="31"/>
      <c r="N29" s="31">
        <f t="shared" ref="N29:O29" si="2">SUM(N26:N28)</f>
        <v>171702</v>
      </c>
      <c r="O29" s="31">
        <f t="shared" si="2"/>
        <v>181279</v>
      </c>
      <c r="P29" s="31">
        <f>SUM(P26:P28)</f>
        <v>352981</v>
      </c>
      <c r="Q29" s="3"/>
      <c r="R29" s="11"/>
    </row>
    <row r="30" spans="3:18" x14ac:dyDescent="0.3">
      <c r="C30" s="208" t="s">
        <v>151</v>
      </c>
      <c r="D30" s="208"/>
      <c r="E30" s="208"/>
      <c r="F30" s="208"/>
      <c r="G30" s="208"/>
      <c r="H30" s="208"/>
      <c r="I30" s="208"/>
      <c r="J30" s="208"/>
      <c r="K30" s="208"/>
      <c r="L30" s="208"/>
      <c r="M30" s="208"/>
      <c r="N30" s="208"/>
      <c r="O30" s="208"/>
      <c r="P30" s="208"/>
    </row>
    <row r="31" spans="3:18" x14ac:dyDescent="0.3">
      <c r="C31" s="185" t="s">
        <v>248</v>
      </c>
      <c r="D31" s="185"/>
      <c r="E31" s="185"/>
      <c r="F31" s="185"/>
      <c r="G31" s="185"/>
      <c r="H31" s="185"/>
      <c r="I31" s="185"/>
      <c r="J31" s="185"/>
      <c r="K31" s="185"/>
      <c r="L31" s="185"/>
      <c r="M31" s="185"/>
      <c r="N31" s="185"/>
      <c r="O31" s="185"/>
      <c r="P31" s="185"/>
    </row>
    <row r="34" spans="1:19" x14ac:dyDescent="0.3">
      <c r="C34" s="82" t="s">
        <v>160</v>
      </c>
    </row>
    <row r="36" spans="1:19" ht="16.8" thickBot="1" x14ac:dyDescent="0.35"/>
    <row r="37" spans="1:19" ht="27.75" customHeight="1" thickBot="1" x14ac:dyDescent="0.35">
      <c r="C37" s="209" t="s">
        <v>21</v>
      </c>
      <c r="D37" s="209"/>
      <c r="E37" s="209"/>
      <c r="F37" s="209"/>
      <c r="G37" s="209"/>
      <c r="H37" s="209"/>
      <c r="I37" s="209"/>
      <c r="J37" s="209"/>
      <c r="K37" s="209"/>
      <c r="L37" s="209"/>
      <c r="M37" s="209"/>
      <c r="N37" s="209"/>
      <c r="O37" s="209"/>
      <c r="P37" s="209"/>
      <c r="Q37" s="210"/>
    </row>
    <row r="38" spans="1:19" ht="24.6" customHeight="1" thickBot="1" x14ac:dyDescent="0.35">
      <c r="C38" s="48" t="s">
        <v>22</v>
      </c>
      <c r="D38" s="36"/>
      <c r="E38" s="36"/>
      <c r="F38" s="36"/>
      <c r="G38" s="36"/>
      <c r="H38" s="36"/>
      <c r="I38" s="36"/>
      <c r="J38" s="36"/>
      <c r="K38" s="36"/>
      <c r="L38" s="36"/>
      <c r="M38" s="36"/>
      <c r="N38" s="36" t="s">
        <v>2</v>
      </c>
      <c r="O38" s="36" t="s">
        <v>3</v>
      </c>
      <c r="P38" s="37" t="s">
        <v>245</v>
      </c>
      <c r="Q38" s="37" t="s">
        <v>23</v>
      </c>
      <c r="R38" s="11"/>
    </row>
    <row r="39" spans="1:19" ht="16.8" thickBot="1" x14ac:dyDescent="0.35">
      <c r="C39" s="29" t="s">
        <v>209</v>
      </c>
      <c r="D39" s="28"/>
      <c r="E39" s="28"/>
      <c r="F39" s="28"/>
      <c r="G39" s="28"/>
      <c r="H39" s="28"/>
      <c r="I39" s="28"/>
      <c r="J39" s="28"/>
      <c r="K39" s="28"/>
      <c r="L39" s="28"/>
      <c r="M39" s="28"/>
      <c r="N39" s="28">
        <v>129176</v>
      </c>
      <c r="O39" s="28">
        <v>139085</v>
      </c>
      <c r="P39" s="27">
        <f t="shared" ref="P39:P44" si="3">SUM(D39:O39)</f>
        <v>268261</v>
      </c>
      <c r="Q39" s="45">
        <f t="shared" ref="Q39:Q44" si="4">P39/$P$45</f>
        <v>0.43557631731062746</v>
      </c>
      <c r="R39" s="11"/>
      <c r="S39" s="9"/>
    </row>
    <row r="40" spans="1:19" ht="16.8" thickBot="1" x14ac:dyDescent="0.35">
      <c r="C40" s="29" t="s">
        <v>211</v>
      </c>
      <c r="D40" s="28"/>
      <c r="E40" s="28"/>
      <c r="F40" s="28"/>
      <c r="G40" s="28"/>
      <c r="H40" s="28"/>
      <c r="I40" s="28"/>
      <c r="J40" s="28"/>
      <c r="K40" s="28"/>
      <c r="L40" s="28"/>
      <c r="M40" s="28"/>
      <c r="N40" s="28">
        <v>68614</v>
      </c>
      <c r="O40" s="28">
        <v>68944</v>
      </c>
      <c r="P40" s="27">
        <f t="shared" si="3"/>
        <v>137558</v>
      </c>
      <c r="Q40" s="45">
        <f t="shared" si="4"/>
        <v>0.22335340230825684</v>
      </c>
      <c r="R40" s="11"/>
      <c r="S40" s="9"/>
    </row>
    <row r="41" spans="1:19" ht="16.8" thickBot="1" x14ac:dyDescent="0.35">
      <c r="C41" s="29" t="s">
        <v>210</v>
      </c>
      <c r="D41" s="28"/>
      <c r="E41" s="28"/>
      <c r="F41" s="28"/>
      <c r="G41" s="28"/>
      <c r="H41" s="28"/>
      <c r="I41" s="28"/>
      <c r="J41" s="28"/>
      <c r="K41" s="28"/>
      <c r="L41" s="28"/>
      <c r="M41" s="28"/>
      <c r="N41" s="28">
        <v>50630</v>
      </c>
      <c r="O41" s="28">
        <v>55347</v>
      </c>
      <c r="P41" s="27">
        <f t="shared" si="3"/>
        <v>105977</v>
      </c>
      <c r="Q41" s="45">
        <f t="shared" si="4"/>
        <v>0.17207522293448682</v>
      </c>
      <c r="R41" s="11"/>
      <c r="S41" s="9"/>
    </row>
    <row r="42" spans="1:19" ht="16.8" thickBot="1" x14ac:dyDescent="0.35">
      <c r="C42" s="29" t="s">
        <v>212</v>
      </c>
      <c r="D42" s="28"/>
      <c r="E42" s="28"/>
      <c r="F42" s="28"/>
      <c r="G42" s="28"/>
      <c r="H42" s="28"/>
      <c r="I42" s="28"/>
      <c r="J42" s="28"/>
      <c r="K42" s="28"/>
      <c r="L42" s="28"/>
      <c r="M42" s="28"/>
      <c r="N42" s="28">
        <v>35574</v>
      </c>
      <c r="O42" s="28">
        <v>35987</v>
      </c>
      <c r="P42" s="27">
        <f t="shared" si="3"/>
        <v>71561</v>
      </c>
      <c r="Q42" s="45">
        <f t="shared" si="4"/>
        <v>0.11619384421539401</v>
      </c>
      <c r="R42" s="11"/>
      <c r="S42" s="9"/>
    </row>
    <row r="43" spans="1:19" ht="16.8" thickBot="1" x14ac:dyDescent="0.35">
      <c r="C43" s="29" t="s">
        <v>175</v>
      </c>
      <c r="D43" s="28"/>
      <c r="E43" s="28"/>
      <c r="F43" s="28"/>
      <c r="G43" s="28"/>
      <c r="H43" s="28"/>
      <c r="I43" s="28"/>
      <c r="J43" s="28"/>
      <c r="K43" s="28"/>
      <c r="L43" s="28"/>
      <c r="M43" s="28"/>
      <c r="N43" s="28">
        <v>10926</v>
      </c>
      <c r="O43" s="28">
        <v>12679</v>
      </c>
      <c r="P43" s="27">
        <f t="shared" si="3"/>
        <v>23605</v>
      </c>
      <c r="Q43" s="45">
        <f t="shared" si="4"/>
        <v>3.8327520474900789E-2</v>
      </c>
      <c r="R43" s="11"/>
      <c r="S43" s="9"/>
    </row>
    <row r="44" spans="1:19" ht="16.8" thickBot="1" x14ac:dyDescent="0.35">
      <c r="C44" s="29" t="s">
        <v>213</v>
      </c>
      <c r="D44" s="28"/>
      <c r="E44" s="28"/>
      <c r="F44" s="28"/>
      <c r="G44" s="28"/>
      <c r="H44" s="28"/>
      <c r="I44" s="28"/>
      <c r="J44" s="28"/>
      <c r="K44" s="28"/>
      <c r="L44" s="28"/>
      <c r="M44" s="28"/>
      <c r="N44" s="28">
        <v>4475</v>
      </c>
      <c r="O44" s="28">
        <v>4439</v>
      </c>
      <c r="P44" s="27">
        <f t="shared" si="3"/>
        <v>8914</v>
      </c>
      <c r="Q44" s="45">
        <f t="shared" si="4"/>
        <v>1.4473692756334068E-2</v>
      </c>
      <c r="R44" s="11"/>
      <c r="S44" s="9"/>
    </row>
    <row r="45" spans="1:19" ht="16.8" thickBot="1" x14ac:dyDescent="0.35">
      <c r="C45" s="92" t="s">
        <v>16</v>
      </c>
      <c r="D45" s="31">
        <f>SUM(D39:D44)</f>
        <v>0</v>
      </c>
      <c r="E45" s="31">
        <f t="shared" ref="E45:M45" si="5">SUM(E39:E44)</f>
        <v>0</v>
      </c>
      <c r="F45" s="31">
        <f t="shared" si="5"/>
        <v>0</v>
      </c>
      <c r="G45" s="31">
        <f t="shared" si="5"/>
        <v>0</v>
      </c>
      <c r="H45" s="31">
        <f t="shared" si="5"/>
        <v>0</v>
      </c>
      <c r="I45" s="31">
        <f t="shared" si="5"/>
        <v>0</v>
      </c>
      <c r="J45" s="31">
        <f t="shared" si="5"/>
        <v>0</v>
      </c>
      <c r="K45" s="31">
        <f t="shared" si="5"/>
        <v>0</v>
      </c>
      <c r="L45" s="31">
        <f t="shared" si="5"/>
        <v>0</v>
      </c>
      <c r="M45" s="31">
        <f t="shared" si="5"/>
        <v>0</v>
      </c>
      <c r="N45" s="31">
        <f t="shared" ref="N45:O45" si="6">SUM(N39:N44)</f>
        <v>299395</v>
      </c>
      <c r="O45" s="31">
        <f t="shared" si="6"/>
        <v>316481</v>
      </c>
      <c r="P45" s="43">
        <f>SUM(P39:P44)</f>
        <v>615876</v>
      </c>
      <c r="Q45" s="46">
        <f>SUM(Q39:Q44)</f>
        <v>1</v>
      </c>
      <c r="R45" s="11"/>
    </row>
    <row r="46" spans="1:19" s="143" customFormat="1" ht="15.6" x14ac:dyDescent="0.3">
      <c r="A46" s="157"/>
      <c r="C46" s="158" t="s">
        <v>239</v>
      </c>
      <c r="D46" s="126"/>
      <c r="E46" s="126"/>
      <c r="F46" s="159"/>
      <c r="G46" s="159"/>
      <c r="H46" s="159"/>
      <c r="I46" s="126"/>
      <c r="J46" s="126"/>
      <c r="K46" s="126"/>
      <c r="L46" s="126"/>
      <c r="M46" s="126"/>
      <c r="N46" s="126"/>
      <c r="O46" s="126"/>
      <c r="P46" s="126"/>
      <c r="Q46" s="150"/>
    </row>
    <row r="47" spans="1:19" s="143" customFormat="1" ht="15.6" x14ac:dyDescent="0.3">
      <c r="A47" s="157"/>
      <c r="C47" s="160" t="s">
        <v>170</v>
      </c>
      <c r="D47" s="59"/>
      <c r="E47" s="59"/>
      <c r="F47" s="161"/>
      <c r="G47" s="161"/>
      <c r="H47" s="161"/>
      <c r="I47" s="59"/>
      <c r="J47" s="59"/>
      <c r="K47" s="59"/>
      <c r="L47" s="59"/>
      <c r="M47" s="59"/>
      <c r="N47" s="59"/>
      <c r="O47" s="59"/>
      <c r="P47" s="59"/>
      <c r="Q47" s="150"/>
    </row>
    <row r="48" spans="1:19" s="143" customFormat="1" ht="15.6" x14ac:dyDescent="0.3">
      <c r="A48" s="157"/>
      <c r="C48" s="160" t="s">
        <v>240</v>
      </c>
      <c r="D48" s="59"/>
      <c r="E48" s="59"/>
      <c r="F48" s="161"/>
      <c r="G48" s="161"/>
      <c r="H48" s="161"/>
      <c r="I48" s="59"/>
      <c r="J48" s="59"/>
      <c r="K48" s="59"/>
      <c r="L48" s="59"/>
      <c r="M48" s="59"/>
      <c r="N48" s="59"/>
      <c r="O48" s="59"/>
      <c r="P48" s="59"/>
      <c r="Q48" s="150"/>
    </row>
    <row r="49" spans="3:24" x14ac:dyDescent="0.3">
      <c r="C49" s="196" t="s">
        <v>24</v>
      </c>
      <c r="D49" s="196"/>
      <c r="E49" s="196"/>
      <c r="F49" s="196"/>
      <c r="G49" s="196"/>
      <c r="H49" s="196"/>
      <c r="I49" s="196"/>
      <c r="J49" s="196"/>
      <c r="K49" s="196"/>
      <c r="L49" s="196"/>
      <c r="M49" s="196"/>
      <c r="N49" s="196"/>
      <c r="O49" s="196"/>
      <c r="P49" s="196"/>
      <c r="Q49" s="196"/>
    </row>
    <row r="50" spans="3:24" x14ac:dyDescent="0.3">
      <c r="C50" s="196" t="s">
        <v>248</v>
      </c>
      <c r="D50" s="196"/>
      <c r="E50" s="196"/>
      <c r="F50" s="196"/>
      <c r="G50" s="196"/>
      <c r="H50" s="196"/>
      <c r="I50" s="196"/>
      <c r="J50" s="196"/>
      <c r="K50" s="196"/>
      <c r="L50" s="196"/>
      <c r="M50" s="196"/>
      <c r="N50" s="196"/>
      <c r="O50" s="196"/>
      <c r="P50" s="196"/>
      <c r="Q50" s="196"/>
    </row>
    <row r="51" spans="3:24" x14ac:dyDescent="0.3">
      <c r="C51" s="111"/>
      <c r="D51" s="111"/>
      <c r="E51" s="111"/>
      <c r="F51" s="111"/>
      <c r="G51" s="111"/>
      <c r="H51" s="111"/>
      <c r="I51" s="111"/>
      <c r="J51" s="111"/>
      <c r="K51" s="111"/>
      <c r="L51" s="111"/>
      <c r="M51" s="111"/>
      <c r="N51" s="111"/>
      <c r="O51" s="111"/>
      <c r="P51" s="111"/>
    </row>
    <row r="53" spans="3:24" x14ac:dyDescent="0.3">
      <c r="C53" s="82" t="s">
        <v>161</v>
      </c>
    </row>
    <row r="54" spans="3:24" x14ac:dyDescent="0.3">
      <c r="C54" s="5"/>
      <c r="D54" s="6"/>
      <c r="E54" s="6"/>
    </row>
    <row r="55" spans="3:24" ht="16.8" thickBot="1" x14ac:dyDescent="0.35"/>
    <row r="56" spans="3:24" ht="16.5" customHeight="1" thickBot="1" x14ac:dyDescent="0.35">
      <c r="C56" s="211" t="s">
        <v>152</v>
      </c>
      <c r="D56" s="212"/>
      <c r="E56" s="212"/>
      <c r="F56" s="212"/>
      <c r="G56" s="212"/>
      <c r="H56" s="212"/>
      <c r="I56" s="212"/>
      <c r="J56" s="212"/>
      <c r="K56" s="212"/>
      <c r="L56" s="212"/>
      <c r="M56" s="212"/>
      <c r="N56" s="212"/>
      <c r="O56" s="212"/>
      <c r="P56" s="212"/>
      <c r="Q56" s="213"/>
    </row>
    <row r="57" spans="3:24" ht="15.9" customHeight="1" thickBot="1" x14ac:dyDescent="0.35">
      <c r="C57" s="114"/>
      <c r="D57" s="204"/>
      <c r="E57" s="204"/>
      <c r="F57" s="204"/>
      <c r="G57" s="204"/>
      <c r="H57" s="204"/>
      <c r="I57" s="204"/>
      <c r="J57" s="121"/>
      <c r="K57" s="121"/>
      <c r="L57" s="121"/>
      <c r="M57" s="121"/>
      <c r="N57" s="121"/>
      <c r="O57" s="121"/>
      <c r="P57" s="205"/>
      <c r="Q57" s="206"/>
      <c r="R57" s="84"/>
    </row>
    <row r="58" spans="3:24" ht="50.25" customHeight="1" thickBot="1" x14ac:dyDescent="0.35">
      <c r="C58" s="48" t="s">
        <v>26</v>
      </c>
      <c r="D58" s="36" t="s">
        <v>4</v>
      </c>
      <c r="E58" s="36" t="s">
        <v>5</v>
      </c>
      <c r="F58" s="36" t="s">
        <v>6</v>
      </c>
      <c r="G58" s="36" t="s">
        <v>7</v>
      </c>
      <c r="H58" s="36" t="s">
        <v>8</v>
      </c>
      <c r="I58" s="36" t="s">
        <v>9</v>
      </c>
      <c r="J58" s="36" t="s">
        <v>10</v>
      </c>
      <c r="K58" s="36" t="s">
        <v>11</v>
      </c>
      <c r="L58" s="36" t="s">
        <v>12</v>
      </c>
      <c r="M58" s="36" t="s">
        <v>13</v>
      </c>
      <c r="N58" s="36" t="s">
        <v>2</v>
      </c>
      <c r="O58" s="36" t="s">
        <v>3</v>
      </c>
      <c r="P58" s="88" t="s">
        <v>255</v>
      </c>
      <c r="Q58" s="88" t="s">
        <v>256</v>
      </c>
      <c r="R58" s="89" t="s">
        <v>153</v>
      </c>
    </row>
    <row r="59" spans="3:24" ht="15.75" customHeight="1" thickBot="1" x14ac:dyDescent="0.35">
      <c r="C59" s="110" t="s">
        <v>28</v>
      </c>
      <c r="D59" s="27">
        <v>5352</v>
      </c>
      <c r="E59" s="27">
        <v>4983</v>
      </c>
      <c r="F59" s="27">
        <v>5207</v>
      </c>
      <c r="G59" s="27">
        <v>4552</v>
      </c>
      <c r="H59" s="27">
        <v>5519</v>
      </c>
      <c r="I59" s="27">
        <v>4836</v>
      </c>
      <c r="J59" s="27">
        <v>6066</v>
      </c>
      <c r="K59" s="27">
        <v>6078</v>
      </c>
      <c r="L59" s="27">
        <v>5203</v>
      </c>
      <c r="M59" s="27">
        <v>4438</v>
      </c>
      <c r="N59" s="27">
        <v>5079</v>
      </c>
      <c r="O59" s="27">
        <v>5064</v>
      </c>
      <c r="P59" s="27">
        <f t="shared" ref="P59:P91" si="7">SUM(D59:O59)</f>
        <v>62377</v>
      </c>
      <c r="Q59" s="39">
        <v>1038391</v>
      </c>
      <c r="R59" s="118">
        <f t="shared" ref="R59:R91" si="8">P59/Q59*10000</f>
        <v>600.70821106885558</v>
      </c>
      <c r="S59" s="11"/>
      <c r="W59" s="6"/>
      <c r="X59" s="6"/>
    </row>
    <row r="60" spans="3:24" ht="15.75" customHeight="1" thickBot="1" x14ac:dyDescent="0.35">
      <c r="C60" s="109" t="s">
        <v>31</v>
      </c>
      <c r="D60" s="27">
        <v>30466</v>
      </c>
      <c r="E60" s="27">
        <v>30004</v>
      </c>
      <c r="F60" s="27">
        <v>33669</v>
      </c>
      <c r="G60" s="27">
        <v>30209</v>
      </c>
      <c r="H60" s="27">
        <v>38910</v>
      </c>
      <c r="I60" s="27">
        <v>30057</v>
      </c>
      <c r="J60" s="27">
        <v>39751</v>
      </c>
      <c r="K60" s="27">
        <v>37049</v>
      </c>
      <c r="L60" s="27">
        <v>31624</v>
      </c>
      <c r="M60" s="27">
        <v>25560</v>
      </c>
      <c r="N60" s="27">
        <v>30324</v>
      </c>
      <c r="O60" s="27">
        <v>32507</v>
      </c>
      <c r="P60" s="27">
        <f t="shared" si="7"/>
        <v>390130</v>
      </c>
      <c r="Q60" s="39">
        <v>6972816</v>
      </c>
      <c r="R60" s="118">
        <f t="shared" si="8"/>
        <v>559.5013549762391</v>
      </c>
      <c r="S60" s="11"/>
      <c r="W60" s="6"/>
      <c r="X60" s="6"/>
    </row>
    <row r="61" spans="3:24" ht="15.75" customHeight="1" thickBot="1" x14ac:dyDescent="0.35">
      <c r="C61" s="110" t="s">
        <v>30</v>
      </c>
      <c r="D61" s="27">
        <v>37364</v>
      </c>
      <c r="E61" s="27">
        <v>34355</v>
      </c>
      <c r="F61" s="27">
        <v>39157</v>
      </c>
      <c r="G61" s="27">
        <v>33752</v>
      </c>
      <c r="H61" s="27">
        <v>43359</v>
      </c>
      <c r="I61" s="27">
        <v>32489</v>
      </c>
      <c r="J61" s="27">
        <v>43388</v>
      </c>
      <c r="K61" s="27">
        <v>39792</v>
      </c>
      <c r="L61" s="27">
        <v>33614</v>
      </c>
      <c r="M61" s="27">
        <v>28585</v>
      </c>
      <c r="N61" s="27">
        <v>32677</v>
      </c>
      <c r="O61" s="27">
        <v>34963</v>
      </c>
      <c r="P61" s="27">
        <f t="shared" si="7"/>
        <v>433495</v>
      </c>
      <c r="Q61" s="39">
        <v>7756894</v>
      </c>
      <c r="R61" s="118">
        <f t="shared" si="8"/>
        <v>558.85126185816125</v>
      </c>
      <c r="S61" s="11"/>
      <c r="W61" s="6"/>
      <c r="X61" s="6"/>
    </row>
    <row r="62" spans="3:24" ht="30" customHeight="1" thickBot="1" x14ac:dyDescent="0.35">
      <c r="C62" s="109" t="s">
        <v>35</v>
      </c>
      <c r="D62" s="27">
        <v>5086</v>
      </c>
      <c r="E62" s="27">
        <v>4728</v>
      </c>
      <c r="F62" s="27">
        <v>5413</v>
      </c>
      <c r="G62" s="27">
        <v>4572</v>
      </c>
      <c r="H62" s="27">
        <v>5900</v>
      </c>
      <c r="I62" s="27">
        <v>4396</v>
      </c>
      <c r="J62" s="27">
        <v>5802</v>
      </c>
      <c r="K62" s="27">
        <v>5543</v>
      </c>
      <c r="L62" s="27">
        <v>4867</v>
      </c>
      <c r="M62" s="27">
        <v>4237</v>
      </c>
      <c r="N62" s="27">
        <v>4477</v>
      </c>
      <c r="O62" s="27">
        <v>4875</v>
      </c>
      <c r="P62" s="27">
        <f t="shared" si="7"/>
        <v>59896</v>
      </c>
      <c r="Q62" s="39">
        <v>1231259</v>
      </c>
      <c r="R62" s="118">
        <f t="shared" si="8"/>
        <v>486.46141875917255</v>
      </c>
      <c r="S62" s="11"/>
      <c r="W62" s="6"/>
      <c r="X62" s="6"/>
    </row>
    <row r="63" spans="3:24" ht="15.75" customHeight="1" thickBot="1" x14ac:dyDescent="0.35">
      <c r="C63" s="110" t="s">
        <v>41</v>
      </c>
      <c r="D63" s="27">
        <v>206</v>
      </c>
      <c r="E63" s="27">
        <v>206</v>
      </c>
      <c r="F63" s="27">
        <v>227</v>
      </c>
      <c r="G63" s="27">
        <v>194</v>
      </c>
      <c r="H63" s="27">
        <v>318</v>
      </c>
      <c r="I63" s="27">
        <v>234</v>
      </c>
      <c r="J63" s="27">
        <v>243</v>
      </c>
      <c r="K63" s="27">
        <v>333</v>
      </c>
      <c r="L63" s="27">
        <v>267</v>
      </c>
      <c r="M63" s="27">
        <v>249</v>
      </c>
      <c r="N63" s="27">
        <v>258</v>
      </c>
      <c r="O63" s="27">
        <v>209</v>
      </c>
      <c r="P63" s="27">
        <f t="shared" si="7"/>
        <v>2944</v>
      </c>
      <c r="Q63" s="39">
        <v>60546</v>
      </c>
      <c r="R63" s="118">
        <f t="shared" si="8"/>
        <v>486.24186568889769</v>
      </c>
      <c r="S63" s="11"/>
      <c r="W63" s="6"/>
      <c r="X63" s="6"/>
    </row>
    <row r="64" spans="3:24" ht="15.75" customHeight="1" thickBot="1" x14ac:dyDescent="0.35">
      <c r="C64" s="109" t="s">
        <v>33</v>
      </c>
      <c r="D64" s="27">
        <v>17638</v>
      </c>
      <c r="E64" s="27">
        <v>16442</v>
      </c>
      <c r="F64" s="27">
        <v>17711</v>
      </c>
      <c r="G64" s="27">
        <v>15784</v>
      </c>
      <c r="H64" s="27">
        <v>20935</v>
      </c>
      <c r="I64" s="27">
        <v>17637</v>
      </c>
      <c r="J64" s="27">
        <v>20958</v>
      </c>
      <c r="K64" s="27">
        <v>20131</v>
      </c>
      <c r="L64" s="27">
        <v>18320</v>
      </c>
      <c r="M64" s="27">
        <v>15547</v>
      </c>
      <c r="N64" s="27">
        <v>19069</v>
      </c>
      <c r="O64" s="27">
        <v>19232</v>
      </c>
      <c r="P64" s="27">
        <f t="shared" si="7"/>
        <v>219404</v>
      </c>
      <c r="Q64" s="39">
        <v>4607817</v>
      </c>
      <c r="R64" s="118">
        <f t="shared" si="8"/>
        <v>476.15606262141051</v>
      </c>
      <c r="S64" s="11"/>
      <c r="W64" s="6"/>
      <c r="X64" s="6"/>
    </row>
    <row r="65" spans="1:24" ht="15.75" customHeight="1" thickBot="1" x14ac:dyDescent="0.35">
      <c r="C65" s="109" t="s">
        <v>34</v>
      </c>
      <c r="D65" s="27">
        <v>8474</v>
      </c>
      <c r="E65" s="27">
        <v>7577</v>
      </c>
      <c r="F65" s="27">
        <v>8344</v>
      </c>
      <c r="G65" s="27">
        <v>7254</v>
      </c>
      <c r="H65" s="27">
        <v>8928</v>
      </c>
      <c r="I65" s="27">
        <v>7373</v>
      </c>
      <c r="J65" s="27">
        <v>10438</v>
      </c>
      <c r="K65" s="27">
        <v>11074</v>
      </c>
      <c r="L65" s="27">
        <v>8735</v>
      </c>
      <c r="M65" s="27">
        <v>7232</v>
      </c>
      <c r="N65" s="27">
        <v>7970</v>
      </c>
      <c r="O65" s="27">
        <v>8547</v>
      </c>
      <c r="P65" s="27">
        <f t="shared" si="7"/>
        <v>101946</v>
      </c>
      <c r="Q65" s="39">
        <v>2255504</v>
      </c>
      <c r="R65" s="118">
        <f t="shared" si="8"/>
        <v>451.98767104824464</v>
      </c>
      <c r="S65" s="11"/>
      <c r="W65" s="6"/>
      <c r="X65" s="6"/>
    </row>
    <row r="66" spans="1:24" ht="15.75" customHeight="1" thickBot="1" x14ac:dyDescent="0.35">
      <c r="C66" s="110" t="s">
        <v>39</v>
      </c>
      <c r="D66" s="27">
        <v>9770</v>
      </c>
      <c r="E66" s="27">
        <v>9154</v>
      </c>
      <c r="F66" s="27">
        <v>10438</v>
      </c>
      <c r="G66" s="27">
        <v>9722</v>
      </c>
      <c r="H66" s="27">
        <v>12907</v>
      </c>
      <c r="I66" s="27">
        <v>9017</v>
      </c>
      <c r="J66" s="27">
        <v>12967</v>
      </c>
      <c r="K66" s="27">
        <v>11549</v>
      </c>
      <c r="L66" s="27">
        <v>9911</v>
      </c>
      <c r="M66" s="27">
        <v>8325</v>
      </c>
      <c r="N66" s="27">
        <v>9180</v>
      </c>
      <c r="O66" s="27">
        <v>10180</v>
      </c>
      <c r="P66" s="27">
        <f t="shared" si="7"/>
        <v>123120</v>
      </c>
      <c r="Q66" s="39">
        <v>2743281</v>
      </c>
      <c r="R66" s="118">
        <f t="shared" si="8"/>
        <v>448.80564550259345</v>
      </c>
      <c r="S66" s="11"/>
      <c r="W66" s="6"/>
      <c r="X66" s="6"/>
    </row>
    <row r="67" spans="1:24" ht="15.75" customHeight="1" thickBot="1" x14ac:dyDescent="0.35">
      <c r="C67" s="90" t="s">
        <v>37</v>
      </c>
      <c r="D67" s="27">
        <v>2125</v>
      </c>
      <c r="E67" s="27">
        <v>1936</v>
      </c>
      <c r="F67" s="27">
        <v>2210</v>
      </c>
      <c r="G67" s="27">
        <v>1946</v>
      </c>
      <c r="H67" s="27">
        <v>2429</v>
      </c>
      <c r="I67" s="27">
        <v>1856</v>
      </c>
      <c r="J67" s="27">
        <v>2399</v>
      </c>
      <c r="K67" s="27">
        <v>2266</v>
      </c>
      <c r="L67" s="27">
        <v>1886</v>
      </c>
      <c r="M67" s="27">
        <v>1753</v>
      </c>
      <c r="N67" s="27">
        <v>1872</v>
      </c>
      <c r="O67" s="27">
        <v>1957</v>
      </c>
      <c r="P67" s="27">
        <f t="shared" si="7"/>
        <v>24635</v>
      </c>
      <c r="Q67" s="39">
        <v>568166</v>
      </c>
      <c r="R67" s="118">
        <f t="shared" si="8"/>
        <v>433.58807109189922</v>
      </c>
      <c r="S67" s="11"/>
      <c r="W67" s="6"/>
      <c r="X67" s="6"/>
    </row>
    <row r="68" spans="1:24" ht="15.75" customHeight="1" thickBot="1" x14ac:dyDescent="0.35">
      <c r="C68" s="109" t="s">
        <v>40</v>
      </c>
      <c r="D68" s="27">
        <v>3925</v>
      </c>
      <c r="E68" s="27">
        <v>3854</v>
      </c>
      <c r="F68" s="27">
        <v>4356</v>
      </c>
      <c r="G68" s="27">
        <v>3315</v>
      </c>
      <c r="H68" s="27">
        <v>4512</v>
      </c>
      <c r="I68" s="27">
        <v>3959</v>
      </c>
      <c r="J68" s="27">
        <v>5105</v>
      </c>
      <c r="K68" s="27">
        <v>5021</v>
      </c>
      <c r="L68" s="27">
        <v>4374</v>
      </c>
      <c r="M68" s="27">
        <v>3454</v>
      </c>
      <c r="N68" s="27">
        <v>3602</v>
      </c>
      <c r="O68" s="27">
        <v>4379</v>
      </c>
      <c r="P68" s="27">
        <f t="shared" si="7"/>
        <v>49856</v>
      </c>
      <c r="Q68" s="39">
        <v>1169063</v>
      </c>
      <c r="R68" s="118">
        <f t="shared" si="8"/>
        <v>426.46119156965881</v>
      </c>
      <c r="S68" s="11"/>
      <c r="W68" s="6"/>
      <c r="X68" s="6"/>
    </row>
    <row r="69" spans="1:24" ht="15.75" customHeight="1" thickBot="1" x14ac:dyDescent="0.35">
      <c r="C69" s="109" t="s">
        <v>29</v>
      </c>
      <c r="D69" s="27">
        <v>3604</v>
      </c>
      <c r="E69" s="27">
        <v>3442</v>
      </c>
      <c r="F69" s="27">
        <v>3463</v>
      </c>
      <c r="G69" s="27">
        <v>2908</v>
      </c>
      <c r="H69" s="27">
        <v>3780</v>
      </c>
      <c r="I69" s="27">
        <v>2818</v>
      </c>
      <c r="J69" s="27">
        <v>3442</v>
      </c>
      <c r="K69" s="27">
        <v>3453</v>
      </c>
      <c r="L69" s="27">
        <v>3039</v>
      </c>
      <c r="M69" s="27">
        <v>2547</v>
      </c>
      <c r="N69" s="27">
        <v>2777</v>
      </c>
      <c r="O69" s="27">
        <v>2859</v>
      </c>
      <c r="P69" s="27">
        <f t="shared" si="7"/>
        <v>38132</v>
      </c>
      <c r="Q69" s="39">
        <v>903998</v>
      </c>
      <c r="R69" s="118">
        <f t="shared" si="8"/>
        <v>421.81509251126658</v>
      </c>
      <c r="S69" s="11"/>
      <c r="W69" s="6"/>
      <c r="X69" s="6"/>
    </row>
    <row r="70" spans="1:24" ht="15.75" customHeight="1" thickBot="1" x14ac:dyDescent="0.35">
      <c r="C70" s="110" t="s">
        <v>36</v>
      </c>
      <c r="D70" s="27">
        <v>3431</v>
      </c>
      <c r="E70" s="27">
        <v>3402</v>
      </c>
      <c r="F70" s="27">
        <v>3685</v>
      </c>
      <c r="G70" s="27">
        <v>3486</v>
      </c>
      <c r="H70" s="27">
        <v>4059</v>
      </c>
      <c r="I70" s="27">
        <v>3419</v>
      </c>
      <c r="J70" s="27">
        <v>4483</v>
      </c>
      <c r="K70" s="27">
        <v>4063</v>
      </c>
      <c r="L70" s="27">
        <v>3496</v>
      </c>
      <c r="M70" s="27">
        <v>3014</v>
      </c>
      <c r="N70" s="27">
        <v>3329</v>
      </c>
      <c r="O70" s="27">
        <v>3644</v>
      </c>
      <c r="P70" s="27">
        <f t="shared" si="7"/>
        <v>43511</v>
      </c>
      <c r="Q70" s="39">
        <v>1056805</v>
      </c>
      <c r="R70" s="118">
        <f t="shared" si="8"/>
        <v>411.72212470607155</v>
      </c>
      <c r="S70" s="11"/>
      <c r="W70" s="6"/>
      <c r="X70" s="6"/>
    </row>
    <row r="71" spans="1:24" ht="15.75" customHeight="1" thickBot="1" x14ac:dyDescent="0.35">
      <c r="C71" s="109" t="s">
        <v>38</v>
      </c>
      <c r="D71" s="27">
        <v>3698</v>
      </c>
      <c r="E71" s="27">
        <v>3469</v>
      </c>
      <c r="F71" s="27">
        <v>4343</v>
      </c>
      <c r="G71" s="27">
        <v>3609</v>
      </c>
      <c r="H71" s="27">
        <v>4757</v>
      </c>
      <c r="I71" s="27">
        <v>3680</v>
      </c>
      <c r="J71" s="27">
        <v>4745</v>
      </c>
      <c r="K71" s="27">
        <v>4403</v>
      </c>
      <c r="L71" s="27">
        <v>4017</v>
      </c>
      <c r="M71" s="27">
        <v>3632</v>
      </c>
      <c r="N71" s="27">
        <v>3401</v>
      </c>
      <c r="O71" s="27">
        <v>3553</v>
      </c>
      <c r="P71" s="27">
        <f t="shared" si="7"/>
        <v>47307</v>
      </c>
      <c r="Q71" s="39">
        <v>1172598</v>
      </c>
      <c r="R71" s="118">
        <f t="shared" si="8"/>
        <v>403.43749520295955</v>
      </c>
      <c r="S71" s="11"/>
      <c r="W71" s="6"/>
      <c r="X71" s="6"/>
    </row>
    <row r="72" spans="1:24" ht="15.75" customHeight="1" thickBot="1" x14ac:dyDescent="0.35">
      <c r="C72" s="110" t="s">
        <v>32</v>
      </c>
      <c r="D72" s="27">
        <v>1255</v>
      </c>
      <c r="E72" s="27">
        <v>1467</v>
      </c>
      <c r="F72" s="27">
        <v>1601</v>
      </c>
      <c r="G72" s="27">
        <v>1267</v>
      </c>
      <c r="H72" s="27">
        <v>1580</v>
      </c>
      <c r="I72" s="27">
        <v>1364</v>
      </c>
      <c r="J72" s="27">
        <v>1772</v>
      </c>
      <c r="K72" s="27">
        <v>1676</v>
      </c>
      <c r="L72" s="27">
        <v>1456</v>
      </c>
      <c r="M72" s="27">
        <v>1120</v>
      </c>
      <c r="N72" s="27">
        <v>962</v>
      </c>
      <c r="O72" s="27">
        <v>1321</v>
      </c>
      <c r="P72" s="27">
        <f t="shared" si="7"/>
        <v>16841</v>
      </c>
      <c r="Q72" s="39">
        <v>432316</v>
      </c>
      <c r="R72" s="118">
        <f t="shared" si="8"/>
        <v>389.55301214852096</v>
      </c>
      <c r="S72" s="11"/>
      <c r="W72" s="6"/>
      <c r="X72" s="6"/>
    </row>
    <row r="73" spans="1:24" ht="15.75" customHeight="1" thickBot="1" x14ac:dyDescent="0.35">
      <c r="A73" s="3"/>
      <c r="C73" s="109" t="s">
        <v>44</v>
      </c>
      <c r="D73" s="27">
        <v>7208</v>
      </c>
      <c r="E73" s="27">
        <v>7369</v>
      </c>
      <c r="F73" s="27">
        <v>7820</v>
      </c>
      <c r="G73" s="27">
        <v>7017</v>
      </c>
      <c r="H73" s="27">
        <v>9333</v>
      </c>
      <c r="I73" s="27">
        <v>7386</v>
      </c>
      <c r="J73" s="27">
        <v>9559</v>
      </c>
      <c r="K73" s="27">
        <v>10106</v>
      </c>
      <c r="L73" s="27">
        <v>8551</v>
      </c>
      <c r="M73" s="27">
        <v>7195</v>
      </c>
      <c r="N73" s="27">
        <v>8068</v>
      </c>
      <c r="O73" s="27">
        <v>6673</v>
      </c>
      <c r="P73" s="27">
        <f t="shared" si="7"/>
        <v>96285</v>
      </c>
      <c r="Q73" s="39">
        <v>2800404</v>
      </c>
      <c r="R73" s="118">
        <f t="shared" si="8"/>
        <v>343.82539090788333</v>
      </c>
      <c r="S73" s="11"/>
      <c r="W73" s="6"/>
      <c r="X73" s="6"/>
    </row>
    <row r="74" spans="1:24" ht="15.75" customHeight="1" thickBot="1" x14ac:dyDescent="0.35">
      <c r="C74" s="110" t="s">
        <v>42</v>
      </c>
      <c r="D74" s="27">
        <v>2541</v>
      </c>
      <c r="E74" s="27">
        <v>2408</v>
      </c>
      <c r="F74" s="27">
        <v>2600</v>
      </c>
      <c r="G74" s="27">
        <v>2176</v>
      </c>
      <c r="H74" s="27">
        <v>2998</v>
      </c>
      <c r="I74" s="27">
        <v>2340</v>
      </c>
      <c r="J74" s="27">
        <v>3144</v>
      </c>
      <c r="K74" s="27">
        <v>3246</v>
      </c>
      <c r="L74" s="27">
        <v>2952</v>
      </c>
      <c r="M74" s="27">
        <v>2805</v>
      </c>
      <c r="N74" s="27">
        <v>2754</v>
      </c>
      <c r="O74" s="27">
        <v>3048</v>
      </c>
      <c r="P74" s="27">
        <f t="shared" si="7"/>
        <v>33012</v>
      </c>
      <c r="Q74" s="39">
        <v>1017728</v>
      </c>
      <c r="R74" s="118">
        <f t="shared" si="8"/>
        <v>324.36957615394294</v>
      </c>
      <c r="S74" s="11"/>
      <c r="W74" s="6"/>
      <c r="X74" s="6"/>
    </row>
    <row r="75" spans="1:24" ht="15.75" customHeight="1" thickBot="1" x14ac:dyDescent="0.35">
      <c r="C75" s="109" t="s">
        <v>50</v>
      </c>
      <c r="D75" s="27">
        <v>4379</v>
      </c>
      <c r="E75" s="27">
        <v>3739</v>
      </c>
      <c r="F75" s="27">
        <v>4136</v>
      </c>
      <c r="G75" s="27">
        <v>3384</v>
      </c>
      <c r="H75" s="27">
        <v>4616</v>
      </c>
      <c r="I75" s="27">
        <v>3720</v>
      </c>
      <c r="J75" s="27">
        <v>5254</v>
      </c>
      <c r="K75" s="27">
        <v>4969</v>
      </c>
      <c r="L75" s="27">
        <v>4497</v>
      </c>
      <c r="M75" s="27">
        <v>4580</v>
      </c>
      <c r="N75" s="27">
        <v>4106</v>
      </c>
      <c r="O75" s="27">
        <v>4319</v>
      </c>
      <c r="P75" s="27">
        <f t="shared" si="7"/>
        <v>51699</v>
      </c>
      <c r="Q75" s="39">
        <v>1735129</v>
      </c>
      <c r="R75" s="118">
        <f t="shared" si="8"/>
        <v>297.95479183392126</v>
      </c>
      <c r="S75" s="11"/>
      <c r="W75" s="6"/>
      <c r="X75" s="6"/>
    </row>
    <row r="76" spans="1:24" ht="15.75" customHeight="1" thickBot="1" x14ac:dyDescent="0.35">
      <c r="C76" s="110" t="s">
        <v>46</v>
      </c>
      <c r="D76" s="27">
        <v>1481</v>
      </c>
      <c r="E76" s="27">
        <v>1572</v>
      </c>
      <c r="F76" s="27">
        <v>1625</v>
      </c>
      <c r="G76" s="27">
        <v>1396</v>
      </c>
      <c r="H76" s="27">
        <v>1709</v>
      </c>
      <c r="I76" s="27">
        <v>1561</v>
      </c>
      <c r="J76" s="27">
        <v>1969</v>
      </c>
      <c r="K76" s="27">
        <v>1830</v>
      </c>
      <c r="L76" s="27">
        <v>1589</v>
      </c>
      <c r="M76" s="27">
        <v>1175</v>
      </c>
      <c r="N76" s="27">
        <v>1128</v>
      </c>
      <c r="O76" s="27">
        <v>1397</v>
      </c>
      <c r="P76" s="27">
        <f t="shared" si="7"/>
        <v>18432</v>
      </c>
      <c r="Q76" s="39">
        <v>644521</v>
      </c>
      <c r="R76" s="118">
        <f t="shared" si="8"/>
        <v>285.97982067302695</v>
      </c>
      <c r="S76" s="11"/>
      <c r="W76" s="6"/>
      <c r="X76" s="6"/>
    </row>
    <row r="77" spans="1:24" ht="15.75" customHeight="1" thickBot="1" x14ac:dyDescent="0.35">
      <c r="C77" s="110" t="s">
        <v>43</v>
      </c>
      <c r="D77" s="27">
        <v>96</v>
      </c>
      <c r="E77" s="27">
        <v>98</v>
      </c>
      <c r="F77" s="27">
        <v>95</v>
      </c>
      <c r="G77" s="27">
        <v>70</v>
      </c>
      <c r="H77" s="27">
        <v>73</v>
      </c>
      <c r="I77" s="27">
        <v>97</v>
      </c>
      <c r="J77" s="27">
        <v>82</v>
      </c>
      <c r="K77" s="27">
        <v>125</v>
      </c>
      <c r="L77" s="27">
        <v>113</v>
      </c>
      <c r="M77" s="27">
        <v>88</v>
      </c>
      <c r="N77" s="27">
        <v>96</v>
      </c>
      <c r="O77" s="27">
        <v>171</v>
      </c>
      <c r="P77" s="27">
        <f t="shared" si="7"/>
        <v>1204</v>
      </c>
      <c r="Q77" s="39">
        <v>44197</v>
      </c>
      <c r="R77" s="118">
        <f t="shared" si="8"/>
        <v>272.41667986514921</v>
      </c>
      <c r="S77" s="11"/>
      <c r="W77" s="6"/>
      <c r="X77" s="6"/>
    </row>
    <row r="78" spans="1:24" ht="16.8" thickBot="1" x14ac:dyDescent="0.35">
      <c r="C78" s="109" t="s">
        <v>52</v>
      </c>
      <c r="D78" s="27">
        <v>2779</v>
      </c>
      <c r="E78" s="27">
        <v>2304</v>
      </c>
      <c r="F78" s="27">
        <v>2500</v>
      </c>
      <c r="G78" s="27">
        <v>2470</v>
      </c>
      <c r="H78" s="27">
        <v>2870</v>
      </c>
      <c r="I78" s="27">
        <v>2200</v>
      </c>
      <c r="J78" s="27">
        <v>3353</v>
      </c>
      <c r="K78" s="27">
        <v>3250</v>
      </c>
      <c r="L78" s="27">
        <v>2655</v>
      </c>
      <c r="M78" s="27">
        <v>2149</v>
      </c>
      <c r="N78" s="27">
        <v>2410</v>
      </c>
      <c r="O78" s="27">
        <v>2522</v>
      </c>
      <c r="P78" s="27">
        <f t="shared" si="7"/>
        <v>31462</v>
      </c>
      <c r="Q78" s="39">
        <v>1190812</v>
      </c>
      <c r="R78" s="118">
        <f t="shared" si="8"/>
        <v>264.20627269459834</v>
      </c>
      <c r="S78" s="11"/>
      <c r="W78" s="6"/>
      <c r="X78" s="6"/>
    </row>
    <row r="79" spans="1:24" ht="16.8" thickBot="1" x14ac:dyDescent="0.35">
      <c r="C79" s="109" t="s">
        <v>55</v>
      </c>
      <c r="D79" s="27">
        <v>2636</v>
      </c>
      <c r="E79" s="27">
        <v>2277</v>
      </c>
      <c r="F79" s="27">
        <v>2675</v>
      </c>
      <c r="G79" s="27">
        <v>2357</v>
      </c>
      <c r="H79" s="27">
        <v>2720</v>
      </c>
      <c r="I79" s="27">
        <v>2540</v>
      </c>
      <c r="J79" s="27">
        <v>2974</v>
      </c>
      <c r="K79" s="27">
        <v>3325</v>
      </c>
      <c r="L79" s="27">
        <v>2782</v>
      </c>
      <c r="M79" s="27">
        <v>2485</v>
      </c>
      <c r="N79" s="27">
        <v>2390</v>
      </c>
      <c r="O79" s="27">
        <v>2740</v>
      </c>
      <c r="P79" s="27">
        <f t="shared" si="7"/>
        <v>31901</v>
      </c>
      <c r="Q79" s="39">
        <v>1214239</v>
      </c>
      <c r="R79" s="118">
        <f t="shared" si="8"/>
        <v>262.72422480253061</v>
      </c>
      <c r="S79" s="11"/>
      <c r="W79" s="6"/>
      <c r="X79" s="6"/>
    </row>
    <row r="80" spans="1:24" ht="16.8" thickBot="1" x14ac:dyDescent="0.35">
      <c r="C80" s="109" t="s">
        <v>48</v>
      </c>
      <c r="D80" s="27">
        <v>2139</v>
      </c>
      <c r="E80" s="27">
        <v>1814</v>
      </c>
      <c r="F80" s="27">
        <v>2164</v>
      </c>
      <c r="G80" s="27">
        <v>1923</v>
      </c>
      <c r="H80" s="27">
        <v>2215</v>
      </c>
      <c r="I80" s="27">
        <v>1758</v>
      </c>
      <c r="J80" s="27">
        <v>2281</v>
      </c>
      <c r="K80" s="27">
        <v>2196</v>
      </c>
      <c r="L80" s="27">
        <v>1946</v>
      </c>
      <c r="M80" s="27">
        <v>1639</v>
      </c>
      <c r="N80" s="27">
        <v>1862</v>
      </c>
      <c r="O80" s="27">
        <v>2188</v>
      </c>
      <c r="P80" s="27">
        <f t="shared" si="7"/>
        <v>24125</v>
      </c>
      <c r="Q80" s="39">
        <v>948080</v>
      </c>
      <c r="R80" s="118">
        <f t="shared" si="8"/>
        <v>254.46164880600793</v>
      </c>
      <c r="S80" s="11"/>
      <c r="W80" s="6"/>
      <c r="X80" s="6"/>
    </row>
    <row r="81" spans="1:24" ht="16.8" thickBot="1" x14ac:dyDescent="0.35">
      <c r="A81" s="3"/>
      <c r="C81" s="110" t="s">
        <v>53</v>
      </c>
      <c r="D81" s="27">
        <v>4930</v>
      </c>
      <c r="E81" s="27">
        <v>4241</v>
      </c>
      <c r="F81" s="27">
        <v>4935</v>
      </c>
      <c r="G81" s="27">
        <v>4456</v>
      </c>
      <c r="H81" s="27">
        <v>5768</v>
      </c>
      <c r="I81" s="27">
        <v>4386</v>
      </c>
      <c r="J81" s="27">
        <v>5598</v>
      </c>
      <c r="K81" s="27">
        <v>5595</v>
      </c>
      <c r="L81" s="27">
        <v>4509</v>
      </c>
      <c r="M81" s="27">
        <v>3937</v>
      </c>
      <c r="N81" s="27">
        <v>4684</v>
      </c>
      <c r="O81" s="27">
        <v>4690</v>
      </c>
      <c r="P81" s="27">
        <f t="shared" si="7"/>
        <v>57729</v>
      </c>
      <c r="Q81" s="39">
        <v>2336120</v>
      </c>
      <c r="R81" s="118">
        <f t="shared" si="8"/>
        <v>247.11487423591254</v>
      </c>
      <c r="S81" s="11"/>
      <c r="W81" s="6"/>
      <c r="X81" s="6"/>
    </row>
    <row r="82" spans="1:24" ht="16.8" thickBot="1" x14ac:dyDescent="0.35">
      <c r="C82" s="109" t="s">
        <v>45</v>
      </c>
      <c r="D82" s="27">
        <v>537</v>
      </c>
      <c r="E82" s="27">
        <v>419</v>
      </c>
      <c r="F82" s="27">
        <v>580</v>
      </c>
      <c r="G82" s="27">
        <v>470</v>
      </c>
      <c r="H82" s="27">
        <v>767</v>
      </c>
      <c r="I82" s="27">
        <v>695</v>
      </c>
      <c r="J82" s="27">
        <v>1166</v>
      </c>
      <c r="K82" s="27">
        <v>956</v>
      </c>
      <c r="L82" s="27">
        <v>587</v>
      </c>
      <c r="M82" s="27">
        <v>400</v>
      </c>
      <c r="N82" s="27">
        <v>414</v>
      </c>
      <c r="O82" s="27">
        <v>668</v>
      </c>
      <c r="P82" s="27">
        <f t="shared" si="7"/>
        <v>7659</v>
      </c>
      <c r="Q82" s="39">
        <v>318065</v>
      </c>
      <c r="R82" s="118">
        <f t="shared" si="8"/>
        <v>240.79983651140492</v>
      </c>
      <c r="S82" s="11"/>
      <c r="W82" s="6"/>
      <c r="X82" s="6"/>
    </row>
    <row r="83" spans="1:24" ht="16.8" thickBot="1" x14ac:dyDescent="0.35">
      <c r="C83" s="109" t="s">
        <v>51</v>
      </c>
      <c r="D83" s="27">
        <v>3303</v>
      </c>
      <c r="E83" s="27">
        <v>2857</v>
      </c>
      <c r="F83" s="27">
        <v>3169</v>
      </c>
      <c r="G83" s="27">
        <v>2661</v>
      </c>
      <c r="H83" s="27">
        <v>3561</v>
      </c>
      <c r="I83" s="27">
        <v>2904</v>
      </c>
      <c r="J83" s="27">
        <v>3669</v>
      </c>
      <c r="K83" s="27">
        <v>3934</v>
      </c>
      <c r="L83" s="27">
        <v>3284</v>
      </c>
      <c r="M83" s="27">
        <v>2607</v>
      </c>
      <c r="N83" s="27">
        <v>3184</v>
      </c>
      <c r="O83" s="27">
        <v>3148</v>
      </c>
      <c r="P83" s="27">
        <f t="shared" si="7"/>
        <v>38281</v>
      </c>
      <c r="Q83" s="39">
        <v>1674466</v>
      </c>
      <c r="R83" s="118">
        <f t="shared" si="8"/>
        <v>228.61616778125085</v>
      </c>
      <c r="S83" s="11"/>
      <c r="W83" s="6"/>
      <c r="X83" s="6"/>
    </row>
    <row r="84" spans="1:24" ht="16.8" thickBot="1" x14ac:dyDescent="0.35">
      <c r="C84" s="110" t="s">
        <v>56</v>
      </c>
      <c r="D84" s="27">
        <v>2601</v>
      </c>
      <c r="E84" s="27">
        <v>2337</v>
      </c>
      <c r="F84" s="27">
        <v>2508</v>
      </c>
      <c r="G84" s="27">
        <v>2246</v>
      </c>
      <c r="H84" s="27">
        <v>2788</v>
      </c>
      <c r="I84" s="27">
        <v>2294</v>
      </c>
      <c r="J84" s="27">
        <v>3185</v>
      </c>
      <c r="K84" s="27">
        <v>3080</v>
      </c>
      <c r="L84" s="27">
        <v>2561</v>
      </c>
      <c r="M84" s="27">
        <v>2137</v>
      </c>
      <c r="N84" s="27">
        <v>2242</v>
      </c>
      <c r="O84" s="27">
        <v>2182</v>
      </c>
      <c r="P84" s="27">
        <f t="shared" si="7"/>
        <v>30161</v>
      </c>
      <c r="Q84" s="39">
        <v>1381899</v>
      </c>
      <c r="R84" s="118">
        <f t="shared" si="8"/>
        <v>218.25762953732507</v>
      </c>
      <c r="S84" s="11"/>
      <c r="W84" s="6"/>
      <c r="X84" s="6"/>
    </row>
    <row r="85" spans="1:24" ht="16.8" thickBot="1" x14ac:dyDescent="0.35">
      <c r="A85" s="18"/>
      <c r="B85" s="18"/>
      <c r="C85" s="109" t="s">
        <v>47</v>
      </c>
      <c r="D85" s="27">
        <v>181</v>
      </c>
      <c r="E85" s="27">
        <v>156</v>
      </c>
      <c r="F85" s="27">
        <v>122</v>
      </c>
      <c r="G85" s="27">
        <v>165</v>
      </c>
      <c r="H85" s="27">
        <v>135</v>
      </c>
      <c r="I85" s="27">
        <v>129</v>
      </c>
      <c r="J85" s="27">
        <v>155</v>
      </c>
      <c r="K85" s="27">
        <v>176</v>
      </c>
      <c r="L85" s="27">
        <v>164</v>
      </c>
      <c r="M85" s="27">
        <v>153</v>
      </c>
      <c r="N85" s="27">
        <v>149</v>
      </c>
      <c r="O85" s="27">
        <v>134</v>
      </c>
      <c r="P85" s="27">
        <f t="shared" si="7"/>
        <v>1819</v>
      </c>
      <c r="Q85" s="39">
        <v>86064</v>
      </c>
      <c r="R85" s="118">
        <f t="shared" si="8"/>
        <v>211.35434095556798</v>
      </c>
      <c r="S85" s="11"/>
      <c r="W85" s="6"/>
      <c r="X85" s="6"/>
    </row>
    <row r="86" spans="1:24" ht="16.5" customHeight="1" thickBot="1" x14ac:dyDescent="0.35">
      <c r="C86" s="110" t="s">
        <v>54</v>
      </c>
      <c r="D86" s="27">
        <v>784</v>
      </c>
      <c r="E86" s="27">
        <v>704</v>
      </c>
      <c r="F86" s="27">
        <v>835</v>
      </c>
      <c r="G86" s="27">
        <v>629</v>
      </c>
      <c r="H86" s="27">
        <v>791</v>
      </c>
      <c r="I86" s="27">
        <v>631</v>
      </c>
      <c r="J86" s="27">
        <v>737</v>
      </c>
      <c r="K86" s="27">
        <v>839</v>
      </c>
      <c r="L86" s="27">
        <v>755</v>
      </c>
      <c r="M86" s="27">
        <v>577</v>
      </c>
      <c r="N86" s="27">
        <v>612</v>
      </c>
      <c r="O86" s="27">
        <v>763</v>
      </c>
      <c r="P86" s="27">
        <f t="shared" si="7"/>
        <v>8657</v>
      </c>
      <c r="Q86" s="39">
        <v>440874</v>
      </c>
      <c r="R86" s="118">
        <f t="shared" si="8"/>
        <v>196.35995772034642</v>
      </c>
      <c r="S86" s="11"/>
      <c r="W86" s="6"/>
      <c r="X86" s="6"/>
    </row>
    <row r="87" spans="1:24" s="18" customFormat="1" ht="16.8" thickBot="1" x14ac:dyDescent="0.35">
      <c r="A87" s="62"/>
      <c r="B87" s="3"/>
      <c r="C87" s="109" t="s">
        <v>58</v>
      </c>
      <c r="D87" s="27">
        <v>402</v>
      </c>
      <c r="E87" s="27">
        <v>376</v>
      </c>
      <c r="F87" s="27">
        <v>470</v>
      </c>
      <c r="G87" s="27">
        <v>368</v>
      </c>
      <c r="H87" s="27">
        <v>521</v>
      </c>
      <c r="I87" s="27">
        <v>530</v>
      </c>
      <c r="J87" s="27">
        <v>647</v>
      </c>
      <c r="K87" s="27">
        <v>672</v>
      </c>
      <c r="L87" s="27">
        <v>585</v>
      </c>
      <c r="M87" s="27">
        <v>541</v>
      </c>
      <c r="N87" s="27">
        <v>679</v>
      </c>
      <c r="O87" s="27">
        <v>743</v>
      </c>
      <c r="P87" s="27">
        <f t="shared" si="7"/>
        <v>6534</v>
      </c>
      <c r="Q87" s="39">
        <v>411998</v>
      </c>
      <c r="R87" s="118">
        <f t="shared" si="8"/>
        <v>158.59300287865474</v>
      </c>
      <c r="S87" s="11"/>
      <c r="T87" s="3"/>
      <c r="W87" s="120"/>
      <c r="X87" s="120"/>
    </row>
    <row r="88" spans="1:24" s="64" customFormat="1" ht="16.8" thickBot="1" x14ac:dyDescent="0.35">
      <c r="A88" s="63"/>
      <c r="B88" s="3"/>
      <c r="C88" s="109" t="s">
        <v>57</v>
      </c>
      <c r="D88" s="27">
        <v>54</v>
      </c>
      <c r="E88" s="27">
        <v>52</v>
      </c>
      <c r="F88" s="27">
        <v>60</v>
      </c>
      <c r="G88" s="27">
        <v>26</v>
      </c>
      <c r="H88" s="27">
        <v>44</v>
      </c>
      <c r="I88" s="27">
        <v>37</v>
      </c>
      <c r="J88" s="27">
        <v>76</v>
      </c>
      <c r="K88" s="27">
        <v>73</v>
      </c>
      <c r="L88" s="27">
        <v>105</v>
      </c>
      <c r="M88" s="27">
        <v>56</v>
      </c>
      <c r="N88" s="27">
        <v>36</v>
      </c>
      <c r="O88" s="27">
        <v>60</v>
      </c>
      <c r="P88" s="27">
        <f t="shared" si="7"/>
        <v>679</v>
      </c>
      <c r="Q88" s="39">
        <v>44193</v>
      </c>
      <c r="R88" s="118">
        <f t="shared" si="8"/>
        <v>153.64424230081687</v>
      </c>
      <c r="S88" s="11"/>
      <c r="T88" s="3"/>
      <c r="X88" s="124"/>
    </row>
    <row r="89" spans="1:24" ht="16.8" thickBot="1" x14ac:dyDescent="0.35">
      <c r="C89" s="109" t="s">
        <v>49</v>
      </c>
      <c r="D89" s="27">
        <v>293</v>
      </c>
      <c r="E89" s="27">
        <v>270</v>
      </c>
      <c r="F89" s="27">
        <v>333</v>
      </c>
      <c r="G89" s="27">
        <v>205</v>
      </c>
      <c r="H89" s="27">
        <v>337</v>
      </c>
      <c r="I89" s="27">
        <v>285</v>
      </c>
      <c r="J89" s="27">
        <v>343</v>
      </c>
      <c r="K89" s="27">
        <v>326</v>
      </c>
      <c r="L89" s="27">
        <v>287</v>
      </c>
      <c r="M89" s="27">
        <v>230</v>
      </c>
      <c r="N89" s="27">
        <v>305</v>
      </c>
      <c r="O89" s="27">
        <v>375</v>
      </c>
      <c r="P89" s="27">
        <f t="shared" si="7"/>
        <v>3589</v>
      </c>
      <c r="Q89" s="39">
        <v>265610</v>
      </c>
      <c r="R89" s="118">
        <f t="shared" si="8"/>
        <v>135.12292458868265</v>
      </c>
      <c r="S89" s="11"/>
      <c r="W89" s="6"/>
      <c r="X89" s="6"/>
    </row>
    <row r="90" spans="1:24" ht="16.8" thickBot="1" x14ac:dyDescent="0.35">
      <c r="C90" s="109" t="s">
        <v>59</v>
      </c>
      <c r="D90" s="27">
        <v>42</v>
      </c>
      <c r="E90" s="27">
        <v>112</v>
      </c>
      <c r="F90" s="27">
        <v>85</v>
      </c>
      <c r="G90" s="27">
        <v>30</v>
      </c>
      <c r="H90" s="27">
        <v>37</v>
      </c>
      <c r="I90" s="27">
        <v>33</v>
      </c>
      <c r="J90" s="27">
        <v>66</v>
      </c>
      <c r="K90" s="27">
        <v>51</v>
      </c>
      <c r="L90" s="27">
        <v>58</v>
      </c>
      <c r="M90" s="27">
        <v>37</v>
      </c>
      <c r="N90" s="27">
        <v>33</v>
      </c>
      <c r="O90" s="27">
        <v>59</v>
      </c>
      <c r="P90" s="27">
        <f t="shared" si="7"/>
        <v>643</v>
      </c>
      <c r="Q90" s="39">
        <v>53546</v>
      </c>
      <c r="R90" s="118">
        <f t="shared" si="8"/>
        <v>120.08366638030851</v>
      </c>
      <c r="S90" s="11"/>
      <c r="X90" s="6"/>
    </row>
    <row r="91" spans="1:24" ht="16.8" thickBot="1" x14ac:dyDescent="0.35">
      <c r="C91" s="110" t="s">
        <v>60</v>
      </c>
      <c r="D91" s="27">
        <v>28</v>
      </c>
      <c r="E91" s="27">
        <v>14</v>
      </c>
      <c r="F91" s="27">
        <v>15</v>
      </c>
      <c r="G91" s="27">
        <v>15</v>
      </c>
      <c r="H91" s="27">
        <v>17</v>
      </c>
      <c r="I91" s="27">
        <v>24</v>
      </c>
      <c r="J91" s="27">
        <v>23</v>
      </c>
      <c r="K91" s="27">
        <v>16</v>
      </c>
      <c r="L91" s="27">
        <v>38</v>
      </c>
      <c r="M91" s="27">
        <v>27</v>
      </c>
      <c r="N91" s="27">
        <v>22</v>
      </c>
      <c r="O91" s="27">
        <v>18</v>
      </c>
      <c r="P91" s="27">
        <f t="shared" si="7"/>
        <v>257</v>
      </c>
      <c r="Q91" s="39">
        <v>28591</v>
      </c>
      <c r="R91" s="118">
        <f t="shared" si="8"/>
        <v>89.888426427896903</v>
      </c>
      <c r="S91" s="11"/>
      <c r="X91" s="6"/>
    </row>
    <row r="92" spans="1:24" ht="26.1" customHeight="1" thickBot="1" x14ac:dyDescent="0.35">
      <c r="C92" s="42" t="s">
        <v>16</v>
      </c>
      <c r="D92" s="43">
        <f t="shared" ref="D92:F92" si="9">SUM(D59:D91)</f>
        <v>168808</v>
      </c>
      <c r="E92" s="43">
        <f t="shared" si="9"/>
        <v>158138</v>
      </c>
      <c r="F92" s="43">
        <f t="shared" si="9"/>
        <v>176551</v>
      </c>
      <c r="G92" s="43">
        <f t="shared" ref="G92:P92" si="10">SUM(G59:G91)</f>
        <v>154634</v>
      </c>
      <c r="H92" s="43">
        <f t="shared" si="10"/>
        <v>199193</v>
      </c>
      <c r="I92" s="43">
        <f t="shared" si="10"/>
        <v>156685</v>
      </c>
      <c r="J92" s="43">
        <f t="shared" si="10"/>
        <v>205840</v>
      </c>
      <c r="K92" s="43">
        <f t="shared" si="10"/>
        <v>197196</v>
      </c>
      <c r="L92" s="43">
        <f t="shared" si="10"/>
        <v>168827</v>
      </c>
      <c r="M92" s="43">
        <f t="shared" ref="M92:N92" si="11">SUM(M59:M91)</f>
        <v>142511</v>
      </c>
      <c r="N92" s="43">
        <f t="shared" si="11"/>
        <v>160151</v>
      </c>
      <c r="O92" s="43">
        <f t="shared" si="10"/>
        <v>169188</v>
      </c>
      <c r="P92" s="43">
        <f t="shared" si="10"/>
        <v>2057722</v>
      </c>
      <c r="Q92" s="43">
        <v>48605987</v>
      </c>
      <c r="R92" s="91" t="s">
        <v>260</v>
      </c>
      <c r="S92" s="10"/>
      <c r="T92" s="105"/>
      <c r="U92" s="11"/>
    </row>
    <row r="93" spans="1:24" s="143" customFormat="1" ht="15.6" x14ac:dyDescent="0.3">
      <c r="A93" s="157"/>
      <c r="C93" s="145" t="s">
        <v>201</v>
      </c>
      <c r="D93" s="146"/>
      <c r="E93" s="146"/>
      <c r="F93" s="152"/>
      <c r="G93" s="152"/>
      <c r="H93" s="152"/>
      <c r="I93" s="146"/>
      <c r="J93" s="146"/>
      <c r="K93" s="146"/>
      <c r="L93" s="146"/>
      <c r="M93" s="146"/>
      <c r="N93" s="146"/>
      <c r="O93" s="146"/>
      <c r="P93" s="146"/>
      <c r="Q93" s="147">
        <f>+P92*10000/Q92</f>
        <v>423.34743660282015</v>
      </c>
      <c r="R93" s="150"/>
    </row>
    <row r="94" spans="1:24" s="143" customFormat="1" ht="48" customHeight="1" x14ac:dyDescent="0.3">
      <c r="A94" s="157"/>
      <c r="C94" s="194" t="s">
        <v>202</v>
      </c>
      <c r="D94" s="194"/>
      <c r="E94" s="194"/>
      <c r="F94" s="194"/>
      <c r="G94" s="194"/>
      <c r="H94" s="194"/>
      <c r="I94" s="194"/>
      <c r="J94" s="194"/>
      <c r="K94" s="194"/>
      <c r="L94" s="194"/>
      <c r="M94" s="194"/>
      <c r="N94" s="194"/>
      <c r="O94" s="194"/>
      <c r="P94" s="194"/>
      <c r="Q94" s="194"/>
    </row>
    <row r="95" spans="1:24" s="143" customFormat="1" ht="15.6" x14ac:dyDescent="0.3">
      <c r="A95" s="157"/>
      <c r="C95" s="151" t="s">
        <v>203</v>
      </c>
      <c r="D95" s="146"/>
      <c r="E95" s="152"/>
      <c r="F95" s="152"/>
      <c r="G95" s="152"/>
      <c r="H95" s="152"/>
      <c r="I95" s="146"/>
      <c r="J95" s="146"/>
      <c r="K95" s="146"/>
      <c r="L95" s="146"/>
      <c r="M95" s="146"/>
      <c r="N95" s="146"/>
      <c r="O95" s="146"/>
      <c r="P95" s="146"/>
      <c r="Q95" s="147"/>
    </row>
    <row r="96" spans="1:24" x14ac:dyDescent="0.3">
      <c r="C96" s="185" t="s">
        <v>62</v>
      </c>
      <c r="D96" s="185"/>
      <c r="E96" s="185"/>
      <c r="F96" s="185"/>
      <c r="G96" s="185"/>
      <c r="H96" s="185"/>
      <c r="I96" s="185"/>
      <c r="J96" s="185"/>
      <c r="K96" s="185"/>
      <c r="L96" s="185"/>
      <c r="M96" s="185"/>
      <c r="N96" s="185"/>
      <c r="O96" s="185"/>
      <c r="P96" s="185"/>
      <c r="Q96" s="185"/>
    </row>
    <row r="97" spans="1:26" x14ac:dyDescent="0.3">
      <c r="C97" s="185" t="s">
        <v>248</v>
      </c>
      <c r="D97" s="185"/>
      <c r="E97" s="185"/>
      <c r="F97" s="185"/>
      <c r="G97" s="185"/>
      <c r="H97" s="185"/>
      <c r="I97" s="185"/>
      <c r="J97" s="185"/>
      <c r="K97" s="185"/>
      <c r="L97" s="185"/>
      <c r="M97" s="185"/>
      <c r="N97" s="185"/>
      <c r="O97" s="185"/>
      <c r="P97" s="185"/>
      <c r="Q97" s="185"/>
    </row>
    <row r="98" spans="1:26" x14ac:dyDescent="0.3">
      <c r="C98" s="65"/>
      <c r="D98" s="66"/>
      <c r="E98" s="7"/>
      <c r="F98" s="61"/>
      <c r="G98" s="66"/>
      <c r="H98" s="66"/>
      <c r="I98" s="65"/>
      <c r="J98" s="65"/>
      <c r="K98" s="65"/>
      <c r="L98" s="65"/>
      <c r="M98" s="65"/>
      <c r="N98" s="65"/>
      <c r="O98" s="65"/>
      <c r="P98" s="65"/>
      <c r="Q98" s="67"/>
    </row>
    <row r="99" spans="1:26" x14ac:dyDescent="0.3">
      <c r="E99" s="14"/>
      <c r="F99" s="68"/>
    </row>
    <row r="100" spans="1:26" x14ac:dyDescent="0.3">
      <c r="C100" s="82" t="s">
        <v>162</v>
      </c>
      <c r="E100" s="6"/>
    </row>
    <row r="101" spans="1:26" ht="16.8" thickBot="1" x14ac:dyDescent="0.35"/>
    <row r="102" spans="1:26" ht="16.5" customHeight="1" thickBot="1" x14ac:dyDescent="0.35">
      <c r="C102" s="211" t="s">
        <v>152</v>
      </c>
      <c r="D102" s="212"/>
      <c r="E102" s="212"/>
      <c r="F102" s="212"/>
      <c r="G102" s="212"/>
      <c r="H102" s="212"/>
      <c r="I102" s="212"/>
      <c r="J102" s="212"/>
      <c r="K102" s="212"/>
      <c r="L102" s="212"/>
      <c r="M102" s="212"/>
      <c r="N102" s="212"/>
      <c r="O102" s="212"/>
      <c r="P102" s="212"/>
      <c r="Q102" s="213"/>
    </row>
    <row r="103" spans="1:26" ht="16.8" thickBot="1" x14ac:dyDescent="0.35">
      <c r="C103" s="85"/>
      <c r="D103" s="204"/>
      <c r="E103" s="204"/>
      <c r="F103" s="204"/>
      <c r="G103" s="204"/>
      <c r="H103" s="204"/>
      <c r="I103" s="204"/>
      <c r="J103" s="121"/>
      <c r="K103" s="121"/>
      <c r="L103" s="121"/>
      <c r="M103" s="121"/>
      <c r="N103" s="121"/>
      <c r="O103" s="121"/>
      <c r="P103" s="205"/>
      <c r="Q103" s="206"/>
      <c r="R103" s="84"/>
    </row>
    <row r="104" spans="1:26" ht="37.5" customHeight="1" thickBot="1" x14ac:dyDescent="0.35">
      <c r="A104" s="60" t="s">
        <v>63</v>
      </c>
      <c r="B104" s="3" t="s">
        <v>154</v>
      </c>
      <c r="C104" s="35" t="s">
        <v>65</v>
      </c>
      <c r="D104" s="36" t="s">
        <v>4</v>
      </c>
      <c r="E104" s="36" t="s">
        <v>5</v>
      </c>
      <c r="F104" s="36" t="s">
        <v>6</v>
      </c>
      <c r="G104" s="36" t="s">
        <v>7</v>
      </c>
      <c r="H104" s="36" t="s">
        <v>8</v>
      </c>
      <c r="I104" s="36" t="s">
        <v>9</v>
      </c>
      <c r="J104" s="36" t="s">
        <v>10</v>
      </c>
      <c r="K104" s="36" t="s">
        <v>11</v>
      </c>
      <c r="L104" s="36" t="s">
        <v>12</v>
      </c>
      <c r="M104" s="36" t="s">
        <v>13</v>
      </c>
      <c r="N104" s="36" t="s">
        <v>2</v>
      </c>
      <c r="O104" s="36" t="s">
        <v>3</v>
      </c>
      <c r="P104" s="88" t="s">
        <v>255</v>
      </c>
      <c r="Q104" s="88" t="s">
        <v>256</v>
      </c>
      <c r="R104" s="89" t="s">
        <v>153</v>
      </c>
    </row>
    <row r="105" spans="1:26" ht="16.8" thickBot="1" x14ac:dyDescent="0.35">
      <c r="A105" s="60" t="s">
        <v>70</v>
      </c>
      <c r="B105" s="3">
        <v>41001</v>
      </c>
      <c r="C105" s="29" t="s">
        <v>71</v>
      </c>
      <c r="D105" s="39">
        <v>2342</v>
      </c>
      <c r="E105" s="39">
        <v>2513</v>
      </c>
      <c r="F105" s="39">
        <v>2796</v>
      </c>
      <c r="G105" s="39">
        <v>2168</v>
      </c>
      <c r="H105" s="39">
        <v>2910</v>
      </c>
      <c r="I105" s="39">
        <v>2432</v>
      </c>
      <c r="J105" s="39">
        <v>2927</v>
      </c>
      <c r="K105" s="39">
        <v>2722</v>
      </c>
      <c r="L105" s="39">
        <v>2395</v>
      </c>
      <c r="M105" s="27">
        <v>1977</v>
      </c>
      <c r="N105" s="27">
        <v>1981</v>
      </c>
      <c r="O105" s="27">
        <v>2427</v>
      </c>
      <c r="P105" s="39">
        <f t="shared" ref="P105:P136" si="12">SUM(D105:O105)</f>
        <v>29590</v>
      </c>
      <c r="Q105" s="39">
        <v>408342</v>
      </c>
      <c r="R105" s="119">
        <f t="shared" ref="R105:R136" si="13">P105/Q105*10000</f>
        <v>724.63768115942037</v>
      </c>
      <c r="S105" s="6"/>
      <c r="U105" s="6"/>
      <c r="V105" s="6"/>
      <c r="W105" s="6"/>
      <c r="X105" s="6"/>
      <c r="Z105" s="115"/>
    </row>
    <row r="106" spans="1:26" ht="16.8" thickBot="1" x14ac:dyDescent="0.35">
      <c r="A106" s="60" t="s">
        <v>76</v>
      </c>
      <c r="B106" s="3">
        <v>73001</v>
      </c>
      <c r="C106" s="29" t="s">
        <v>73</v>
      </c>
      <c r="D106" s="39">
        <v>3510</v>
      </c>
      <c r="E106" s="39">
        <v>3251</v>
      </c>
      <c r="F106" s="39">
        <v>3700</v>
      </c>
      <c r="G106" s="39">
        <v>3143</v>
      </c>
      <c r="H106" s="39">
        <v>4177</v>
      </c>
      <c r="I106" s="39">
        <v>2911</v>
      </c>
      <c r="J106" s="39">
        <v>3855</v>
      </c>
      <c r="K106" s="39">
        <v>3561</v>
      </c>
      <c r="L106" s="39">
        <v>3180</v>
      </c>
      <c r="M106" s="27">
        <v>2743</v>
      </c>
      <c r="N106" s="27">
        <v>2852</v>
      </c>
      <c r="O106" s="27">
        <v>2924</v>
      </c>
      <c r="P106" s="39">
        <f t="shared" si="12"/>
        <v>39807</v>
      </c>
      <c r="Q106" s="39">
        <v>583462</v>
      </c>
      <c r="R106" s="119">
        <f t="shared" si="13"/>
        <v>682.25522827536327</v>
      </c>
      <c r="S106" s="6"/>
      <c r="U106" s="6"/>
      <c r="V106" s="6"/>
      <c r="W106" s="6"/>
      <c r="X106" s="6"/>
      <c r="Z106" s="115"/>
    </row>
    <row r="107" spans="1:26" ht="16.8" thickBot="1" x14ac:dyDescent="0.35">
      <c r="A107" s="60" t="s">
        <v>68</v>
      </c>
      <c r="B107" s="3">
        <v>66001</v>
      </c>
      <c r="C107" s="29" t="s">
        <v>67</v>
      </c>
      <c r="D107" s="39">
        <v>3473</v>
      </c>
      <c r="E107" s="39">
        <v>3200</v>
      </c>
      <c r="F107" s="39">
        <v>3302</v>
      </c>
      <c r="G107" s="39">
        <v>2836</v>
      </c>
      <c r="H107" s="39">
        <v>3549</v>
      </c>
      <c r="I107" s="39">
        <v>3152</v>
      </c>
      <c r="J107" s="39">
        <v>3936</v>
      </c>
      <c r="K107" s="39">
        <v>4007</v>
      </c>
      <c r="L107" s="39">
        <v>3353</v>
      </c>
      <c r="M107" s="27">
        <v>2823</v>
      </c>
      <c r="N107" s="27">
        <v>3265</v>
      </c>
      <c r="O107" s="27">
        <v>3219</v>
      </c>
      <c r="P107" s="39">
        <f t="shared" si="12"/>
        <v>40115</v>
      </c>
      <c r="Q107" s="39">
        <v>593477</v>
      </c>
      <c r="R107" s="119">
        <f t="shared" si="13"/>
        <v>675.93183897606809</v>
      </c>
      <c r="S107" s="6"/>
      <c r="U107" s="6"/>
      <c r="V107" s="6"/>
      <c r="W107" s="6"/>
      <c r="X107" s="6"/>
      <c r="Z107" s="115"/>
    </row>
    <row r="108" spans="1:26" ht="16.8" thickBot="1" x14ac:dyDescent="0.35">
      <c r="A108" s="60" t="s">
        <v>78</v>
      </c>
      <c r="B108" s="3">
        <v>5001</v>
      </c>
      <c r="C108" s="29" t="s">
        <v>81</v>
      </c>
      <c r="D108" s="39">
        <v>14700</v>
      </c>
      <c r="E108" s="39">
        <v>14332</v>
      </c>
      <c r="F108" s="39">
        <v>15946</v>
      </c>
      <c r="G108" s="39">
        <v>14501</v>
      </c>
      <c r="H108" s="39">
        <v>18804</v>
      </c>
      <c r="I108" s="39">
        <v>14221</v>
      </c>
      <c r="J108" s="39">
        <v>19037</v>
      </c>
      <c r="K108" s="39">
        <v>17694</v>
      </c>
      <c r="L108" s="39">
        <v>15371</v>
      </c>
      <c r="M108" s="27">
        <v>12709</v>
      </c>
      <c r="N108" s="27">
        <v>14509</v>
      </c>
      <c r="O108" s="27">
        <v>15876</v>
      </c>
      <c r="P108" s="39">
        <f t="shared" si="12"/>
        <v>187700</v>
      </c>
      <c r="Q108" s="39">
        <v>2910035</v>
      </c>
      <c r="R108" s="119">
        <f t="shared" si="13"/>
        <v>645.00942428527492</v>
      </c>
      <c r="S108" s="6"/>
      <c r="U108" s="6"/>
      <c r="V108" s="6"/>
      <c r="W108" s="6"/>
      <c r="X108" s="6"/>
      <c r="Z108" s="115"/>
    </row>
    <row r="109" spans="1:26" ht="16.8" thickBot="1" x14ac:dyDescent="0.35">
      <c r="A109" s="60" t="s">
        <v>72</v>
      </c>
      <c r="B109" s="3">
        <v>68001</v>
      </c>
      <c r="C109" s="29" t="s">
        <v>75</v>
      </c>
      <c r="D109" s="39">
        <v>3996</v>
      </c>
      <c r="E109" s="39">
        <v>3683</v>
      </c>
      <c r="F109" s="39">
        <v>4027</v>
      </c>
      <c r="G109" s="39">
        <v>3485</v>
      </c>
      <c r="H109" s="39">
        <v>4258</v>
      </c>
      <c r="I109" s="39">
        <v>3508</v>
      </c>
      <c r="J109" s="39">
        <v>4518</v>
      </c>
      <c r="K109" s="39">
        <v>4814</v>
      </c>
      <c r="L109" s="39">
        <v>4015</v>
      </c>
      <c r="M109" s="27">
        <v>3602</v>
      </c>
      <c r="N109" s="27">
        <v>3893</v>
      </c>
      <c r="O109" s="27">
        <v>3968</v>
      </c>
      <c r="P109" s="39">
        <f t="shared" si="12"/>
        <v>47767</v>
      </c>
      <c r="Q109" s="39">
        <v>757825</v>
      </c>
      <c r="R109" s="119">
        <f t="shared" si="13"/>
        <v>630.31702569854519</v>
      </c>
      <c r="S109" s="6"/>
      <c r="U109" s="6"/>
      <c r="V109" s="6"/>
      <c r="W109" s="6"/>
      <c r="X109" s="6"/>
      <c r="Z109" s="115"/>
    </row>
    <row r="110" spans="1:26" ht="16.8" thickBot="1" x14ac:dyDescent="0.35">
      <c r="A110" s="60" t="s">
        <v>80</v>
      </c>
      <c r="B110" s="3">
        <v>11001</v>
      </c>
      <c r="C110" s="29" t="s">
        <v>30</v>
      </c>
      <c r="D110" s="39">
        <v>37364</v>
      </c>
      <c r="E110" s="39">
        <v>34355</v>
      </c>
      <c r="F110" s="39">
        <v>39157</v>
      </c>
      <c r="G110" s="39">
        <v>33752</v>
      </c>
      <c r="H110" s="39">
        <v>43359</v>
      </c>
      <c r="I110" s="39">
        <v>32489</v>
      </c>
      <c r="J110" s="39">
        <v>43388</v>
      </c>
      <c r="K110" s="39">
        <v>39792</v>
      </c>
      <c r="L110" s="39">
        <v>33614</v>
      </c>
      <c r="M110" s="27">
        <v>28585</v>
      </c>
      <c r="N110" s="27">
        <v>32677</v>
      </c>
      <c r="O110" s="27">
        <v>34963</v>
      </c>
      <c r="P110" s="39">
        <f t="shared" si="12"/>
        <v>433495</v>
      </c>
      <c r="Q110" s="39">
        <v>7756894</v>
      </c>
      <c r="R110" s="119">
        <f t="shared" si="13"/>
        <v>558.85126185816125</v>
      </c>
      <c r="S110" s="6"/>
      <c r="U110" s="6"/>
      <c r="V110" s="6"/>
      <c r="W110" s="6"/>
      <c r="X110" s="6"/>
      <c r="Z110" s="115"/>
    </row>
    <row r="111" spans="1:26" ht="16.8" thickBot="1" x14ac:dyDescent="0.35">
      <c r="A111" s="60" t="s">
        <v>66</v>
      </c>
      <c r="B111" s="3">
        <v>17001</v>
      </c>
      <c r="C111" s="29" t="s">
        <v>69</v>
      </c>
      <c r="D111" s="39">
        <v>2290</v>
      </c>
      <c r="E111" s="39">
        <v>2152</v>
      </c>
      <c r="F111" s="39">
        <v>2132</v>
      </c>
      <c r="G111" s="39">
        <v>1790</v>
      </c>
      <c r="H111" s="39">
        <v>2314</v>
      </c>
      <c r="I111" s="39">
        <v>1734</v>
      </c>
      <c r="J111" s="39">
        <v>2234</v>
      </c>
      <c r="K111" s="39">
        <v>2220</v>
      </c>
      <c r="L111" s="39">
        <v>1985</v>
      </c>
      <c r="M111" s="27">
        <v>1623</v>
      </c>
      <c r="N111" s="27">
        <v>1887</v>
      </c>
      <c r="O111" s="27">
        <v>1932</v>
      </c>
      <c r="P111" s="39">
        <f t="shared" si="12"/>
        <v>24293</v>
      </c>
      <c r="Q111" s="39">
        <v>435218</v>
      </c>
      <c r="R111" s="119">
        <f t="shared" si="13"/>
        <v>558.18003850943671</v>
      </c>
      <c r="S111" s="6"/>
      <c r="U111" s="6"/>
      <c r="V111" s="6"/>
      <c r="W111" s="6"/>
      <c r="X111" s="6"/>
      <c r="Z111" s="115"/>
    </row>
    <row r="112" spans="1:26" ht="16.8" thickBot="1" x14ac:dyDescent="0.35">
      <c r="A112" s="60" t="s">
        <v>89</v>
      </c>
      <c r="B112" s="3">
        <v>15001</v>
      </c>
      <c r="C112" s="29" t="s">
        <v>90</v>
      </c>
      <c r="D112" s="39">
        <v>927</v>
      </c>
      <c r="E112" s="39">
        <v>884</v>
      </c>
      <c r="F112" s="39">
        <v>1112</v>
      </c>
      <c r="G112" s="39">
        <v>919</v>
      </c>
      <c r="H112" s="39">
        <v>1214</v>
      </c>
      <c r="I112" s="39">
        <v>882</v>
      </c>
      <c r="J112" s="39">
        <v>1095</v>
      </c>
      <c r="K112" s="39">
        <v>991</v>
      </c>
      <c r="L112" s="39">
        <v>1027</v>
      </c>
      <c r="M112" s="27">
        <v>891</v>
      </c>
      <c r="N112" s="27">
        <v>939</v>
      </c>
      <c r="O112" s="27">
        <v>805</v>
      </c>
      <c r="P112" s="39">
        <f t="shared" si="12"/>
        <v>11686</v>
      </c>
      <c r="Q112" s="39">
        <v>210351</v>
      </c>
      <c r="R112" s="119">
        <f t="shared" si="13"/>
        <v>555.54763229079015</v>
      </c>
      <c r="S112" s="6"/>
      <c r="U112" s="6"/>
      <c r="V112" s="6"/>
      <c r="W112" s="6"/>
      <c r="X112" s="6"/>
      <c r="Z112" s="115"/>
    </row>
    <row r="113" spans="1:26" ht="16.8" thickBot="1" x14ac:dyDescent="0.35">
      <c r="A113" s="60" t="s">
        <v>87</v>
      </c>
      <c r="B113" s="3">
        <v>76001</v>
      </c>
      <c r="C113" s="29" t="s">
        <v>88</v>
      </c>
      <c r="D113" s="39">
        <v>10218</v>
      </c>
      <c r="E113" s="39">
        <v>10006</v>
      </c>
      <c r="F113" s="39">
        <v>10930</v>
      </c>
      <c r="G113" s="39">
        <v>9829</v>
      </c>
      <c r="H113" s="39">
        <v>12945</v>
      </c>
      <c r="I113" s="39">
        <v>10900</v>
      </c>
      <c r="J113" s="39">
        <v>12416</v>
      </c>
      <c r="K113" s="39">
        <v>12171</v>
      </c>
      <c r="L113" s="39">
        <v>11004</v>
      </c>
      <c r="M113" s="27">
        <v>9205</v>
      </c>
      <c r="N113" s="27">
        <v>11738</v>
      </c>
      <c r="O113" s="27">
        <v>11438</v>
      </c>
      <c r="P113" s="39">
        <f t="shared" si="12"/>
        <v>132800</v>
      </c>
      <c r="Q113" s="39">
        <v>2457240</v>
      </c>
      <c r="R113" s="119">
        <f t="shared" si="13"/>
        <v>540.44374989825985</v>
      </c>
      <c r="S113" s="6"/>
      <c r="U113" s="6"/>
      <c r="V113" s="6"/>
      <c r="W113" s="6"/>
      <c r="X113" s="6"/>
      <c r="Z113" s="115"/>
    </row>
    <row r="114" spans="1:26" ht="16.8" thickBot="1" x14ac:dyDescent="0.35">
      <c r="A114" s="60" t="s">
        <v>99</v>
      </c>
      <c r="B114" s="3">
        <v>52001</v>
      </c>
      <c r="C114" s="29" t="s">
        <v>104</v>
      </c>
      <c r="D114" s="39">
        <v>1772</v>
      </c>
      <c r="E114" s="39">
        <v>1482</v>
      </c>
      <c r="F114" s="39">
        <v>1784</v>
      </c>
      <c r="G114" s="39">
        <v>1595</v>
      </c>
      <c r="H114" s="39">
        <v>1769</v>
      </c>
      <c r="I114" s="39">
        <v>1669</v>
      </c>
      <c r="J114" s="39">
        <v>1936</v>
      </c>
      <c r="K114" s="39">
        <v>2175</v>
      </c>
      <c r="L114" s="39">
        <v>1824</v>
      </c>
      <c r="M114" s="27">
        <v>1633</v>
      </c>
      <c r="N114" s="27">
        <v>1544</v>
      </c>
      <c r="O114" s="27">
        <v>1708</v>
      </c>
      <c r="P114" s="39">
        <f t="shared" si="12"/>
        <v>20891</v>
      </c>
      <c r="Q114" s="39">
        <v>398771</v>
      </c>
      <c r="R114" s="119">
        <f t="shared" si="13"/>
        <v>523.88463554270493</v>
      </c>
      <c r="S114" s="6"/>
      <c r="U114" s="6"/>
      <c r="V114" s="6"/>
      <c r="W114" s="6"/>
      <c r="X114" s="6"/>
      <c r="Z114" s="115"/>
    </row>
    <row r="115" spans="1:26" ht="16.8" thickBot="1" x14ac:dyDescent="0.35">
      <c r="A115" s="60" t="s">
        <v>82</v>
      </c>
      <c r="B115" s="3">
        <v>50001</v>
      </c>
      <c r="C115" s="29" t="s">
        <v>83</v>
      </c>
      <c r="D115" s="39">
        <v>2190</v>
      </c>
      <c r="E115" s="39">
        <v>2231</v>
      </c>
      <c r="F115" s="39">
        <v>2306</v>
      </c>
      <c r="G115" s="39">
        <v>2302</v>
      </c>
      <c r="H115" s="39">
        <v>2630</v>
      </c>
      <c r="I115" s="39">
        <v>2168</v>
      </c>
      <c r="J115" s="39">
        <v>2853</v>
      </c>
      <c r="K115" s="39">
        <v>2530</v>
      </c>
      <c r="L115" s="39">
        <v>2164</v>
      </c>
      <c r="M115" s="27">
        <v>1976</v>
      </c>
      <c r="N115" s="27">
        <v>2121</v>
      </c>
      <c r="O115" s="27">
        <v>2298</v>
      </c>
      <c r="P115" s="39">
        <f t="shared" si="12"/>
        <v>27769</v>
      </c>
      <c r="Q115" s="39">
        <v>554269</v>
      </c>
      <c r="R115" s="119">
        <f t="shared" si="13"/>
        <v>501.0022209432604</v>
      </c>
      <c r="S115" s="6"/>
      <c r="U115" s="6"/>
      <c r="V115" s="6"/>
      <c r="W115" s="6"/>
      <c r="X115" s="6"/>
      <c r="Z115" s="115"/>
    </row>
    <row r="116" spans="1:26" ht="16.8" thickBot="1" x14ac:dyDescent="0.35">
      <c r="A116" s="60" t="s">
        <v>85</v>
      </c>
      <c r="B116" s="3">
        <v>63001</v>
      </c>
      <c r="C116" s="29" t="s">
        <v>79</v>
      </c>
      <c r="D116" s="39">
        <v>1553</v>
      </c>
      <c r="E116" s="39">
        <v>1486</v>
      </c>
      <c r="F116" s="39">
        <v>1675</v>
      </c>
      <c r="G116" s="39">
        <v>1458</v>
      </c>
      <c r="H116" s="39">
        <v>1794</v>
      </c>
      <c r="I116" s="39">
        <v>1360</v>
      </c>
      <c r="J116" s="39">
        <v>1671</v>
      </c>
      <c r="K116" s="39">
        <v>1638</v>
      </c>
      <c r="L116" s="39">
        <v>1374</v>
      </c>
      <c r="M116" s="27">
        <v>1278</v>
      </c>
      <c r="N116" s="27">
        <v>1324</v>
      </c>
      <c r="O116" s="27">
        <v>1391</v>
      </c>
      <c r="P116" s="39">
        <f t="shared" si="12"/>
        <v>18002</v>
      </c>
      <c r="Q116" s="39">
        <v>360419</v>
      </c>
      <c r="R116" s="119">
        <f t="shared" si="13"/>
        <v>499.47422305705305</v>
      </c>
      <c r="S116" s="6"/>
      <c r="U116" s="6"/>
      <c r="V116" s="6"/>
      <c r="W116" s="6"/>
      <c r="X116" s="6"/>
      <c r="Z116" s="115"/>
    </row>
    <row r="117" spans="1:26" ht="16.8" thickBot="1" x14ac:dyDescent="0.35">
      <c r="A117" s="60" t="s">
        <v>84</v>
      </c>
      <c r="B117" s="3">
        <v>19001</v>
      </c>
      <c r="C117" s="29" t="s">
        <v>86</v>
      </c>
      <c r="D117" s="39">
        <v>1322</v>
      </c>
      <c r="E117" s="39">
        <v>1259</v>
      </c>
      <c r="F117" s="39">
        <v>1339</v>
      </c>
      <c r="G117" s="39">
        <v>1135</v>
      </c>
      <c r="H117" s="39">
        <v>1415</v>
      </c>
      <c r="I117" s="39">
        <v>973</v>
      </c>
      <c r="J117" s="39">
        <v>1426</v>
      </c>
      <c r="K117" s="39">
        <v>1468</v>
      </c>
      <c r="L117" s="39">
        <v>1314</v>
      </c>
      <c r="M117" s="27">
        <v>1244</v>
      </c>
      <c r="N117" s="27">
        <v>1200</v>
      </c>
      <c r="O117" s="27">
        <v>1346</v>
      </c>
      <c r="P117" s="39">
        <f t="shared" si="12"/>
        <v>15441</v>
      </c>
      <c r="Q117" s="39">
        <v>323237</v>
      </c>
      <c r="R117" s="119">
        <f t="shared" si="13"/>
        <v>477.69902579222054</v>
      </c>
      <c r="S117" s="6"/>
      <c r="U117" s="6"/>
      <c r="V117" s="6"/>
      <c r="W117" s="6"/>
      <c r="X117" s="6"/>
      <c r="Z117" s="115"/>
    </row>
    <row r="118" spans="1:26" ht="16.8" thickBot="1" x14ac:dyDescent="0.35">
      <c r="A118" s="60" t="s">
        <v>105</v>
      </c>
      <c r="B118" s="3">
        <v>88001</v>
      </c>
      <c r="C118" s="29" t="s">
        <v>98</v>
      </c>
      <c r="D118" s="39">
        <v>185</v>
      </c>
      <c r="E118" s="39">
        <v>167</v>
      </c>
      <c r="F118" s="39">
        <v>210</v>
      </c>
      <c r="G118" s="39">
        <v>181</v>
      </c>
      <c r="H118" s="39">
        <v>288</v>
      </c>
      <c r="I118" s="39">
        <v>198</v>
      </c>
      <c r="J118" s="39">
        <v>221</v>
      </c>
      <c r="K118" s="39">
        <v>311</v>
      </c>
      <c r="L118" s="39">
        <v>236</v>
      </c>
      <c r="M118" s="27">
        <v>216</v>
      </c>
      <c r="N118" s="27">
        <v>197</v>
      </c>
      <c r="O118" s="27">
        <v>175</v>
      </c>
      <c r="P118" s="39">
        <f t="shared" si="12"/>
        <v>2585</v>
      </c>
      <c r="Q118" s="39">
        <v>56441</v>
      </c>
      <c r="R118" s="119">
        <f t="shared" si="13"/>
        <v>458.00038978756578</v>
      </c>
      <c r="S118" s="6"/>
      <c r="U118" s="6"/>
      <c r="V118" s="6"/>
      <c r="W118" s="6"/>
      <c r="X118" s="6"/>
      <c r="Z118" s="115"/>
    </row>
    <row r="119" spans="1:26" ht="16.8" thickBot="1" x14ac:dyDescent="0.35">
      <c r="A119" s="60" t="s">
        <v>93</v>
      </c>
      <c r="B119" s="3">
        <v>27001</v>
      </c>
      <c r="C119" s="29" t="s">
        <v>92</v>
      </c>
      <c r="D119" s="39">
        <v>571</v>
      </c>
      <c r="E119" s="39">
        <v>508</v>
      </c>
      <c r="F119" s="39">
        <v>571</v>
      </c>
      <c r="G119" s="39">
        <v>412</v>
      </c>
      <c r="H119" s="39">
        <v>521</v>
      </c>
      <c r="I119" s="39">
        <v>437</v>
      </c>
      <c r="J119" s="39">
        <v>479</v>
      </c>
      <c r="K119" s="39">
        <v>555</v>
      </c>
      <c r="L119" s="39">
        <v>481</v>
      </c>
      <c r="M119" s="27">
        <v>374</v>
      </c>
      <c r="N119" s="27">
        <v>391</v>
      </c>
      <c r="O119" s="27">
        <v>471</v>
      </c>
      <c r="P119" s="39">
        <f t="shared" si="12"/>
        <v>5771</v>
      </c>
      <c r="Q119" s="39">
        <v>140993</v>
      </c>
      <c r="R119" s="119">
        <f t="shared" si="13"/>
        <v>409.31110055109116</v>
      </c>
      <c r="S119" s="6"/>
      <c r="U119" s="6"/>
      <c r="V119" s="6"/>
      <c r="W119" s="6"/>
      <c r="X119" s="6"/>
      <c r="Z119" s="115"/>
    </row>
    <row r="120" spans="1:26" ht="16.8" thickBot="1" x14ac:dyDescent="0.35">
      <c r="A120" s="60" t="s">
        <v>74</v>
      </c>
      <c r="B120" s="3">
        <v>85001</v>
      </c>
      <c r="C120" s="29" t="s">
        <v>77</v>
      </c>
      <c r="D120" s="39">
        <v>628</v>
      </c>
      <c r="E120" s="39">
        <v>716</v>
      </c>
      <c r="F120" s="39">
        <v>801</v>
      </c>
      <c r="G120" s="39">
        <v>608</v>
      </c>
      <c r="H120" s="39">
        <v>723</v>
      </c>
      <c r="I120" s="39">
        <v>671</v>
      </c>
      <c r="J120" s="39">
        <v>787</v>
      </c>
      <c r="K120" s="39">
        <v>769</v>
      </c>
      <c r="L120" s="39">
        <v>582</v>
      </c>
      <c r="M120" s="27">
        <v>478</v>
      </c>
      <c r="N120" s="27">
        <v>417</v>
      </c>
      <c r="O120" s="27">
        <v>590</v>
      </c>
      <c r="P120" s="39">
        <f t="shared" si="12"/>
        <v>7770</v>
      </c>
      <c r="Q120" s="39">
        <v>195701</v>
      </c>
      <c r="R120" s="119">
        <f t="shared" si="13"/>
        <v>397.03425123019298</v>
      </c>
      <c r="S120" s="6"/>
      <c r="U120" s="6"/>
      <c r="V120" s="6"/>
      <c r="W120" s="6"/>
      <c r="X120" s="6"/>
      <c r="Z120" s="115"/>
    </row>
    <row r="121" spans="1:26" ht="16.8" thickBot="1" x14ac:dyDescent="0.35">
      <c r="A121" s="60" t="s">
        <v>101</v>
      </c>
      <c r="B121" s="3">
        <v>8001</v>
      </c>
      <c r="C121" s="29" t="s">
        <v>102</v>
      </c>
      <c r="D121" s="39">
        <v>4420</v>
      </c>
      <c r="E121" s="39">
        <v>4670</v>
      </c>
      <c r="F121" s="39">
        <v>4681</v>
      </c>
      <c r="G121" s="39">
        <v>4273</v>
      </c>
      <c r="H121" s="39">
        <v>5661</v>
      </c>
      <c r="I121" s="39">
        <v>4385</v>
      </c>
      <c r="J121" s="39">
        <v>5663</v>
      </c>
      <c r="K121" s="39">
        <v>6026</v>
      </c>
      <c r="L121" s="39">
        <v>5148</v>
      </c>
      <c r="M121" s="27">
        <v>4457</v>
      </c>
      <c r="N121" s="27">
        <v>4689</v>
      </c>
      <c r="O121" s="27">
        <v>4055</v>
      </c>
      <c r="P121" s="39">
        <f t="shared" si="12"/>
        <v>58128</v>
      </c>
      <c r="Q121" s="39">
        <v>1562123</v>
      </c>
      <c r="R121" s="119">
        <f t="shared" si="13"/>
        <v>372.10898245528682</v>
      </c>
      <c r="S121" s="6"/>
      <c r="U121" s="6"/>
      <c r="V121" s="6"/>
      <c r="W121" s="6"/>
      <c r="X121" s="6"/>
      <c r="Z121" s="115"/>
    </row>
    <row r="122" spans="1:26" ht="16.8" thickBot="1" x14ac:dyDescent="0.35">
      <c r="A122" s="60" t="s">
        <v>95</v>
      </c>
      <c r="B122" s="3">
        <v>44001</v>
      </c>
      <c r="C122" s="29" t="s">
        <v>96</v>
      </c>
      <c r="D122" s="39">
        <v>772</v>
      </c>
      <c r="E122" s="39">
        <v>789</v>
      </c>
      <c r="F122" s="39">
        <v>835</v>
      </c>
      <c r="G122" s="39">
        <v>717</v>
      </c>
      <c r="H122" s="39">
        <v>812</v>
      </c>
      <c r="I122" s="39">
        <v>773</v>
      </c>
      <c r="J122" s="39">
        <v>887</v>
      </c>
      <c r="K122" s="39">
        <v>836</v>
      </c>
      <c r="L122" s="39">
        <v>722</v>
      </c>
      <c r="M122" s="27">
        <v>534</v>
      </c>
      <c r="N122" s="27">
        <v>529</v>
      </c>
      <c r="O122" s="27">
        <v>732</v>
      </c>
      <c r="P122" s="39">
        <f t="shared" si="12"/>
        <v>8938</v>
      </c>
      <c r="Q122" s="39">
        <v>243157</v>
      </c>
      <c r="R122" s="119">
        <f t="shared" si="13"/>
        <v>367.58143915248178</v>
      </c>
      <c r="S122" s="6"/>
      <c r="U122" s="6"/>
      <c r="V122" s="6"/>
      <c r="W122" s="6"/>
      <c r="X122" s="6"/>
      <c r="Z122" s="115"/>
    </row>
    <row r="123" spans="1:26" ht="16.8" thickBot="1" x14ac:dyDescent="0.35">
      <c r="A123" s="60" t="s">
        <v>103</v>
      </c>
      <c r="B123" s="3">
        <v>70001</v>
      </c>
      <c r="C123" s="29" t="s">
        <v>106</v>
      </c>
      <c r="D123" s="39">
        <v>1038</v>
      </c>
      <c r="E123" s="39">
        <v>944</v>
      </c>
      <c r="F123" s="39">
        <v>1032</v>
      </c>
      <c r="G123" s="39">
        <v>892</v>
      </c>
      <c r="H123" s="39">
        <v>1081</v>
      </c>
      <c r="I123" s="39">
        <v>842</v>
      </c>
      <c r="J123" s="39">
        <v>1066</v>
      </c>
      <c r="K123" s="39">
        <v>1065</v>
      </c>
      <c r="L123" s="39">
        <v>984</v>
      </c>
      <c r="M123" s="27">
        <v>834</v>
      </c>
      <c r="N123" s="27">
        <v>910</v>
      </c>
      <c r="O123" s="27">
        <v>1099</v>
      </c>
      <c r="P123" s="39">
        <f t="shared" si="12"/>
        <v>11787</v>
      </c>
      <c r="Q123" s="39">
        <v>339360</v>
      </c>
      <c r="R123" s="119">
        <f t="shared" si="13"/>
        <v>347.33026874115978</v>
      </c>
      <c r="S123" s="6"/>
      <c r="U123" s="6"/>
      <c r="V123" s="6"/>
      <c r="W123" s="6"/>
      <c r="X123" s="6"/>
      <c r="Z123" s="115"/>
    </row>
    <row r="124" spans="1:26" ht="16.8" thickBot="1" x14ac:dyDescent="0.35">
      <c r="A124" s="60" t="s">
        <v>111</v>
      </c>
      <c r="B124" s="3">
        <v>13001</v>
      </c>
      <c r="C124" s="29" t="s">
        <v>176</v>
      </c>
      <c r="D124" s="39">
        <v>3604</v>
      </c>
      <c r="E124" s="39">
        <v>3071</v>
      </c>
      <c r="F124" s="39">
        <v>3556</v>
      </c>
      <c r="G124" s="39">
        <v>3137</v>
      </c>
      <c r="H124" s="39">
        <v>4126</v>
      </c>
      <c r="I124" s="39">
        <v>3259</v>
      </c>
      <c r="J124" s="39">
        <v>4085</v>
      </c>
      <c r="K124" s="39">
        <v>4095</v>
      </c>
      <c r="L124" s="39">
        <v>3213</v>
      </c>
      <c r="M124" s="27">
        <v>2904</v>
      </c>
      <c r="N124" s="27">
        <v>3504</v>
      </c>
      <c r="O124" s="27">
        <v>3404</v>
      </c>
      <c r="P124" s="39">
        <f t="shared" si="12"/>
        <v>41958</v>
      </c>
      <c r="Q124" s="39">
        <v>1249158</v>
      </c>
      <c r="R124" s="119">
        <f t="shared" si="13"/>
        <v>335.89025567622355</v>
      </c>
      <c r="S124" s="6"/>
      <c r="U124" s="6"/>
      <c r="V124" s="6"/>
      <c r="W124" s="6"/>
      <c r="X124" s="6"/>
      <c r="Z124" s="115"/>
    </row>
    <row r="125" spans="1:26" ht="16.8" thickBot="1" x14ac:dyDescent="0.35">
      <c r="A125" s="60" t="s">
        <v>117</v>
      </c>
      <c r="B125" s="3">
        <v>54001</v>
      </c>
      <c r="C125" s="29" t="s">
        <v>177</v>
      </c>
      <c r="D125" s="39">
        <v>2438</v>
      </c>
      <c r="E125" s="39">
        <v>2362</v>
      </c>
      <c r="F125" s="39">
        <v>2506</v>
      </c>
      <c r="G125" s="39">
        <v>2056</v>
      </c>
      <c r="H125" s="39">
        <v>2700</v>
      </c>
      <c r="I125" s="39">
        <v>2045</v>
      </c>
      <c r="J125" s="39">
        <v>2654</v>
      </c>
      <c r="K125" s="39">
        <v>2839</v>
      </c>
      <c r="L125" s="39">
        <v>2596</v>
      </c>
      <c r="M125" s="27">
        <v>2964</v>
      </c>
      <c r="N125" s="27">
        <v>2533</v>
      </c>
      <c r="O125" s="27">
        <v>2578</v>
      </c>
      <c r="P125" s="39">
        <f t="shared" si="12"/>
        <v>30271</v>
      </c>
      <c r="Q125" s="39">
        <v>912977</v>
      </c>
      <c r="R125" s="119">
        <f t="shared" si="13"/>
        <v>331.5636648020706</v>
      </c>
      <c r="S125" s="6"/>
      <c r="U125" s="6"/>
      <c r="V125" s="6"/>
      <c r="W125" s="6"/>
      <c r="X125" s="6"/>
      <c r="Z125" s="115"/>
    </row>
    <row r="126" spans="1:26" ht="16.8" thickBot="1" x14ac:dyDescent="0.35">
      <c r="A126" s="60" t="s">
        <v>107</v>
      </c>
      <c r="B126" s="3">
        <v>23001</v>
      </c>
      <c r="C126" s="29" t="s">
        <v>108</v>
      </c>
      <c r="D126" s="39">
        <v>1520</v>
      </c>
      <c r="E126" s="39">
        <v>1298</v>
      </c>
      <c r="F126" s="39">
        <v>1495</v>
      </c>
      <c r="G126" s="39">
        <v>1182</v>
      </c>
      <c r="H126" s="39">
        <v>1641</v>
      </c>
      <c r="I126" s="39">
        <v>1347</v>
      </c>
      <c r="J126" s="39">
        <v>1609</v>
      </c>
      <c r="K126" s="39">
        <v>1686</v>
      </c>
      <c r="L126" s="39">
        <v>1453</v>
      </c>
      <c r="M126" s="27">
        <v>1155</v>
      </c>
      <c r="N126" s="27">
        <v>1291</v>
      </c>
      <c r="O126" s="27">
        <v>1253</v>
      </c>
      <c r="P126" s="39">
        <f t="shared" si="12"/>
        <v>16930</v>
      </c>
      <c r="Q126" s="39">
        <v>518512</v>
      </c>
      <c r="R126" s="119">
        <f t="shared" si="13"/>
        <v>326.5112475699695</v>
      </c>
      <c r="S126" s="6"/>
      <c r="U126" s="6"/>
      <c r="V126" s="6"/>
      <c r="W126" s="6"/>
      <c r="X126" s="6"/>
      <c r="Z126" s="115"/>
    </row>
    <row r="127" spans="1:26" ht="16.8" thickBot="1" x14ac:dyDescent="0.35">
      <c r="A127" s="60" t="s">
        <v>114</v>
      </c>
      <c r="B127" s="3">
        <v>20001</v>
      </c>
      <c r="C127" s="29" t="s">
        <v>113</v>
      </c>
      <c r="D127" s="39">
        <v>1550</v>
      </c>
      <c r="E127" s="39">
        <v>1255</v>
      </c>
      <c r="F127" s="39">
        <v>1353</v>
      </c>
      <c r="G127" s="39">
        <v>1346</v>
      </c>
      <c r="H127" s="39">
        <v>1481</v>
      </c>
      <c r="I127" s="39">
        <v>1114</v>
      </c>
      <c r="J127" s="39">
        <v>1637</v>
      </c>
      <c r="K127" s="39">
        <v>1532</v>
      </c>
      <c r="L127" s="39">
        <v>1234</v>
      </c>
      <c r="M127" s="27">
        <v>1066</v>
      </c>
      <c r="N127" s="27">
        <v>1092</v>
      </c>
      <c r="O127" s="27">
        <v>1222</v>
      </c>
      <c r="P127" s="39">
        <f t="shared" si="12"/>
        <v>15882</v>
      </c>
      <c r="Q127" s="39">
        <v>502808</v>
      </c>
      <c r="R127" s="119">
        <f t="shared" si="13"/>
        <v>315.86609600483683</v>
      </c>
      <c r="S127" s="6"/>
      <c r="U127" s="6"/>
      <c r="V127" s="6"/>
      <c r="W127" s="6"/>
      <c r="X127" s="6"/>
      <c r="Z127" s="115"/>
    </row>
    <row r="128" spans="1:26" ht="16.8" thickBot="1" x14ac:dyDescent="0.35">
      <c r="A128" s="60" t="s">
        <v>97</v>
      </c>
      <c r="B128" s="3">
        <v>91001</v>
      </c>
      <c r="C128" s="29" t="s">
        <v>100</v>
      </c>
      <c r="D128" s="39">
        <v>94</v>
      </c>
      <c r="E128" s="39">
        <v>94</v>
      </c>
      <c r="F128" s="39">
        <v>92</v>
      </c>
      <c r="G128" s="39">
        <v>67</v>
      </c>
      <c r="H128" s="39">
        <v>72</v>
      </c>
      <c r="I128" s="39">
        <v>85</v>
      </c>
      <c r="J128" s="39">
        <v>81</v>
      </c>
      <c r="K128" s="39">
        <v>120</v>
      </c>
      <c r="L128" s="39">
        <v>110</v>
      </c>
      <c r="M128" s="27">
        <v>88</v>
      </c>
      <c r="N128" s="27">
        <v>94</v>
      </c>
      <c r="O128" s="27">
        <v>107</v>
      </c>
      <c r="P128" s="39">
        <f t="shared" si="12"/>
        <v>1104</v>
      </c>
      <c r="Q128" s="39">
        <v>38001</v>
      </c>
      <c r="R128" s="119">
        <f t="shared" si="13"/>
        <v>290.51867056130101</v>
      </c>
      <c r="S128" s="6"/>
      <c r="U128" s="6"/>
      <c r="V128" s="6"/>
      <c r="W128" s="6"/>
      <c r="X128" s="6"/>
      <c r="Z128" s="115"/>
    </row>
    <row r="129" spans="1:26" ht="16.8" thickBot="1" x14ac:dyDescent="0.35">
      <c r="A129" s="60" t="s">
        <v>115</v>
      </c>
      <c r="B129" s="3">
        <v>47001</v>
      </c>
      <c r="C129" s="29" t="s">
        <v>116</v>
      </c>
      <c r="D129" s="39">
        <v>1410</v>
      </c>
      <c r="E129" s="39">
        <v>1278</v>
      </c>
      <c r="F129" s="39">
        <v>1362</v>
      </c>
      <c r="G129" s="39">
        <v>1223</v>
      </c>
      <c r="H129" s="39">
        <v>1477</v>
      </c>
      <c r="I129" s="39">
        <v>1244</v>
      </c>
      <c r="J129" s="39">
        <v>1754</v>
      </c>
      <c r="K129" s="39">
        <v>1664</v>
      </c>
      <c r="L129" s="39">
        <v>1444</v>
      </c>
      <c r="M129" s="27">
        <v>1170</v>
      </c>
      <c r="N129" s="27">
        <v>1228</v>
      </c>
      <c r="O129" s="27">
        <v>1214</v>
      </c>
      <c r="P129" s="39">
        <f t="shared" si="12"/>
        <v>16468</v>
      </c>
      <c r="Q129" s="39">
        <v>580706</v>
      </c>
      <c r="R129" s="119">
        <f t="shared" si="13"/>
        <v>283.58584206121515</v>
      </c>
      <c r="S129" s="6"/>
      <c r="U129" s="6"/>
      <c r="V129" s="6"/>
      <c r="W129" s="6"/>
      <c r="X129" s="6"/>
      <c r="Z129" s="115"/>
    </row>
    <row r="130" spans="1:26" ht="16.8" thickBot="1" x14ac:dyDescent="0.35">
      <c r="A130" s="60" t="s">
        <v>112</v>
      </c>
      <c r="B130" s="3">
        <v>81001</v>
      </c>
      <c r="C130" s="29" t="s">
        <v>45</v>
      </c>
      <c r="D130" s="39">
        <v>207</v>
      </c>
      <c r="E130" s="39">
        <v>148</v>
      </c>
      <c r="F130" s="39">
        <v>191</v>
      </c>
      <c r="G130" s="39">
        <v>190</v>
      </c>
      <c r="H130" s="39">
        <v>266</v>
      </c>
      <c r="I130" s="39">
        <v>268</v>
      </c>
      <c r="J130" s="39">
        <v>411</v>
      </c>
      <c r="K130" s="39">
        <v>368</v>
      </c>
      <c r="L130" s="39">
        <v>219</v>
      </c>
      <c r="M130" s="27">
        <v>157</v>
      </c>
      <c r="N130" s="27">
        <v>164</v>
      </c>
      <c r="O130" s="27">
        <v>244</v>
      </c>
      <c r="P130" s="39">
        <f t="shared" si="12"/>
        <v>2833</v>
      </c>
      <c r="Q130" s="39">
        <v>114409</v>
      </c>
      <c r="R130" s="119">
        <f t="shared" si="13"/>
        <v>247.62037951559756</v>
      </c>
      <c r="S130" s="6"/>
      <c r="U130" s="6"/>
      <c r="V130" s="6"/>
      <c r="W130" s="6"/>
      <c r="X130" s="6"/>
      <c r="Z130" s="115"/>
    </row>
    <row r="131" spans="1:26" ht="16.8" thickBot="1" x14ac:dyDescent="0.35">
      <c r="A131" s="166" t="s">
        <v>109</v>
      </c>
      <c r="B131" s="167">
        <v>95001</v>
      </c>
      <c r="C131" s="29" t="s">
        <v>110</v>
      </c>
      <c r="D131" s="39">
        <v>156</v>
      </c>
      <c r="E131" s="39">
        <v>125</v>
      </c>
      <c r="F131" s="39">
        <v>97</v>
      </c>
      <c r="G131" s="39">
        <v>143</v>
      </c>
      <c r="H131" s="39">
        <v>102</v>
      </c>
      <c r="I131" s="39">
        <v>100</v>
      </c>
      <c r="J131" s="39">
        <v>123</v>
      </c>
      <c r="K131" s="39">
        <v>145</v>
      </c>
      <c r="L131" s="39">
        <v>143</v>
      </c>
      <c r="M131" s="27">
        <v>125</v>
      </c>
      <c r="N131" s="27">
        <v>126</v>
      </c>
      <c r="O131" s="27">
        <v>107</v>
      </c>
      <c r="P131" s="168">
        <f t="shared" si="12"/>
        <v>1492</v>
      </c>
      <c r="Q131" s="39">
        <v>61981</v>
      </c>
      <c r="R131" s="169">
        <f t="shared" si="13"/>
        <v>240.71892999467579</v>
      </c>
      <c r="S131" s="6"/>
      <c r="U131" s="6"/>
      <c r="V131" s="6"/>
      <c r="W131" s="6"/>
      <c r="X131" s="6"/>
      <c r="Z131" s="115"/>
    </row>
    <row r="132" spans="1:26" ht="16.8" thickBot="1" x14ac:dyDescent="0.35">
      <c r="A132" s="60" t="s">
        <v>118</v>
      </c>
      <c r="B132" s="3">
        <v>18001</v>
      </c>
      <c r="C132" s="29" t="s">
        <v>119</v>
      </c>
      <c r="D132" s="39">
        <v>254</v>
      </c>
      <c r="E132" s="39">
        <v>261</v>
      </c>
      <c r="F132" s="39">
        <v>322</v>
      </c>
      <c r="G132" s="39">
        <v>256</v>
      </c>
      <c r="H132" s="39">
        <v>361</v>
      </c>
      <c r="I132" s="39">
        <v>368</v>
      </c>
      <c r="J132" s="39">
        <v>421</v>
      </c>
      <c r="K132" s="39">
        <v>405</v>
      </c>
      <c r="L132" s="39">
        <v>393</v>
      </c>
      <c r="M132" s="27">
        <v>334</v>
      </c>
      <c r="N132" s="27">
        <v>406</v>
      </c>
      <c r="O132" s="27">
        <v>443</v>
      </c>
      <c r="P132" s="39">
        <f t="shared" si="12"/>
        <v>4224</v>
      </c>
      <c r="Q132" s="39">
        <v>177691</v>
      </c>
      <c r="R132" s="119">
        <f t="shared" si="13"/>
        <v>237.71603513965255</v>
      </c>
      <c r="S132" s="6"/>
      <c r="U132" s="6"/>
      <c r="V132" s="6"/>
      <c r="W132" s="6"/>
      <c r="X132" s="6"/>
      <c r="Z132" s="115"/>
    </row>
    <row r="133" spans="1:26" ht="16.8" thickBot="1" x14ac:dyDescent="0.35">
      <c r="A133" s="60" t="s">
        <v>91</v>
      </c>
      <c r="B133" s="3">
        <v>86001</v>
      </c>
      <c r="C133" s="29" t="s">
        <v>94</v>
      </c>
      <c r="D133" s="39">
        <v>72</v>
      </c>
      <c r="E133" s="39">
        <v>66</v>
      </c>
      <c r="F133" s="39">
        <v>73</v>
      </c>
      <c r="G133" s="39">
        <v>54</v>
      </c>
      <c r="H133" s="39">
        <v>79</v>
      </c>
      <c r="I133" s="39">
        <v>64</v>
      </c>
      <c r="J133" s="39">
        <v>114</v>
      </c>
      <c r="K133" s="39">
        <v>101</v>
      </c>
      <c r="L133" s="39">
        <v>57</v>
      </c>
      <c r="M133" s="27">
        <v>66</v>
      </c>
      <c r="N133" s="27">
        <v>75</v>
      </c>
      <c r="O133" s="27">
        <v>97</v>
      </c>
      <c r="P133" s="39">
        <f t="shared" si="12"/>
        <v>918</v>
      </c>
      <c r="Q133" s="39">
        <v>47758</v>
      </c>
      <c r="R133" s="119">
        <f t="shared" si="13"/>
        <v>192.21910465262366</v>
      </c>
      <c r="S133" s="6"/>
      <c r="U133" s="6"/>
      <c r="V133" s="6"/>
      <c r="W133" s="6"/>
      <c r="X133" s="6"/>
      <c r="Z133" s="115"/>
    </row>
    <row r="134" spans="1:26" ht="16.8" thickBot="1" x14ac:dyDescent="0.35">
      <c r="A134" s="60" t="s">
        <v>120</v>
      </c>
      <c r="B134" s="3">
        <v>99001</v>
      </c>
      <c r="C134" s="29" t="s">
        <v>121</v>
      </c>
      <c r="D134" s="39">
        <v>34</v>
      </c>
      <c r="E134" s="39">
        <v>40</v>
      </c>
      <c r="F134" s="39">
        <v>42</v>
      </c>
      <c r="G134" s="39">
        <v>17</v>
      </c>
      <c r="H134" s="39">
        <v>36</v>
      </c>
      <c r="I134" s="39">
        <v>32</v>
      </c>
      <c r="J134" s="39">
        <v>56</v>
      </c>
      <c r="K134" s="39">
        <v>62</v>
      </c>
      <c r="L134" s="39">
        <v>91</v>
      </c>
      <c r="M134" s="27">
        <v>51</v>
      </c>
      <c r="N134" s="27">
        <v>31</v>
      </c>
      <c r="O134" s="27">
        <v>41</v>
      </c>
      <c r="P134" s="39">
        <f t="shared" si="12"/>
        <v>533</v>
      </c>
      <c r="Q134" s="39">
        <v>30276</v>
      </c>
      <c r="R134" s="119">
        <f t="shared" si="13"/>
        <v>176.04703395428723</v>
      </c>
      <c r="S134" s="6"/>
      <c r="U134" s="6"/>
      <c r="V134" s="6"/>
      <c r="W134" s="6"/>
      <c r="X134" s="6"/>
      <c r="Z134" s="115"/>
    </row>
    <row r="135" spans="1:26" ht="16.8" thickBot="1" x14ac:dyDescent="0.35">
      <c r="A135" s="60" t="s">
        <v>122</v>
      </c>
      <c r="B135" s="3">
        <v>94001</v>
      </c>
      <c r="C135" s="29" t="s">
        <v>178</v>
      </c>
      <c r="D135" s="39">
        <v>33</v>
      </c>
      <c r="E135" s="39">
        <v>88</v>
      </c>
      <c r="F135" s="39">
        <v>72</v>
      </c>
      <c r="G135" s="39">
        <v>28</v>
      </c>
      <c r="H135" s="39">
        <v>35</v>
      </c>
      <c r="I135" s="39">
        <v>32</v>
      </c>
      <c r="J135" s="39">
        <v>54</v>
      </c>
      <c r="K135" s="39">
        <v>37</v>
      </c>
      <c r="L135" s="39">
        <v>48</v>
      </c>
      <c r="M135" s="27">
        <v>35</v>
      </c>
      <c r="N135" s="27">
        <v>29</v>
      </c>
      <c r="O135" s="27">
        <v>57</v>
      </c>
      <c r="P135" s="39">
        <f t="shared" si="12"/>
        <v>548</v>
      </c>
      <c r="Q135" s="39">
        <v>38601</v>
      </c>
      <c r="R135" s="119">
        <f t="shared" si="13"/>
        <v>141.96523406129376</v>
      </c>
      <c r="S135" s="6"/>
      <c r="U135" s="6"/>
      <c r="V135" s="6"/>
      <c r="W135" s="6"/>
      <c r="X135" s="6"/>
      <c r="Z135" s="115"/>
    </row>
    <row r="136" spans="1:26" ht="16.8" thickBot="1" x14ac:dyDescent="0.35">
      <c r="A136" s="60" t="s">
        <v>123</v>
      </c>
      <c r="B136" s="3">
        <v>97001</v>
      </c>
      <c r="C136" s="29" t="s">
        <v>124</v>
      </c>
      <c r="D136" s="39">
        <v>25</v>
      </c>
      <c r="E136" s="39">
        <v>14</v>
      </c>
      <c r="F136" s="39">
        <v>14</v>
      </c>
      <c r="G136" s="39">
        <v>14</v>
      </c>
      <c r="H136" s="39">
        <v>15</v>
      </c>
      <c r="I136" s="39">
        <v>19</v>
      </c>
      <c r="J136" s="39">
        <v>22</v>
      </c>
      <c r="K136" s="39">
        <v>13</v>
      </c>
      <c r="L136" s="39">
        <v>34</v>
      </c>
      <c r="M136" s="27">
        <v>24</v>
      </c>
      <c r="N136" s="27">
        <v>20</v>
      </c>
      <c r="O136" s="27">
        <v>17</v>
      </c>
      <c r="P136" s="39">
        <f t="shared" si="12"/>
        <v>231</v>
      </c>
      <c r="Q136" s="39">
        <v>21613</v>
      </c>
      <c r="R136" s="119">
        <f t="shared" si="13"/>
        <v>106.88011844723084</v>
      </c>
      <c r="S136" s="6"/>
      <c r="U136" s="6"/>
      <c r="V136" s="6"/>
      <c r="W136" s="6"/>
      <c r="X136" s="6"/>
      <c r="Z136" s="115"/>
    </row>
    <row r="137" spans="1:26" ht="42.75" customHeight="1" thickBot="1" x14ac:dyDescent="0.35">
      <c r="C137" s="42" t="s">
        <v>16</v>
      </c>
      <c r="D137" s="43">
        <f t="shared" ref="D137:H137" si="14">SUM(D105:D136)</f>
        <v>104668</v>
      </c>
      <c r="E137" s="43">
        <f t="shared" si="14"/>
        <v>98728</v>
      </c>
      <c r="F137" s="43">
        <f t="shared" si="14"/>
        <v>109511</v>
      </c>
      <c r="G137" s="43">
        <f>SUM(G105:G136)</f>
        <v>95709</v>
      </c>
      <c r="H137" s="43">
        <f t="shared" si="14"/>
        <v>122615</v>
      </c>
      <c r="I137" s="43">
        <f>SUM(I105:I136)</f>
        <v>95682</v>
      </c>
      <c r="J137" s="43">
        <f>SUM(J105:J136)</f>
        <v>123416</v>
      </c>
      <c r="K137" s="43">
        <f t="shared" ref="K137:O137" si="15">SUM(K105:K136)</f>
        <v>118412</v>
      </c>
      <c r="L137" s="43">
        <f t="shared" si="15"/>
        <v>101808</v>
      </c>
      <c r="M137" s="43">
        <f t="shared" ref="M137:N137" si="16">SUM(M105:M136)</f>
        <v>87321</v>
      </c>
      <c r="N137" s="43">
        <f t="shared" si="16"/>
        <v>97656</v>
      </c>
      <c r="O137" s="43">
        <f t="shared" si="15"/>
        <v>102201</v>
      </c>
      <c r="P137" s="43">
        <f>SUM(P105:P136)</f>
        <v>1257727</v>
      </c>
      <c r="Q137" s="43">
        <v>24581807</v>
      </c>
      <c r="R137" s="101" t="s">
        <v>261</v>
      </c>
      <c r="S137" s="6"/>
      <c r="T137" s="9"/>
      <c r="U137" s="6"/>
    </row>
    <row r="138" spans="1:26" s="143" customFormat="1" ht="45" customHeight="1" x14ac:dyDescent="0.3">
      <c r="A138" s="157"/>
      <c r="C138" s="172" t="s">
        <v>204</v>
      </c>
      <c r="D138" s="162"/>
      <c r="E138" s="162"/>
      <c r="F138" s="163"/>
      <c r="G138" s="163"/>
      <c r="H138" s="163"/>
      <c r="I138" s="173"/>
      <c r="J138" s="173"/>
      <c r="K138" s="173"/>
      <c r="L138" s="173"/>
      <c r="M138" s="173"/>
      <c r="N138" s="173"/>
      <c r="O138" s="173"/>
      <c r="P138" s="162"/>
      <c r="Q138" s="147">
        <f>+P137*10000/Q137</f>
        <v>511.64953007726405</v>
      </c>
      <c r="S138" s="164"/>
    </row>
    <row r="139" spans="1:26" x14ac:dyDescent="0.3">
      <c r="C139" s="185" t="s">
        <v>155</v>
      </c>
      <c r="D139" s="185"/>
      <c r="E139" s="185"/>
      <c r="F139" s="185"/>
      <c r="G139" s="185"/>
      <c r="H139" s="185"/>
      <c r="I139" s="185"/>
      <c r="J139" s="185"/>
      <c r="K139" s="185"/>
      <c r="L139" s="185"/>
      <c r="M139" s="185"/>
      <c r="N139" s="185"/>
      <c r="O139" s="185"/>
      <c r="P139" s="185"/>
      <c r="Q139" s="185"/>
      <c r="S139" s="107"/>
    </row>
    <row r="140" spans="1:26" x14ac:dyDescent="0.3">
      <c r="C140" s="185" t="s">
        <v>248</v>
      </c>
      <c r="D140" s="185"/>
      <c r="E140" s="185"/>
      <c r="F140" s="185"/>
      <c r="G140" s="185"/>
      <c r="H140" s="185"/>
      <c r="I140" s="185"/>
      <c r="J140" s="185"/>
      <c r="K140" s="185"/>
      <c r="L140" s="185"/>
      <c r="M140" s="185"/>
      <c r="N140" s="185"/>
      <c r="O140" s="185"/>
      <c r="P140" s="185"/>
      <c r="Q140" s="185"/>
      <c r="S140" s="107"/>
    </row>
    <row r="141" spans="1:26" x14ac:dyDescent="0.3">
      <c r="C141" s="59"/>
      <c r="D141" s="59"/>
      <c r="F141" s="59"/>
      <c r="G141" s="59"/>
      <c r="H141" s="59"/>
      <c r="I141" s="59"/>
      <c r="J141" s="59"/>
      <c r="K141" s="59"/>
      <c r="L141" s="59"/>
      <c r="M141" s="59"/>
      <c r="N141" s="59"/>
      <c r="O141" s="59"/>
      <c r="P141" s="59"/>
      <c r="Q141" s="116"/>
    </row>
    <row r="142" spans="1:26" x14ac:dyDescent="0.3">
      <c r="D142" s="6"/>
      <c r="E142" s="59"/>
      <c r="I142" s="6"/>
      <c r="J142" s="6"/>
      <c r="K142" s="6"/>
      <c r="L142" s="6"/>
      <c r="M142" s="6"/>
      <c r="N142" s="6"/>
      <c r="O142" s="6"/>
    </row>
    <row r="143" spans="1:26" x14ac:dyDescent="0.3">
      <c r="C143" s="5" t="s">
        <v>163</v>
      </c>
      <c r="D143" s="6"/>
      <c r="E143" s="6"/>
    </row>
    <row r="145" spans="3:19" ht="16.8" thickBot="1" x14ac:dyDescent="0.35">
      <c r="C145" s="8"/>
      <c r="D145" s="7"/>
      <c r="E145" s="7"/>
      <c r="F145" s="7"/>
      <c r="G145" s="7"/>
      <c r="H145" s="7"/>
      <c r="I145" s="7"/>
      <c r="J145" s="7"/>
      <c r="K145" s="7"/>
      <c r="L145" s="7"/>
      <c r="M145" s="7"/>
      <c r="N145" s="7"/>
      <c r="O145" s="7"/>
      <c r="P145" s="7"/>
    </row>
    <row r="146" spans="3:19" ht="27" thickBot="1" x14ac:dyDescent="0.35">
      <c r="C146" s="35" t="s">
        <v>127</v>
      </c>
      <c r="D146" s="36"/>
      <c r="E146" s="36"/>
      <c r="F146" s="36"/>
      <c r="G146" s="36"/>
      <c r="H146" s="36"/>
      <c r="I146" s="36"/>
      <c r="J146" s="36"/>
      <c r="K146" s="36"/>
      <c r="L146" s="36"/>
      <c r="M146" s="36"/>
      <c r="N146" s="36" t="s">
        <v>2</v>
      </c>
      <c r="O146" s="36" t="s">
        <v>3</v>
      </c>
      <c r="P146" s="37" t="s">
        <v>180</v>
      </c>
      <c r="Q146" s="37" t="s">
        <v>23</v>
      </c>
      <c r="R146" s="11"/>
    </row>
    <row r="147" spans="3:19" ht="65.25" customHeight="1" thickBot="1" x14ac:dyDescent="0.35">
      <c r="C147" s="99" t="s">
        <v>214</v>
      </c>
      <c r="D147" s="27"/>
      <c r="E147" s="27"/>
      <c r="F147" s="27"/>
      <c r="G147" s="27"/>
      <c r="H147" s="27"/>
      <c r="I147" s="27"/>
      <c r="J147" s="27"/>
      <c r="K147" s="27"/>
      <c r="L147" s="27"/>
      <c r="M147" s="27"/>
      <c r="N147" s="27">
        <v>157682</v>
      </c>
      <c r="O147" s="27">
        <v>166604</v>
      </c>
      <c r="P147" s="27">
        <f>SUM(D147:O147)</f>
        <v>324286</v>
      </c>
      <c r="Q147" s="45">
        <f>P147/$P$151</f>
        <v>0.91870667259710859</v>
      </c>
      <c r="R147" s="11"/>
      <c r="S147" s="108"/>
    </row>
    <row r="148" spans="3:19" ht="27" thickBot="1" x14ac:dyDescent="0.35">
      <c r="C148" s="99" t="s">
        <v>215</v>
      </c>
      <c r="D148" s="27"/>
      <c r="E148" s="27"/>
      <c r="F148" s="27"/>
      <c r="G148" s="27"/>
      <c r="H148" s="27"/>
      <c r="I148" s="27"/>
      <c r="J148" s="27"/>
      <c r="K148" s="27"/>
      <c r="L148" s="27"/>
      <c r="M148" s="27"/>
      <c r="N148" s="27">
        <v>10917</v>
      </c>
      <c r="O148" s="27">
        <v>11564</v>
      </c>
      <c r="P148" s="27">
        <f t="shared" ref="P148:P150" si="17">SUM(D148:O148)</f>
        <v>22481</v>
      </c>
      <c r="Q148" s="45">
        <f>P148/$P$151</f>
        <v>6.3688980426708522E-2</v>
      </c>
      <c r="R148" s="11"/>
      <c r="S148" s="108"/>
    </row>
    <row r="149" spans="3:19" ht="16.8" thickBot="1" x14ac:dyDescent="0.35">
      <c r="C149" s="99" t="s">
        <v>216</v>
      </c>
      <c r="D149" s="27"/>
      <c r="E149" s="27"/>
      <c r="F149" s="27"/>
      <c r="G149" s="27"/>
      <c r="H149" s="27"/>
      <c r="I149" s="27"/>
      <c r="J149" s="27"/>
      <c r="K149" s="27"/>
      <c r="L149" s="27"/>
      <c r="M149" s="27"/>
      <c r="N149" s="27">
        <v>2984</v>
      </c>
      <c r="O149" s="27">
        <v>3008</v>
      </c>
      <c r="P149" s="27">
        <f t="shared" si="17"/>
        <v>5992</v>
      </c>
      <c r="Q149" s="45">
        <f>P149/$P$151</f>
        <v>1.6975417940342397E-2</v>
      </c>
      <c r="R149" s="11"/>
      <c r="S149" s="108"/>
    </row>
    <row r="150" spans="3:19" ht="27" thickBot="1" x14ac:dyDescent="0.35">
      <c r="C150" s="99" t="s">
        <v>217</v>
      </c>
      <c r="D150" s="27"/>
      <c r="E150" s="27"/>
      <c r="F150" s="27"/>
      <c r="G150" s="27"/>
      <c r="H150" s="27"/>
      <c r="I150" s="27"/>
      <c r="J150" s="27"/>
      <c r="K150" s="27"/>
      <c r="L150" s="27"/>
      <c r="M150" s="27"/>
      <c r="N150" s="27">
        <v>119</v>
      </c>
      <c r="O150" s="27">
        <v>103</v>
      </c>
      <c r="P150" s="27">
        <f t="shared" si="17"/>
        <v>222</v>
      </c>
      <c r="Q150" s="45">
        <f>P150/$P$151</f>
        <v>6.2892903584045601E-4</v>
      </c>
      <c r="R150" s="11"/>
      <c r="S150" s="108"/>
    </row>
    <row r="151" spans="3:19" ht="16.8" thickBot="1" x14ac:dyDescent="0.35">
      <c r="C151" s="35" t="s">
        <v>16</v>
      </c>
      <c r="D151" s="43">
        <f t="shared" ref="D151:M151" si="18">SUM(D147:D150)</f>
        <v>0</v>
      </c>
      <c r="E151" s="43">
        <f t="shared" si="18"/>
        <v>0</v>
      </c>
      <c r="F151" s="43">
        <f t="shared" si="18"/>
        <v>0</v>
      </c>
      <c r="G151" s="43">
        <f t="shared" si="18"/>
        <v>0</v>
      </c>
      <c r="H151" s="43">
        <f t="shared" si="18"/>
        <v>0</v>
      </c>
      <c r="I151" s="43">
        <f t="shared" si="18"/>
        <v>0</v>
      </c>
      <c r="J151" s="43">
        <f t="shared" si="18"/>
        <v>0</v>
      </c>
      <c r="K151" s="43">
        <f t="shared" si="18"/>
        <v>0</v>
      </c>
      <c r="L151" s="43">
        <f t="shared" si="18"/>
        <v>0</v>
      </c>
      <c r="M151" s="43">
        <f t="shared" si="18"/>
        <v>0</v>
      </c>
      <c r="N151" s="43">
        <f t="shared" ref="N151:O151" si="19">SUM(N147:N150)</f>
        <v>171702</v>
      </c>
      <c r="O151" s="43">
        <f t="shared" si="19"/>
        <v>181279</v>
      </c>
      <c r="P151" s="43">
        <f>SUM(P147:P150)</f>
        <v>352981</v>
      </c>
      <c r="Q151" s="100">
        <f t="shared" ref="Q151" si="20">SUM(Q147:Q150)</f>
        <v>1</v>
      </c>
      <c r="R151" s="11"/>
    </row>
    <row r="152" spans="3:19" x14ac:dyDescent="0.3">
      <c r="C152" s="208" t="s">
        <v>241</v>
      </c>
      <c r="D152" s="208"/>
      <c r="E152" s="208"/>
      <c r="F152" s="208"/>
      <c r="G152" s="208"/>
      <c r="H152" s="208"/>
      <c r="I152" s="208"/>
      <c r="J152" s="208"/>
      <c r="K152" s="208"/>
      <c r="L152" s="208"/>
      <c r="M152" s="208"/>
      <c r="N152" s="208"/>
      <c r="O152" s="208"/>
      <c r="P152" s="208"/>
      <c r="Q152" s="208"/>
    </row>
    <row r="153" spans="3:19" x14ac:dyDescent="0.3">
      <c r="C153" s="185" t="s">
        <v>248</v>
      </c>
      <c r="D153" s="185"/>
      <c r="E153" s="185"/>
      <c r="F153" s="185"/>
      <c r="G153" s="185"/>
      <c r="H153" s="185"/>
      <c r="I153" s="185"/>
      <c r="J153" s="185"/>
      <c r="K153" s="185"/>
      <c r="L153" s="185"/>
      <c r="M153" s="185"/>
      <c r="N153" s="185"/>
      <c r="O153" s="185"/>
      <c r="P153" s="185"/>
      <c r="Q153" s="185"/>
    </row>
    <row r="154" spans="3:19" x14ac:dyDescent="0.3">
      <c r="C154" s="7"/>
      <c r="D154" s="7"/>
      <c r="E154" s="7"/>
      <c r="F154" s="7"/>
      <c r="G154" s="7"/>
      <c r="H154" s="7"/>
      <c r="I154" s="7"/>
      <c r="J154" s="7"/>
      <c r="K154" s="7"/>
      <c r="L154" s="7"/>
      <c r="M154" s="7"/>
      <c r="N154" s="7"/>
      <c r="O154" s="7"/>
      <c r="P154" s="7"/>
    </row>
    <row r="156" spans="3:19" x14ac:dyDescent="0.3">
      <c r="C156" s="82" t="s">
        <v>164</v>
      </c>
    </row>
    <row r="158" spans="3:19" ht="16.8" thickBot="1" x14ac:dyDescent="0.35">
      <c r="C158" s="8"/>
    </row>
    <row r="159" spans="3:19" ht="16.8" thickBot="1" x14ac:dyDescent="0.35">
      <c r="C159" s="35" t="s">
        <v>128</v>
      </c>
      <c r="D159" s="36"/>
      <c r="E159" s="36"/>
      <c r="F159" s="36"/>
      <c r="G159" s="36"/>
      <c r="H159" s="36"/>
      <c r="I159" s="36"/>
      <c r="J159" s="36"/>
      <c r="K159" s="36"/>
      <c r="L159" s="36"/>
      <c r="M159" s="36"/>
      <c r="N159" s="36" t="s">
        <v>2</v>
      </c>
      <c r="O159" s="36" t="s">
        <v>3</v>
      </c>
      <c r="P159" s="38" t="s">
        <v>244</v>
      </c>
      <c r="Q159" s="37" t="s">
        <v>23</v>
      </c>
      <c r="R159" s="11"/>
    </row>
    <row r="160" spans="3:19" ht="39" customHeight="1" thickBot="1" x14ac:dyDescent="0.35">
      <c r="C160" s="98" t="s">
        <v>218</v>
      </c>
      <c r="D160" s="27"/>
      <c r="E160" s="27"/>
      <c r="F160" s="27"/>
      <c r="G160" s="27"/>
      <c r="H160" s="27"/>
      <c r="I160" s="27"/>
      <c r="J160" s="27"/>
      <c r="K160" s="27"/>
      <c r="L160" s="27"/>
      <c r="M160" s="27"/>
      <c r="N160" s="27">
        <v>31628</v>
      </c>
      <c r="O160" s="27">
        <v>32091</v>
      </c>
      <c r="P160" s="27">
        <f t="shared" ref="P160:P169" si="21">SUM(D160:O160)</f>
        <v>63719</v>
      </c>
      <c r="Q160" s="45">
        <f t="shared" ref="Q160:Q169" si="22">P160/$P$171</f>
        <v>0.18051679835458564</v>
      </c>
      <c r="R160" s="11"/>
      <c r="S160" s="108"/>
    </row>
    <row r="161" spans="3:19" ht="32.25" customHeight="1" thickBot="1" x14ac:dyDescent="0.35">
      <c r="C161" s="98" t="s">
        <v>219</v>
      </c>
      <c r="D161" s="27"/>
      <c r="E161" s="27"/>
      <c r="F161" s="27"/>
      <c r="G161" s="27"/>
      <c r="H161" s="27"/>
      <c r="I161" s="27"/>
      <c r="J161" s="27"/>
      <c r="K161" s="27"/>
      <c r="L161" s="27"/>
      <c r="M161" s="27"/>
      <c r="N161" s="27">
        <v>28082</v>
      </c>
      <c r="O161" s="27">
        <v>29770</v>
      </c>
      <c r="P161" s="27">
        <f t="shared" si="21"/>
        <v>57852</v>
      </c>
      <c r="Q161" s="45">
        <f t="shared" si="22"/>
        <v>0.16389550712361289</v>
      </c>
      <c r="R161" s="11"/>
      <c r="S161" s="108"/>
    </row>
    <row r="162" spans="3:19" ht="32.25" customHeight="1" thickBot="1" x14ac:dyDescent="0.35">
      <c r="C162" s="98" t="s">
        <v>220</v>
      </c>
      <c r="D162" s="27"/>
      <c r="E162" s="27"/>
      <c r="F162" s="27"/>
      <c r="G162" s="27"/>
      <c r="H162" s="27"/>
      <c r="I162" s="27"/>
      <c r="J162" s="27"/>
      <c r="K162" s="27"/>
      <c r="L162" s="27"/>
      <c r="M162" s="27"/>
      <c r="N162" s="27">
        <v>25248</v>
      </c>
      <c r="O162" s="27">
        <v>28213</v>
      </c>
      <c r="P162" s="27">
        <f t="shared" si="21"/>
        <v>53461</v>
      </c>
      <c r="Q162" s="45">
        <f t="shared" si="22"/>
        <v>0.15145574407687665</v>
      </c>
      <c r="R162" s="11"/>
      <c r="S162" s="108"/>
    </row>
    <row r="163" spans="3:19" ht="32.25" customHeight="1" thickBot="1" x14ac:dyDescent="0.35">
      <c r="C163" s="98" t="s">
        <v>221</v>
      </c>
      <c r="D163" s="27"/>
      <c r="E163" s="27"/>
      <c r="F163" s="27"/>
      <c r="G163" s="27"/>
      <c r="H163" s="27"/>
      <c r="I163" s="27"/>
      <c r="J163" s="27"/>
      <c r="K163" s="27"/>
      <c r="L163" s="27"/>
      <c r="M163" s="27"/>
      <c r="N163" s="27">
        <v>17115</v>
      </c>
      <c r="O163" s="27">
        <v>18634</v>
      </c>
      <c r="P163" s="27">
        <f t="shared" si="21"/>
        <v>35749</v>
      </c>
      <c r="Q163" s="45">
        <f t="shared" si="22"/>
        <v>0.10127740586603812</v>
      </c>
      <c r="R163" s="11"/>
      <c r="S163" s="108"/>
    </row>
    <row r="164" spans="3:19" ht="42.75" customHeight="1" thickBot="1" x14ac:dyDescent="0.35">
      <c r="C164" s="98" t="s">
        <v>222</v>
      </c>
      <c r="D164" s="27"/>
      <c r="E164" s="27"/>
      <c r="F164" s="27"/>
      <c r="G164" s="27"/>
      <c r="H164" s="27"/>
      <c r="I164" s="27"/>
      <c r="J164" s="27"/>
      <c r="K164" s="27"/>
      <c r="L164" s="27"/>
      <c r="M164" s="27"/>
      <c r="N164" s="27">
        <v>13714</v>
      </c>
      <c r="O164" s="27">
        <v>13641</v>
      </c>
      <c r="P164" s="27">
        <f t="shared" si="21"/>
        <v>27355</v>
      </c>
      <c r="Q164" s="45">
        <f t="shared" si="22"/>
        <v>7.7497089078448989E-2</v>
      </c>
      <c r="R164" s="11"/>
      <c r="S164" s="108"/>
    </row>
    <row r="165" spans="3:19" ht="32.25" customHeight="1" thickBot="1" x14ac:dyDescent="0.35">
      <c r="C165" s="98" t="s">
        <v>223</v>
      </c>
      <c r="D165" s="27"/>
      <c r="E165" s="27"/>
      <c r="F165" s="27"/>
      <c r="G165" s="27"/>
      <c r="H165" s="27"/>
      <c r="I165" s="27"/>
      <c r="J165" s="27"/>
      <c r="K165" s="27"/>
      <c r="L165" s="27"/>
      <c r="M165" s="27"/>
      <c r="N165" s="27">
        <v>11892</v>
      </c>
      <c r="O165" s="27">
        <v>12728</v>
      </c>
      <c r="P165" s="27">
        <f t="shared" si="21"/>
        <v>24620</v>
      </c>
      <c r="Q165" s="45">
        <f t="shared" si="22"/>
        <v>6.9748796677441563E-2</v>
      </c>
      <c r="R165" s="11"/>
      <c r="S165" s="108"/>
    </row>
    <row r="166" spans="3:19" ht="32.25" customHeight="1" thickBot="1" x14ac:dyDescent="0.35">
      <c r="C166" s="98" t="s">
        <v>224</v>
      </c>
      <c r="D166" s="27"/>
      <c r="E166" s="27"/>
      <c r="F166" s="27"/>
      <c r="G166" s="27"/>
      <c r="H166" s="27"/>
      <c r="I166" s="27"/>
      <c r="J166" s="27"/>
      <c r="K166" s="27"/>
      <c r="L166" s="27"/>
      <c r="M166" s="27"/>
      <c r="N166" s="27">
        <v>9442</v>
      </c>
      <c r="O166" s="27">
        <v>9896</v>
      </c>
      <c r="P166" s="27">
        <f t="shared" si="21"/>
        <v>19338</v>
      </c>
      <c r="Q166" s="45">
        <f t="shared" si="22"/>
        <v>5.4784818446318641E-2</v>
      </c>
      <c r="R166" s="11"/>
      <c r="S166" s="108"/>
    </row>
    <row r="167" spans="3:19" ht="40.5" customHeight="1" thickBot="1" x14ac:dyDescent="0.35">
      <c r="C167" s="98" t="s">
        <v>225</v>
      </c>
      <c r="D167" s="27"/>
      <c r="E167" s="27"/>
      <c r="F167" s="27"/>
      <c r="G167" s="27"/>
      <c r="H167" s="27"/>
      <c r="I167" s="27"/>
      <c r="J167" s="27"/>
      <c r="K167" s="27"/>
      <c r="L167" s="27"/>
      <c r="M167" s="27"/>
      <c r="N167" s="27">
        <v>6872</v>
      </c>
      <c r="O167" s="27">
        <v>7682</v>
      </c>
      <c r="P167" s="27">
        <f t="shared" si="21"/>
        <v>14554</v>
      </c>
      <c r="Q167" s="45">
        <f t="shared" si="22"/>
        <v>4.1231681025324311E-2</v>
      </c>
      <c r="R167" s="11"/>
      <c r="S167" s="108"/>
    </row>
    <row r="168" spans="3:19" ht="32.25" customHeight="1" thickBot="1" x14ac:dyDescent="0.35">
      <c r="C168" s="98" t="s">
        <v>226</v>
      </c>
      <c r="D168" s="27"/>
      <c r="E168" s="27"/>
      <c r="F168" s="27"/>
      <c r="G168" s="27"/>
      <c r="H168" s="27"/>
      <c r="I168" s="27"/>
      <c r="J168" s="27"/>
      <c r="K168" s="27"/>
      <c r="L168" s="27"/>
      <c r="M168" s="27"/>
      <c r="N168" s="27">
        <v>5304</v>
      </c>
      <c r="O168" s="27">
        <v>5690</v>
      </c>
      <c r="P168" s="27">
        <f t="shared" si="21"/>
        <v>10994</v>
      </c>
      <c r="Q168" s="45">
        <f t="shared" si="22"/>
        <v>3.1146152342477359E-2</v>
      </c>
      <c r="R168" s="11"/>
      <c r="S168" s="108"/>
    </row>
    <row r="169" spans="3:19" ht="32.25" customHeight="1" thickBot="1" x14ac:dyDescent="0.35">
      <c r="C169" s="98" t="s">
        <v>227</v>
      </c>
      <c r="D169" s="27"/>
      <c r="E169" s="27"/>
      <c r="F169" s="27"/>
      <c r="G169" s="27"/>
      <c r="H169" s="27"/>
      <c r="I169" s="27"/>
      <c r="J169" s="27"/>
      <c r="K169" s="27"/>
      <c r="L169" s="27"/>
      <c r="M169" s="27"/>
      <c r="N169" s="27">
        <v>5031</v>
      </c>
      <c r="O169" s="27">
        <v>4279</v>
      </c>
      <c r="P169" s="27">
        <f t="shared" si="21"/>
        <v>9310</v>
      </c>
      <c r="Q169" s="45">
        <f t="shared" si="22"/>
        <v>2.6375357313849754E-2</v>
      </c>
      <c r="R169" s="11"/>
      <c r="S169" s="108"/>
    </row>
    <row r="170" spans="3:19" ht="16.8" thickBot="1" x14ac:dyDescent="0.35">
      <c r="C170" s="42" t="s">
        <v>157</v>
      </c>
      <c r="D170" s="41">
        <f t="shared" ref="D170:K170" si="23">SUM(D160:D169)</f>
        <v>0</v>
      </c>
      <c r="E170" s="41">
        <f t="shared" si="23"/>
        <v>0</v>
      </c>
      <c r="F170" s="41">
        <f t="shared" si="23"/>
        <v>0</v>
      </c>
      <c r="G170" s="41">
        <f t="shared" si="23"/>
        <v>0</v>
      </c>
      <c r="H170" s="41">
        <f t="shared" si="23"/>
        <v>0</v>
      </c>
      <c r="I170" s="41">
        <f t="shared" si="23"/>
        <v>0</v>
      </c>
      <c r="J170" s="41">
        <f t="shared" si="23"/>
        <v>0</v>
      </c>
      <c r="K170" s="41">
        <f t="shared" si="23"/>
        <v>0</v>
      </c>
      <c r="L170" s="41">
        <f t="shared" ref="L170:N170" si="24">SUM(L160:L169)</f>
        <v>0</v>
      </c>
      <c r="M170" s="41">
        <f t="shared" si="24"/>
        <v>0</v>
      </c>
      <c r="N170" s="41">
        <f t="shared" si="24"/>
        <v>154328</v>
      </c>
      <c r="O170" s="41">
        <f t="shared" ref="O170" si="25">SUM(O160:O169)</f>
        <v>162624</v>
      </c>
      <c r="P170" s="41">
        <f>SUM(P160:P169)</f>
        <v>316952</v>
      </c>
      <c r="Q170" s="47">
        <f t="shared" ref="Q170" si="26">SUM(Q160:Q169)</f>
        <v>0.89792935030497389</v>
      </c>
      <c r="R170" s="11"/>
    </row>
    <row r="171" spans="3:19" ht="16.8" thickBot="1" x14ac:dyDescent="0.35">
      <c r="C171" s="92" t="s">
        <v>129</v>
      </c>
      <c r="D171" s="41">
        <f>+D15</f>
        <v>0</v>
      </c>
      <c r="E171" s="41">
        <f t="shared" ref="E171:N171" si="27">+E15</f>
        <v>0</v>
      </c>
      <c r="F171" s="41">
        <f t="shared" si="27"/>
        <v>0</v>
      </c>
      <c r="G171" s="41">
        <f t="shared" si="27"/>
        <v>0</v>
      </c>
      <c r="H171" s="41">
        <f t="shared" si="27"/>
        <v>0</v>
      </c>
      <c r="I171" s="41">
        <f t="shared" si="27"/>
        <v>0</v>
      </c>
      <c r="J171" s="41">
        <f t="shared" si="27"/>
        <v>0</v>
      </c>
      <c r="K171" s="41">
        <f t="shared" si="27"/>
        <v>0</v>
      </c>
      <c r="L171" s="41">
        <f t="shared" si="27"/>
        <v>0</v>
      </c>
      <c r="M171" s="41">
        <f t="shared" si="27"/>
        <v>0</v>
      </c>
      <c r="N171" s="41">
        <f t="shared" si="27"/>
        <v>171702</v>
      </c>
      <c r="O171" s="41">
        <f>+O15</f>
        <v>181279</v>
      </c>
      <c r="P171" s="41">
        <f>SUM(D171:O171)</f>
        <v>352981</v>
      </c>
      <c r="Q171" s="47">
        <v>1</v>
      </c>
      <c r="R171" s="11"/>
    </row>
    <row r="172" spans="3:19" ht="15.75" customHeight="1" x14ac:dyDescent="0.3">
      <c r="C172" s="214" t="s">
        <v>172</v>
      </c>
      <c r="D172" s="214"/>
      <c r="E172" s="214"/>
      <c r="F172" s="214"/>
      <c r="G172" s="214"/>
      <c r="H172" s="214"/>
      <c r="I172" s="214"/>
      <c r="J172" s="214"/>
      <c r="K172" s="214"/>
      <c r="L172" s="214"/>
      <c r="M172" s="214"/>
      <c r="N172" s="214"/>
      <c r="O172" s="214"/>
      <c r="P172" s="214"/>
      <c r="Q172" s="214"/>
    </row>
    <row r="173" spans="3:19" x14ac:dyDescent="0.3">
      <c r="C173" s="185" t="s">
        <v>248</v>
      </c>
      <c r="D173" s="185"/>
      <c r="E173" s="185"/>
      <c r="F173" s="185"/>
      <c r="G173" s="185"/>
      <c r="H173" s="185"/>
      <c r="I173" s="185"/>
      <c r="J173" s="185"/>
      <c r="K173" s="185"/>
      <c r="L173" s="185"/>
      <c r="M173" s="185"/>
      <c r="N173" s="185"/>
      <c r="O173" s="185"/>
      <c r="P173" s="185"/>
      <c r="Q173" s="185"/>
    </row>
    <row r="174" spans="3:19" x14ac:dyDescent="0.3">
      <c r="D174" s="6"/>
      <c r="E174" s="6"/>
      <c r="I174" s="6"/>
      <c r="J174" s="6"/>
      <c r="K174" s="6"/>
      <c r="L174" s="6"/>
      <c r="M174" s="6"/>
      <c r="N174" s="6"/>
      <c r="O174" s="6"/>
      <c r="P174" s="6"/>
      <c r="Q174" s="6"/>
    </row>
    <row r="176" spans="3:19" x14ac:dyDescent="0.3">
      <c r="C176" s="82" t="s">
        <v>165</v>
      </c>
    </row>
    <row r="177" spans="3:19" ht="16.8" thickBot="1" x14ac:dyDescent="0.35"/>
    <row r="178" spans="3:19" ht="16.8" thickBot="1" x14ac:dyDescent="0.35">
      <c r="C178" s="215" t="s">
        <v>152</v>
      </c>
      <c r="D178" s="216"/>
      <c r="E178" s="216"/>
      <c r="F178" s="216"/>
      <c r="G178" s="216"/>
      <c r="H178" s="216"/>
      <c r="I178" s="216"/>
      <c r="J178" s="216"/>
      <c r="K178" s="216"/>
      <c r="L178" s="216"/>
      <c r="M178" s="216"/>
      <c r="N178" s="216"/>
      <c r="O178" s="216"/>
      <c r="P178" s="216"/>
      <c r="Q178" s="217"/>
    </row>
    <row r="179" spans="3:19" ht="16.8" thickBot="1" x14ac:dyDescent="0.35">
      <c r="C179" s="96"/>
      <c r="D179" s="204"/>
      <c r="E179" s="204"/>
      <c r="F179" s="204"/>
      <c r="G179" s="204"/>
      <c r="H179" s="204"/>
      <c r="I179" s="218"/>
      <c r="J179" s="121"/>
      <c r="K179" s="121"/>
      <c r="L179" s="121"/>
      <c r="M179" s="121"/>
      <c r="N179" s="121"/>
      <c r="O179" s="121"/>
      <c r="P179" s="86"/>
      <c r="Q179" s="87"/>
      <c r="R179" s="97"/>
    </row>
    <row r="180" spans="3:19" ht="42.75" customHeight="1" thickBot="1" x14ac:dyDescent="0.35">
      <c r="C180" s="48" t="s">
        <v>131</v>
      </c>
      <c r="D180" s="36" t="s">
        <v>4</v>
      </c>
      <c r="E180" s="36" t="s">
        <v>5</v>
      </c>
      <c r="F180" s="36" t="s">
        <v>6</v>
      </c>
      <c r="G180" s="36" t="s">
        <v>7</v>
      </c>
      <c r="H180" s="36" t="s">
        <v>8</v>
      </c>
      <c r="I180" s="36" t="s">
        <v>9</v>
      </c>
      <c r="J180" s="36" t="s">
        <v>10</v>
      </c>
      <c r="K180" s="36" t="s">
        <v>11</v>
      </c>
      <c r="L180" s="36" t="s">
        <v>12</v>
      </c>
      <c r="M180" s="36" t="s">
        <v>13</v>
      </c>
      <c r="N180" s="36" t="s">
        <v>2</v>
      </c>
      <c r="O180" s="36" t="s">
        <v>3</v>
      </c>
      <c r="P180" s="88" t="s">
        <v>255</v>
      </c>
      <c r="Q180" s="88" t="s">
        <v>256</v>
      </c>
      <c r="R180" s="89" t="s">
        <v>153</v>
      </c>
    </row>
    <row r="181" spans="3:19" ht="16.8" thickBot="1" x14ac:dyDescent="0.35">
      <c r="C181" s="29" t="s">
        <v>173</v>
      </c>
      <c r="D181" s="27">
        <v>1320</v>
      </c>
      <c r="E181" s="27">
        <v>1393</v>
      </c>
      <c r="F181" s="27">
        <v>1643</v>
      </c>
      <c r="G181" s="27">
        <v>1440</v>
      </c>
      <c r="H181" s="27">
        <v>1771</v>
      </c>
      <c r="I181" s="27">
        <v>1416</v>
      </c>
      <c r="J181" s="27">
        <v>1619</v>
      </c>
      <c r="K181" s="27">
        <v>1639</v>
      </c>
      <c r="L181" s="27">
        <v>1341</v>
      </c>
      <c r="M181" s="27">
        <v>1147</v>
      </c>
      <c r="N181" s="27">
        <v>1390</v>
      </c>
      <c r="O181" s="27">
        <v>1388</v>
      </c>
      <c r="P181" s="39">
        <f t="shared" ref="P181:P193" si="28">SUM(D181:O181)</f>
        <v>17507</v>
      </c>
      <c r="Q181" s="39">
        <v>245269</v>
      </c>
      <c r="R181" s="119">
        <f t="shared" ref="R181:R192" si="29">P181/Q181*10000</f>
        <v>713.78771879038936</v>
      </c>
      <c r="S181" s="6"/>
    </row>
    <row r="182" spans="3:19" ht="16.8" thickBot="1" x14ac:dyDescent="0.35">
      <c r="C182" s="29" t="s">
        <v>132</v>
      </c>
      <c r="D182" s="27">
        <v>3382</v>
      </c>
      <c r="E182" s="27">
        <v>3401</v>
      </c>
      <c r="F182" s="27">
        <v>3548</v>
      </c>
      <c r="G182" s="27">
        <v>3106</v>
      </c>
      <c r="H182" s="27">
        <v>3567</v>
      </c>
      <c r="I182" s="27">
        <v>3234</v>
      </c>
      <c r="J182" s="27">
        <v>3973</v>
      </c>
      <c r="K182" s="27">
        <v>3473</v>
      </c>
      <c r="L182" s="27">
        <v>3500</v>
      </c>
      <c r="M182" s="27">
        <v>3190</v>
      </c>
      <c r="N182" s="27">
        <v>4409</v>
      </c>
      <c r="O182" s="27">
        <v>4366</v>
      </c>
      <c r="P182" s="39">
        <f t="shared" si="28"/>
        <v>43149</v>
      </c>
      <c r="Q182" s="39">
        <v>615498</v>
      </c>
      <c r="R182" s="119">
        <f t="shared" si="29"/>
        <v>701.04208299620802</v>
      </c>
      <c r="S182" s="6"/>
    </row>
    <row r="183" spans="3:19" ht="16.8" thickBot="1" x14ac:dyDescent="0.35">
      <c r="C183" s="29" t="s">
        <v>182</v>
      </c>
      <c r="D183" s="27">
        <v>630</v>
      </c>
      <c r="E183" s="27">
        <v>668</v>
      </c>
      <c r="F183" s="27">
        <v>691</v>
      </c>
      <c r="G183" s="27">
        <v>529</v>
      </c>
      <c r="H183" s="27">
        <v>802</v>
      </c>
      <c r="I183" s="27">
        <v>633</v>
      </c>
      <c r="J183" s="27">
        <v>757</v>
      </c>
      <c r="K183" s="27">
        <v>748</v>
      </c>
      <c r="L183" s="27">
        <v>629</v>
      </c>
      <c r="M183" s="27">
        <v>566</v>
      </c>
      <c r="N183" s="27">
        <v>652</v>
      </c>
      <c r="O183" s="27">
        <v>636</v>
      </c>
      <c r="P183" s="39">
        <f t="shared" si="28"/>
        <v>7941</v>
      </c>
      <c r="Q183" s="39">
        <v>120556</v>
      </c>
      <c r="R183" s="119">
        <f t="shared" si="29"/>
        <v>658.69803244964999</v>
      </c>
      <c r="S183" s="6"/>
    </row>
    <row r="184" spans="3:19" ht="16.8" thickBot="1" x14ac:dyDescent="0.35">
      <c r="C184" s="29" t="s">
        <v>134</v>
      </c>
      <c r="D184" s="27">
        <v>13056</v>
      </c>
      <c r="E184" s="27">
        <v>12024</v>
      </c>
      <c r="F184" s="27">
        <v>13546</v>
      </c>
      <c r="G184" s="27">
        <v>12733</v>
      </c>
      <c r="H184" s="27">
        <v>12722</v>
      </c>
      <c r="I184" s="27">
        <v>8949</v>
      </c>
      <c r="J184" s="27">
        <v>12752</v>
      </c>
      <c r="K184" s="27">
        <v>11507</v>
      </c>
      <c r="L184" s="27">
        <v>9326</v>
      </c>
      <c r="M184" s="27">
        <v>7866</v>
      </c>
      <c r="N184" s="27">
        <v>8960</v>
      </c>
      <c r="O184" s="27">
        <v>9714</v>
      </c>
      <c r="P184" s="39">
        <f t="shared" si="28"/>
        <v>133155</v>
      </c>
      <c r="Q184" s="39">
        <v>2102759</v>
      </c>
      <c r="R184" s="119">
        <f t="shared" si="29"/>
        <v>633.23947252157757</v>
      </c>
      <c r="S184" s="6"/>
    </row>
    <row r="185" spans="3:19" ht="16.8" thickBot="1" x14ac:dyDescent="0.35">
      <c r="C185" s="29" t="s">
        <v>183</v>
      </c>
      <c r="D185" s="27">
        <v>31403</v>
      </c>
      <c r="E185" s="27">
        <v>28135</v>
      </c>
      <c r="F185" s="27">
        <v>31919</v>
      </c>
      <c r="G185" s="27">
        <v>27952</v>
      </c>
      <c r="H185" s="27">
        <v>36444</v>
      </c>
      <c r="I185" s="27">
        <v>27155</v>
      </c>
      <c r="J185" s="27">
        <v>34369</v>
      </c>
      <c r="K185" s="27">
        <v>34776</v>
      </c>
      <c r="L185" s="27">
        <v>29368</v>
      </c>
      <c r="M185" s="27">
        <v>27463</v>
      </c>
      <c r="N185" s="27">
        <v>26383</v>
      </c>
      <c r="O185" s="27">
        <v>27677</v>
      </c>
      <c r="P185" s="39">
        <f t="shared" si="28"/>
        <v>363044</v>
      </c>
      <c r="Q185" s="39">
        <v>5946985</v>
      </c>
      <c r="R185" s="119">
        <f t="shared" si="29"/>
        <v>610.46732083568395</v>
      </c>
      <c r="S185" s="6"/>
    </row>
    <row r="186" spans="3:19" ht="16.8" thickBot="1" x14ac:dyDescent="0.35">
      <c r="C186" s="29" t="s">
        <v>135</v>
      </c>
      <c r="D186" s="27">
        <v>22033</v>
      </c>
      <c r="E186" s="27">
        <v>20083</v>
      </c>
      <c r="F186" s="27">
        <v>22033</v>
      </c>
      <c r="G186" s="27">
        <v>20056</v>
      </c>
      <c r="H186" s="27">
        <v>19991</v>
      </c>
      <c r="I186" s="27">
        <v>16036</v>
      </c>
      <c r="J186" s="27">
        <v>21448</v>
      </c>
      <c r="K186" s="27">
        <v>19952</v>
      </c>
      <c r="L186" s="27">
        <v>17326</v>
      </c>
      <c r="M186" s="27">
        <v>13600</v>
      </c>
      <c r="N186" s="27">
        <v>15616</v>
      </c>
      <c r="O186" s="27">
        <v>16096</v>
      </c>
      <c r="P186" s="39">
        <f t="shared" si="28"/>
        <v>224270</v>
      </c>
      <c r="Q186" s="39">
        <v>4202613</v>
      </c>
      <c r="R186" s="119">
        <f t="shared" si="29"/>
        <v>533.64418755664633</v>
      </c>
      <c r="S186" s="6"/>
    </row>
    <row r="187" spans="3:19" ht="16.8" thickBot="1" x14ac:dyDescent="0.35">
      <c r="C187" s="29" t="s">
        <v>133</v>
      </c>
      <c r="D187" s="27">
        <v>8443</v>
      </c>
      <c r="E187" s="27">
        <v>7485</v>
      </c>
      <c r="F187" s="27">
        <v>8176</v>
      </c>
      <c r="G187" s="27">
        <v>7212</v>
      </c>
      <c r="H187" s="27">
        <v>8039</v>
      </c>
      <c r="I187" s="27">
        <v>5775</v>
      </c>
      <c r="J187" s="27">
        <v>7441</v>
      </c>
      <c r="K187" s="27">
        <v>6892</v>
      </c>
      <c r="L187" s="27">
        <v>5896</v>
      </c>
      <c r="M187" s="27">
        <v>5113</v>
      </c>
      <c r="N187" s="27">
        <v>6034</v>
      </c>
      <c r="O187" s="27">
        <v>6340</v>
      </c>
      <c r="P187" s="39">
        <f t="shared" si="28"/>
        <v>82846</v>
      </c>
      <c r="Q187" s="39">
        <v>1621692</v>
      </c>
      <c r="R187" s="119">
        <f t="shared" si="29"/>
        <v>510.86149527777161</v>
      </c>
      <c r="S187" s="6"/>
    </row>
    <row r="188" spans="3:19" ht="16.8" thickBot="1" x14ac:dyDescent="0.35">
      <c r="C188" s="29" t="s">
        <v>136</v>
      </c>
      <c r="D188" s="27">
        <v>19790</v>
      </c>
      <c r="E188" s="27">
        <v>20935</v>
      </c>
      <c r="F188" s="27">
        <v>23419</v>
      </c>
      <c r="G188" s="27">
        <v>20440</v>
      </c>
      <c r="H188" s="27">
        <v>24172</v>
      </c>
      <c r="I188" s="27">
        <v>18177</v>
      </c>
      <c r="J188" s="27">
        <v>23103</v>
      </c>
      <c r="K188" s="27">
        <v>21450</v>
      </c>
      <c r="L188" s="27">
        <v>18906</v>
      </c>
      <c r="M188" s="27">
        <v>15238</v>
      </c>
      <c r="N188" s="27">
        <v>17655</v>
      </c>
      <c r="O188" s="27">
        <v>17810</v>
      </c>
      <c r="P188" s="39">
        <f t="shared" si="28"/>
        <v>241095</v>
      </c>
      <c r="Q188" s="39">
        <v>4847421</v>
      </c>
      <c r="R188" s="119">
        <f t="shared" si="29"/>
        <v>497.36756927033986</v>
      </c>
      <c r="S188" s="6"/>
    </row>
    <row r="189" spans="3:19" ht="16.8" thickBot="1" x14ac:dyDescent="0.35">
      <c r="C189" s="29" t="s">
        <v>137</v>
      </c>
      <c r="D189" s="27">
        <v>22206</v>
      </c>
      <c r="E189" s="27">
        <v>21290</v>
      </c>
      <c r="F189" s="27">
        <v>23928</v>
      </c>
      <c r="G189" s="27">
        <v>20015</v>
      </c>
      <c r="H189" s="27">
        <v>20608</v>
      </c>
      <c r="I189" s="27">
        <v>16778</v>
      </c>
      <c r="J189" s="27">
        <v>21425</v>
      </c>
      <c r="K189" s="27">
        <v>20992</v>
      </c>
      <c r="L189" s="27">
        <v>18491</v>
      </c>
      <c r="M189" s="27">
        <v>15663</v>
      </c>
      <c r="N189" s="27">
        <v>17548</v>
      </c>
      <c r="O189" s="27">
        <v>17983</v>
      </c>
      <c r="P189" s="39">
        <f t="shared" si="28"/>
        <v>236927</v>
      </c>
      <c r="Q189" s="39">
        <v>4951946</v>
      </c>
      <c r="R189" s="119">
        <f t="shared" si="29"/>
        <v>478.452309455717</v>
      </c>
      <c r="S189" s="6"/>
    </row>
    <row r="190" spans="3:19" ht="16.8" thickBot="1" x14ac:dyDescent="0.35">
      <c r="C190" s="29" t="s">
        <v>184</v>
      </c>
      <c r="D190" s="27">
        <v>657</v>
      </c>
      <c r="E190" s="27">
        <v>554</v>
      </c>
      <c r="F190" s="27">
        <v>588</v>
      </c>
      <c r="G190" s="27">
        <v>574</v>
      </c>
      <c r="H190" s="27">
        <v>725</v>
      </c>
      <c r="I190" s="27">
        <v>542</v>
      </c>
      <c r="J190" s="27">
        <v>689</v>
      </c>
      <c r="K190" s="27">
        <v>666</v>
      </c>
      <c r="L190" s="27">
        <v>562</v>
      </c>
      <c r="M190" s="27">
        <v>491</v>
      </c>
      <c r="N190" s="27">
        <v>597</v>
      </c>
      <c r="O190" s="27">
        <v>563</v>
      </c>
      <c r="P190" s="39">
        <f t="shared" si="28"/>
        <v>7208</v>
      </c>
      <c r="Q190" s="39">
        <v>150942</v>
      </c>
      <c r="R190" s="119">
        <f t="shared" si="29"/>
        <v>477.53441719335905</v>
      </c>
      <c r="S190" s="6"/>
    </row>
    <row r="191" spans="3:19" ht="16.8" thickBot="1" x14ac:dyDescent="0.35">
      <c r="C191" s="29" t="s">
        <v>174</v>
      </c>
      <c r="D191" s="27">
        <v>184</v>
      </c>
      <c r="E191" s="27">
        <v>210</v>
      </c>
      <c r="F191" s="27">
        <v>218</v>
      </c>
      <c r="G191" s="27">
        <v>190</v>
      </c>
      <c r="H191" s="27">
        <v>210</v>
      </c>
      <c r="I191" s="27">
        <v>162</v>
      </c>
      <c r="J191" s="27">
        <v>218</v>
      </c>
      <c r="K191" s="27">
        <v>165</v>
      </c>
      <c r="L191" s="27">
        <v>168</v>
      </c>
      <c r="M191" s="27">
        <v>148</v>
      </c>
      <c r="N191" s="27">
        <v>168</v>
      </c>
      <c r="O191" s="27">
        <v>187</v>
      </c>
      <c r="P191" s="39">
        <f t="shared" si="28"/>
        <v>2228</v>
      </c>
      <c r="Q191" s="39">
        <v>72689</v>
      </c>
      <c r="R191" s="119">
        <f t="shared" si="29"/>
        <v>306.51130157245251</v>
      </c>
      <c r="S191" s="6"/>
    </row>
    <row r="192" spans="3:19" ht="16.8" thickBot="1" x14ac:dyDescent="0.35">
      <c r="C192" s="29" t="s">
        <v>138</v>
      </c>
      <c r="D192" s="27">
        <v>637</v>
      </c>
      <c r="E192" s="27">
        <v>534</v>
      </c>
      <c r="F192" s="27">
        <v>667</v>
      </c>
      <c r="G192" s="27">
        <v>558</v>
      </c>
      <c r="H192" s="27">
        <v>729</v>
      </c>
      <c r="I192" s="27">
        <v>533</v>
      </c>
      <c r="J192" s="27">
        <v>662</v>
      </c>
      <c r="K192" s="27">
        <v>628</v>
      </c>
      <c r="L192" s="27">
        <v>560</v>
      </c>
      <c r="M192" s="27">
        <v>476</v>
      </c>
      <c r="N192" s="27">
        <v>634</v>
      </c>
      <c r="O192" s="27">
        <v>646</v>
      </c>
      <c r="P192" s="39">
        <f t="shared" si="28"/>
        <v>7264</v>
      </c>
      <c r="Q192" s="39">
        <v>252055</v>
      </c>
      <c r="R192" s="119">
        <f t="shared" si="29"/>
        <v>288.19106940945431</v>
      </c>
      <c r="S192" s="6"/>
    </row>
    <row r="193" spans="1:21" ht="16.8" thickBot="1" x14ac:dyDescent="0.35">
      <c r="C193" s="29" t="s">
        <v>185</v>
      </c>
      <c r="D193" s="27">
        <v>7</v>
      </c>
      <c r="E193" s="27">
        <v>6</v>
      </c>
      <c r="F193" s="27">
        <v>12</v>
      </c>
      <c r="G193" s="27">
        <v>0</v>
      </c>
      <c r="H193" s="27">
        <v>0</v>
      </c>
      <c r="I193" s="27">
        <v>0</v>
      </c>
      <c r="J193" s="27">
        <v>0</v>
      </c>
      <c r="K193" s="27">
        <v>0</v>
      </c>
      <c r="L193" s="27">
        <v>0</v>
      </c>
      <c r="M193" s="27">
        <v>0</v>
      </c>
      <c r="N193" s="27">
        <v>0</v>
      </c>
      <c r="O193" s="27">
        <v>0</v>
      </c>
      <c r="P193" s="39">
        <f t="shared" si="28"/>
        <v>25</v>
      </c>
      <c r="Q193" s="39">
        <v>2391</v>
      </c>
      <c r="R193" s="119" t="s">
        <v>181</v>
      </c>
      <c r="S193" s="6"/>
    </row>
    <row r="194" spans="1:21" ht="23.4" customHeight="1" thickBot="1" x14ac:dyDescent="0.35">
      <c r="C194" s="42" t="s">
        <v>16</v>
      </c>
      <c r="D194" s="43">
        <f t="shared" ref="D194" si="30">SUM(D181:D193)</f>
        <v>123748</v>
      </c>
      <c r="E194" s="43">
        <f t="shared" ref="E194:N194" si="31">SUM(E181:E193)</f>
        <v>116718</v>
      </c>
      <c r="F194" s="43">
        <f t="shared" si="31"/>
        <v>130388</v>
      </c>
      <c r="G194" s="43">
        <f t="shared" si="31"/>
        <v>114805</v>
      </c>
      <c r="H194" s="43">
        <f t="shared" si="31"/>
        <v>129780</v>
      </c>
      <c r="I194" s="43">
        <f t="shared" si="31"/>
        <v>99390</v>
      </c>
      <c r="J194" s="43">
        <f t="shared" si="31"/>
        <v>128456</v>
      </c>
      <c r="K194" s="43">
        <f t="shared" si="31"/>
        <v>122888</v>
      </c>
      <c r="L194" s="43">
        <f t="shared" si="31"/>
        <v>106073</v>
      </c>
      <c r="M194" s="43">
        <f t="shared" si="31"/>
        <v>90961</v>
      </c>
      <c r="N194" s="43">
        <f t="shared" si="31"/>
        <v>100046</v>
      </c>
      <c r="O194" s="43">
        <f t="shared" ref="O194" si="32">SUM(O181:O193)</f>
        <v>103406</v>
      </c>
      <c r="P194" s="43">
        <f>SUM(P181:P193)</f>
        <v>1366659</v>
      </c>
      <c r="Q194" s="43">
        <v>25131023</v>
      </c>
      <c r="R194" s="43" t="s">
        <v>262</v>
      </c>
      <c r="S194" s="102"/>
      <c r="T194" s="2"/>
      <c r="U194" s="2"/>
    </row>
    <row r="195" spans="1:21" s="143" customFormat="1" ht="15.6" x14ac:dyDescent="0.3">
      <c r="A195" s="157"/>
      <c r="C195" s="145" t="s">
        <v>205</v>
      </c>
      <c r="D195" s="146"/>
      <c r="E195" s="146"/>
      <c r="F195" s="152"/>
      <c r="G195" s="152"/>
      <c r="H195" s="152"/>
      <c r="I195" s="152"/>
      <c r="J195" s="152"/>
      <c r="K195" s="152"/>
      <c r="L195" s="152"/>
      <c r="M195" s="152"/>
      <c r="N195" s="152"/>
      <c r="O195" s="152"/>
      <c r="P195" s="146"/>
      <c r="Q195" s="147"/>
      <c r="R195" s="165"/>
    </row>
    <row r="196" spans="1:21" s="143" customFormat="1" ht="55.5" customHeight="1" x14ac:dyDescent="0.3">
      <c r="A196" s="157"/>
      <c r="C196" s="194" t="s">
        <v>202</v>
      </c>
      <c r="D196" s="194"/>
      <c r="E196" s="194"/>
      <c r="F196" s="194"/>
      <c r="G196" s="194"/>
      <c r="H196" s="194"/>
      <c r="I196" s="194"/>
      <c r="J196" s="194"/>
      <c r="K196" s="194"/>
      <c r="L196" s="194"/>
      <c r="M196" s="194"/>
      <c r="N196" s="194"/>
      <c r="O196" s="194"/>
      <c r="P196" s="194"/>
      <c r="Q196" s="194"/>
      <c r="R196" s="150"/>
    </row>
    <row r="197" spans="1:21" s="143" customFormat="1" ht="15.6" x14ac:dyDescent="0.3">
      <c r="A197" s="157"/>
      <c r="C197" s="151" t="s">
        <v>206</v>
      </c>
      <c r="D197" s="146"/>
      <c r="E197" s="146"/>
      <c r="F197" s="152"/>
      <c r="G197" s="152"/>
      <c r="H197" s="152"/>
      <c r="I197" s="146"/>
      <c r="J197" s="146"/>
      <c r="K197" s="146"/>
      <c r="L197" s="146"/>
      <c r="M197" s="146"/>
      <c r="N197" s="146"/>
      <c r="O197" s="146"/>
      <c r="P197" s="146"/>
      <c r="Q197" s="147"/>
    </row>
    <row r="198" spans="1:21" s="143" customFormat="1" ht="15.6" x14ac:dyDescent="0.3">
      <c r="A198" s="157"/>
      <c r="C198" s="145" t="s">
        <v>194</v>
      </c>
      <c r="D198" s="146"/>
      <c r="E198" s="146"/>
      <c r="F198" s="152"/>
      <c r="G198" s="152"/>
      <c r="H198" s="152"/>
      <c r="I198" s="146"/>
      <c r="J198" s="146"/>
      <c r="K198" s="146"/>
      <c r="L198" s="146"/>
      <c r="M198" s="146"/>
      <c r="N198" s="146"/>
      <c r="O198" s="146"/>
      <c r="P198" s="146"/>
      <c r="Q198" s="147"/>
    </row>
    <row r="199" spans="1:21" x14ac:dyDescent="0.3">
      <c r="C199" s="185" t="s">
        <v>139</v>
      </c>
      <c r="D199" s="185"/>
      <c r="E199" s="185"/>
      <c r="F199" s="185"/>
      <c r="G199" s="185"/>
      <c r="H199" s="185"/>
      <c r="I199" s="185"/>
      <c r="J199" s="185"/>
      <c r="K199" s="185"/>
      <c r="L199" s="185"/>
      <c r="M199" s="185"/>
      <c r="N199" s="185"/>
      <c r="O199" s="185"/>
      <c r="P199" s="185"/>
      <c r="Q199" s="185"/>
    </row>
    <row r="200" spans="1:21" x14ac:dyDescent="0.3">
      <c r="C200" s="185" t="s">
        <v>248</v>
      </c>
      <c r="D200" s="185"/>
      <c r="E200" s="185"/>
      <c r="F200" s="185"/>
      <c r="G200" s="185"/>
      <c r="H200" s="185"/>
      <c r="I200" s="185"/>
      <c r="J200" s="185"/>
      <c r="K200" s="185"/>
      <c r="L200" s="185"/>
      <c r="M200" s="185"/>
      <c r="N200" s="185"/>
      <c r="O200" s="185"/>
      <c r="P200" s="185"/>
      <c r="Q200" s="185"/>
    </row>
    <row r="202" spans="1:21" x14ac:dyDescent="0.3">
      <c r="C202" s="82" t="s">
        <v>166</v>
      </c>
    </row>
    <row r="203" spans="1:21" ht="16.8" thickBot="1" x14ac:dyDescent="0.35"/>
    <row r="204" spans="1:21" ht="16.8" thickBot="1" x14ac:dyDescent="0.35">
      <c r="C204" s="215" t="s">
        <v>152</v>
      </c>
      <c r="D204" s="216"/>
      <c r="E204" s="216"/>
      <c r="F204" s="216"/>
      <c r="G204" s="216"/>
      <c r="H204" s="216"/>
      <c r="I204" s="216"/>
      <c r="J204" s="216"/>
      <c r="K204" s="216"/>
      <c r="L204" s="216"/>
      <c r="M204" s="216"/>
      <c r="N204" s="216"/>
      <c r="O204" s="216"/>
      <c r="P204" s="216"/>
      <c r="Q204" s="217"/>
    </row>
    <row r="205" spans="1:21" ht="16.8" thickBot="1" x14ac:dyDescent="0.35">
      <c r="C205" s="96"/>
      <c r="D205" s="204"/>
      <c r="E205" s="204"/>
      <c r="F205" s="204"/>
      <c r="G205" s="204"/>
      <c r="H205" s="204"/>
      <c r="I205" s="218"/>
      <c r="J205" s="121"/>
      <c r="K205" s="121"/>
      <c r="L205" s="121"/>
      <c r="M205" s="121"/>
      <c r="N205" s="121"/>
      <c r="O205" s="121"/>
      <c r="P205" s="86"/>
      <c r="Q205" s="87"/>
      <c r="R205" s="97"/>
    </row>
    <row r="206" spans="1:21" ht="48" customHeight="1" thickBot="1" x14ac:dyDescent="0.35">
      <c r="C206" s="35" t="s">
        <v>131</v>
      </c>
      <c r="D206" s="36" t="s">
        <v>4</v>
      </c>
      <c r="E206" s="36" t="s">
        <v>5</v>
      </c>
      <c r="F206" s="36" t="s">
        <v>6</v>
      </c>
      <c r="G206" s="36" t="s">
        <v>7</v>
      </c>
      <c r="H206" s="36" t="s">
        <v>8</v>
      </c>
      <c r="I206" s="36" t="s">
        <v>9</v>
      </c>
      <c r="J206" s="36" t="s">
        <v>10</v>
      </c>
      <c r="K206" s="36" t="s">
        <v>11</v>
      </c>
      <c r="L206" s="36" t="s">
        <v>12</v>
      </c>
      <c r="M206" s="36" t="s">
        <v>13</v>
      </c>
      <c r="N206" s="36" t="s">
        <v>2</v>
      </c>
      <c r="O206" s="36" t="s">
        <v>3</v>
      </c>
      <c r="P206" s="88" t="s">
        <v>255</v>
      </c>
      <c r="Q206" s="88" t="s">
        <v>256</v>
      </c>
      <c r="R206" s="89" t="s">
        <v>153</v>
      </c>
    </row>
    <row r="207" spans="1:21" ht="16.8" thickBot="1" x14ac:dyDescent="0.35">
      <c r="C207" s="26" t="s">
        <v>186</v>
      </c>
      <c r="D207" s="27">
        <v>5628</v>
      </c>
      <c r="E207" s="27">
        <v>5117</v>
      </c>
      <c r="F207" s="27">
        <v>6182</v>
      </c>
      <c r="G207" s="27">
        <v>5005</v>
      </c>
      <c r="H207" s="27">
        <v>6010</v>
      </c>
      <c r="I207" s="27">
        <v>4893</v>
      </c>
      <c r="J207" s="27">
        <v>6675</v>
      </c>
      <c r="K207" s="27">
        <v>5936</v>
      </c>
      <c r="L207" s="27">
        <v>4871</v>
      </c>
      <c r="M207" s="27">
        <v>3854</v>
      </c>
      <c r="N207" s="27">
        <v>4846</v>
      </c>
      <c r="O207" s="27">
        <v>5615</v>
      </c>
      <c r="P207" s="39">
        <f t="shared" ref="P207:P227" si="33">SUM(D207:O207)</f>
        <v>64632</v>
      </c>
      <c r="Q207" s="39">
        <v>1112657</v>
      </c>
      <c r="R207" s="119">
        <f t="shared" ref="R207:R218" si="34">P207/Q207*10000</f>
        <v>580.87982190378534</v>
      </c>
      <c r="S207" s="6"/>
      <c r="T207"/>
    </row>
    <row r="208" spans="1:21" ht="16.8" thickBot="1" x14ac:dyDescent="0.35">
      <c r="C208" s="26" t="s">
        <v>187</v>
      </c>
      <c r="D208" s="27">
        <v>5704</v>
      </c>
      <c r="E208" s="27">
        <v>5339</v>
      </c>
      <c r="F208" s="27">
        <v>5700</v>
      </c>
      <c r="G208" s="27">
        <v>5146</v>
      </c>
      <c r="H208" s="27">
        <v>7016</v>
      </c>
      <c r="I208" s="27">
        <v>5960</v>
      </c>
      <c r="J208" s="27">
        <v>8221</v>
      </c>
      <c r="K208" s="27">
        <v>7598</v>
      </c>
      <c r="L208" s="27">
        <v>6439</v>
      </c>
      <c r="M208" s="27">
        <v>4811</v>
      </c>
      <c r="N208" s="27">
        <v>6731</v>
      </c>
      <c r="O208" s="27">
        <v>7666</v>
      </c>
      <c r="P208" s="39">
        <f t="shared" si="33"/>
        <v>76331</v>
      </c>
      <c r="Q208" s="39">
        <v>1682336</v>
      </c>
      <c r="R208" s="119">
        <f t="shared" si="34"/>
        <v>453.72030319745875</v>
      </c>
    </row>
    <row r="209" spans="3:18" ht="16.8" thickBot="1" x14ac:dyDescent="0.35">
      <c r="C209" s="26" t="s">
        <v>188</v>
      </c>
      <c r="D209" s="27">
        <v>426</v>
      </c>
      <c r="E209" s="27">
        <v>586</v>
      </c>
      <c r="F209" s="27">
        <v>683</v>
      </c>
      <c r="G209" s="27">
        <v>487</v>
      </c>
      <c r="H209" s="27">
        <v>585</v>
      </c>
      <c r="I209" s="27">
        <v>551</v>
      </c>
      <c r="J209" s="27">
        <v>712</v>
      </c>
      <c r="K209" s="27">
        <v>714</v>
      </c>
      <c r="L209" s="27">
        <v>675</v>
      </c>
      <c r="M209" s="27">
        <v>548</v>
      </c>
      <c r="N209" s="27">
        <v>421</v>
      </c>
      <c r="O209" s="27">
        <v>598</v>
      </c>
      <c r="P209" s="39">
        <f t="shared" si="33"/>
        <v>6986</v>
      </c>
      <c r="Q209" s="39">
        <v>168817</v>
      </c>
      <c r="R209" s="119">
        <f t="shared" si="34"/>
        <v>413.82088296794751</v>
      </c>
    </row>
    <row r="210" spans="3:18" ht="16.8" thickBot="1" x14ac:dyDescent="0.35">
      <c r="C210" s="26" t="s">
        <v>253</v>
      </c>
      <c r="D210" s="27">
        <v>2933</v>
      </c>
      <c r="E210" s="27">
        <v>2948</v>
      </c>
      <c r="F210" s="27">
        <v>3306</v>
      </c>
      <c r="G210" s="27">
        <v>2950</v>
      </c>
      <c r="H210" s="27">
        <v>3933</v>
      </c>
      <c r="I210" s="27">
        <v>3533</v>
      </c>
      <c r="J210" s="27">
        <v>4342</v>
      </c>
      <c r="K210" s="27">
        <v>4038</v>
      </c>
      <c r="L210" s="27">
        <v>3619</v>
      </c>
      <c r="M210" s="27">
        <v>2918</v>
      </c>
      <c r="N210" s="27">
        <v>3525</v>
      </c>
      <c r="O210" s="27">
        <v>3463</v>
      </c>
      <c r="P210" s="39">
        <f t="shared" si="33"/>
        <v>41508</v>
      </c>
      <c r="Q210" s="39">
        <v>1383356</v>
      </c>
      <c r="R210" s="119">
        <f t="shared" si="34"/>
        <v>300.05291479561299</v>
      </c>
    </row>
    <row r="211" spans="3:18" ht="16.8" thickBot="1" x14ac:dyDescent="0.35">
      <c r="C211" s="26" t="s">
        <v>189</v>
      </c>
      <c r="D211" s="27">
        <v>3703</v>
      </c>
      <c r="E211" s="27">
        <v>3593</v>
      </c>
      <c r="F211" s="27">
        <v>3785</v>
      </c>
      <c r="G211" s="27">
        <v>3512</v>
      </c>
      <c r="H211" s="27">
        <v>4630</v>
      </c>
      <c r="I211" s="27">
        <v>4020</v>
      </c>
      <c r="J211" s="27">
        <v>4874</v>
      </c>
      <c r="K211" s="27">
        <v>4803</v>
      </c>
      <c r="L211" s="27">
        <v>3820</v>
      </c>
      <c r="M211" s="27">
        <v>3353</v>
      </c>
      <c r="N211" s="27">
        <v>3829</v>
      </c>
      <c r="O211" s="27">
        <v>4083</v>
      </c>
      <c r="P211" s="39">
        <f t="shared" si="33"/>
        <v>48005</v>
      </c>
      <c r="Q211" s="39">
        <v>1684026</v>
      </c>
      <c r="R211" s="119">
        <f t="shared" si="34"/>
        <v>285.06091948699128</v>
      </c>
    </row>
    <row r="212" spans="3:18" ht="16.8" thickBot="1" x14ac:dyDescent="0.35">
      <c r="C212" s="26" t="s">
        <v>183</v>
      </c>
      <c r="D212" s="27">
        <v>11655</v>
      </c>
      <c r="E212" s="27">
        <v>10328</v>
      </c>
      <c r="F212" s="27">
        <v>11568</v>
      </c>
      <c r="G212" s="27">
        <v>10004</v>
      </c>
      <c r="H212" s="27">
        <v>13540</v>
      </c>
      <c r="I212" s="27">
        <v>10977</v>
      </c>
      <c r="J212" s="27">
        <v>16778</v>
      </c>
      <c r="K212" s="27">
        <v>17019</v>
      </c>
      <c r="L212" s="27">
        <v>13778</v>
      </c>
      <c r="M212" s="27">
        <v>12109</v>
      </c>
      <c r="N212" s="27">
        <v>12435</v>
      </c>
      <c r="O212" s="27">
        <v>13371</v>
      </c>
      <c r="P212" s="39">
        <f t="shared" si="33"/>
        <v>153562</v>
      </c>
      <c r="Q212" s="39">
        <v>5737401</v>
      </c>
      <c r="R212" s="119">
        <f t="shared" si="34"/>
        <v>267.65080565224571</v>
      </c>
    </row>
    <row r="213" spans="3:18" ht="16.8" thickBot="1" x14ac:dyDescent="0.35">
      <c r="C213" s="26" t="s">
        <v>182</v>
      </c>
      <c r="D213" s="27">
        <v>6818</v>
      </c>
      <c r="E213" s="27">
        <v>6265</v>
      </c>
      <c r="F213" s="27">
        <v>6683</v>
      </c>
      <c r="G213" s="27">
        <v>5538</v>
      </c>
      <c r="H213" s="27">
        <v>7292</v>
      </c>
      <c r="I213" s="27">
        <v>6146</v>
      </c>
      <c r="J213" s="27">
        <v>7805</v>
      </c>
      <c r="K213" s="27">
        <v>7651</v>
      </c>
      <c r="L213" s="27">
        <v>6558</v>
      </c>
      <c r="M213" s="27">
        <v>5255</v>
      </c>
      <c r="N213" s="27">
        <v>6427</v>
      </c>
      <c r="O213" s="27">
        <v>6765</v>
      </c>
      <c r="P213" s="39">
        <f t="shared" si="33"/>
        <v>79203</v>
      </c>
      <c r="Q213" s="39">
        <v>3242112</v>
      </c>
      <c r="R213" s="119">
        <f t="shared" si="34"/>
        <v>244.29445990761579</v>
      </c>
    </row>
    <row r="214" spans="3:18" ht="16.8" thickBot="1" x14ac:dyDescent="0.35">
      <c r="C214" s="26" t="s">
        <v>190</v>
      </c>
      <c r="D214" s="27">
        <v>2559</v>
      </c>
      <c r="E214" s="27">
        <v>2341</v>
      </c>
      <c r="F214" s="27">
        <v>2695</v>
      </c>
      <c r="G214" s="27">
        <v>2193</v>
      </c>
      <c r="H214" s="27">
        <v>2931</v>
      </c>
      <c r="I214" s="27">
        <v>2525</v>
      </c>
      <c r="J214" s="27">
        <v>3497</v>
      </c>
      <c r="K214" s="27">
        <v>3792</v>
      </c>
      <c r="L214" s="27">
        <v>3188</v>
      </c>
      <c r="M214" s="27">
        <v>2756</v>
      </c>
      <c r="N214" s="27">
        <v>3213</v>
      </c>
      <c r="O214" s="27">
        <v>3816</v>
      </c>
      <c r="P214" s="39">
        <f t="shared" si="33"/>
        <v>35506</v>
      </c>
      <c r="Q214" s="39">
        <v>1580066</v>
      </c>
      <c r="R214" s="119">
        <f t="shared" si="34"/>
        <v>224.71213227801877</v>
      </c>
    </row>
    <row r="215" spans="3:18" ht="16.8" thickBot="1" x14ac:dyDescent="0.35">
      <c r="C215" s="26" t="s">
        <v>184</v>
      </c>
      <c r="D215" s="27">
        <v>4824</v>
      </c>
      <c r="E215" s="27">
        <v>4092</v>
      </c>
      <c r="F215" s="27">
        <v>4579</v>
      </c>
      <c r="G215" s="27">
        <v>4219</v>
      </c>
      <c r="H215" s="27">
        <v>5075</v>
      </c>
      <c r="I215" s="27">
        <v>3624</v>
      </c>
      <c r="J215" s="27">
        <v>4635</v>
      </c>
      <c r="K215" s="27">
        <v>4946</v>
      </c>
      <c r="L215" s="27">
        <v>4145</v>
      </c>
      <c r="M215" s="27">
        <v>3324</v>
      </c>
      <c r="N215" s="27">
        <v>3969</v>
      </c>
      <c r="O215" s="27">
        <v>4028</v>
      </c>
      <c r="P215" s="39">
        <f t="shared" si="33"/>
        <v>51460</v>
      </c>
      <c r="Q215" s="39">
        <v>2532139</v>
      </c>
      <c r="R215" s="119">
        <f t="shared" si="34"/>
        <v>203.22738996555876</v>
      </c>
    </row>
    <row r="216" spans="3:18" ht="16.8" thickBot="1" x14ac:dyDescent="0.35">
      <c r="C216" s="26" t="s">
        <v>191</v>
      </c>
      <c r="D216" s="27">
        <v>274</v>
      </c>
      <c r="E216" s="27">
        <v>251</v>
      </c>
      <c r="F216" s="27">
        <v>303</v>
      </c>
      <c r="G216" s="27">
        <v>277</v>
      </c>
      <c r="H216" s="27">
        <v>378</v>
      </c>
      <c r="I216" s="27">
        <v>556</v>
      </c>
      <c r="J216" s="27">
        <v>1015</v>
      </c>
      <c r="K216" s="27">
        <v>372</v>
      </c>
      <c r="L216" s="27">
        <v>307</v>
      </c>
      <c r="M216" s="27">
        <v>414</v>
      </c>
      <c r="N216" s="27">
        <v>340</v>
      </c>
      <c r="O216" s="27">
        <v>399</v>
      </c>
      <c r="P216" s="39">
        <f t="shared" si="33"/>
        <v>4886</v>
      </c>
      <c r="Q216" s="39">
        <v>252930</v>
      </c>
      <c r="R216" s="119">
        <f t="shared" si="34"/>
        <v>193.17597754319377</v>
      </c>
    </row>
    <row r="217" spans="3:18" ht="16.8" thickBot="1" x14ac:dyDescent="0.35">
      <c r="C217" s="26" t="s">
        <v>192</v>
      </c>
      <c r="D217" s="27">
        <v>386</v>
      </c>
      <c r="E217" s="27">
        <v>394</v>
      </c>
      <c r="F217" s="27">
        <v>484</v>
      </c>
      <c r="G217" s="27">
        <v>352</v>
      </c>
      <c r="H217" s="27">
        <v>517</v>
      </c>
      <c r="I217" s="27">
        <v>449</v>
      </c>
      <c r="J217" s="27">
        <v>567</v>
      </c>
      <c r="K217" s="27">
        <v>534</v>
      </c>
      <c r="L217" s="27">
        <v>470</v>
      </c>
      <c r="M217" s="27">
        <v>469</v>
      </c>
      <c r="N217" s="27">
        <v>491</v>
      </c>
      <c r="O217" s="27">
        <v>483</v>
      </c>
      <c r="P217" s="39">
        <f t="shared" si="33"/>
        <v>5596</v>
      </c>
      <c r="Q217" s="39">
        <v>359587</v>
      </c>
      <c r="R217" s="119">
        <f t="shared" si="34"/>
        <v>155.62297858376414</v>
      </c>
    </row>
    <row r="218" spans="3:18" ht="16.8" thickBot="1" x14ac:dyDescent="0.35">
      <c r="C218" s="26" t="s">
        <v>193</v>
      </c>
      <c r="D218" s="27">
        <v>150</v>
      </c>
      <c r="E218" s="27">
        <v>166</v>
      </c>
      <c r="F218" s="27">
        <v>195</v>
      </c>
      <c r="G218" s="27">
        <v>146</v>
      </c>
      <c r="H218" s="27">
        <v>195</v>
      </c>
      <c r="I218" s="27">
        <v>156</v>
      </c>
      <c r="J218" s="27">
        <v>148</v>
      </c>
      <c r="K218" s="27">
        <v>179</v>
      </c>
      <c r="L218" s="27">
        <v>166</v>
      </c>
      <c r="M218" s="27">
        <v>111</v>
      </c>
      <c r="N218" s="27">
        <v>136</v>
      </c>
      <c r="O218" s="27">
        <v>184</v>
      </c>
      <c r="P218" s="39">
        <f t="shared" si="33"/>
        <v>1932</v>
      </c>
      <c r="Q218" s="39">
        <v>168475</v>
      </c>
      <c r="R218" s="119">
        <f t="shared" si="34"/>
        <v>114.67576791808874</v>
      </c>
    </row>
    <row r="219" spans="3:18" ht="16.8" thickBot="1" x14ac:dyDescent="0.35">
      <c r="C219" s="26" t="s">
        <v>134</v>
      </c>
      <c r="D219" s="27">
        <v>0</v>
      </c>
      <c r="E219" s="27">
        <v>0</v>
      </c>
      <c r="F219" s="27">
        <v>0</v>
      </c>
      <c r="G219" s="27">
        <v>0</v>
      </c>
      <c r="H219" s="27">
        <v>3520</v>
      </c>
      <c r="I219" s="27">
        <v>2703</v>
      </c>
      <c r="J219" s="27">
        <v>3735</v>
      </c>
      <c r="K219" s="27">
        <v>3326</v>
      </c>
      <c r="L219" s="27">
        <v>2772</v>
      </c>
      <c r="M219" s="27">
        <v>2329</v>
      </c>
      <c r="N219" s="27">
        <v>2713</v>
      </c>
      <c r="O219" s="27">
        <v>3198</v>
      </c>
      <c r="P219" s="39">
        <f t="shared" si="33"/>
        <v>24296</v>
      </c>
      <c r="Q219" s="39">
        <v>847375</v>
      </c>
      <c r="R219" s="119" t="s">
        <v>181</v>
      </c>
    </row>
    <row r="220" spans="3:18" ht="16.8" thickBot="1" x14ac:dyDescent="0.35">
      <c r="C220" s="26" t="s">
        <v>133</v>
      </c>
      <c r="D220" s="27">
        <v>0</v>
      </c>
      <c r="E220" s="27">
        <v>0</v>
      </c>
      <c r="F220" s="27">
        <v>0</v>
      </c>
      <c r="G220" s="27">
        <v>0</v>
      </c>
      <c r="H220" s="27">
        <v>1049</v>
      </c>
      <c r="I220" s="27">
        <v>771</v>
      </c>
      <c r="J220" s="27">
        <v>1049</v>
      </c>
      <c r="K220" s="27">
        <v>891</v>
      </c>
      <c r="L220" s="27">
        <v>775</v>
      </c>
      <c r="M220" s="27">
        <v>598</v>
      </c>
      <c r="N220" s="27">
        <v>816</v>
      </c>
      <c r="O220" s="27">
        <v>939</v>
      </c>
      <c r="P220" s="39">
        <f t="shared" si="33"/>
        <v>6888</v>
      </c>
      <c r="Q220" s="39">
        <v>269514</v>
      </c>
      <c r="R220" s="119" t="s">
        <v>181</v>
      </c>
    </row>
    <row r="221" spans="3:18" ht="16.8" thickBot="1" x14ac:dyDescent="0.35">
      <c r="C221" s="26" t="s">
        <v>138</v>
      </c>
      <c r="D221" s="27">
        <v>0</v>
      </c>
      <c r="E221" s="27">
        <v>0</v>
      </c>
      <c r="F221" s="27">
        <v>0</v>
      </c>
      <c r="G221" s="27">
        <v>0</v>
      </c>
      <c r="H221" s="27">
        <v>29</v>
      </c>
      <c r="I221" s="27">
        <v>20</v>
      </c>
      <c r="J221" s="27">
        <v>30</v>
      </c>
      <c r="K221" s="27">
        <v>31</v>
      </c>
      <c r="L221" s="27">
        <v>28</v>
      </c>
      <c r="M221" s="27">
        <v>22</v>
      </c>
      <c r="N221" s="27">
        <v>26</v>
      </c>
      <c r="O221" s="27">
        <v>27</v>
      </c>
      <c r="P221" s="39">
        <f t="shared" si="33"/>
        <v>213</v>
      </c>
      <c r="Q221" s="39">
        <v>7539</v>
      </c>
      <c r="R221" s="119" t="s">
        <v>181</v>
      </c>
    </row>
    <row r="222" spans="3:18" ht="16.8" thickBot="1" x14ac:dyDescent="0.35">
      <c r="C222" s="26" t="s">
        <v>173</v>
      </c>
      <c r="D222" s="27">
        <v>0</v>
      </c>
      <c r="E222" s="27">
        <v>0</v>
      </c>
      <c r="F222" s="27">
        <v>0</v>
      </c>
      <c r="G222" s="27">
        <v>0</v>
      </c>
      <c r="H222" s="27">
        <v>245</v>
      </c>
      <c r="I222" s="27">
        <v>195</v>
      </c>
      <c r="J222" s="27">
        <v>234</v>
      </c>
      <c r="K222" s="27">
        <v>262</v>
      </c>
      <c r="L222" s="27">
        <v>222</v>
      </c>
      <c r="M222" s="27">
        <v>188</v>
      </c>
      <c r="N222" s="27">
        <v>240</v>
      </c>
      <c r="O222" s="27">
        <v>194</v>
      </c>
      <c r="P222" s="39">
        <f t="shared" si="33"/>
        <v>1780</v>
      </c>
      <c r="Q222" s="39">
        <v>75107</v>
      </c>
      <c r="R222" s="119" t="s">
        <v>181</v>
      </c>
    </row>
    <row r="223" spans="3:18" ht="16.8" thickBot="1" x14ac:dyDescent="0.35">
      <c r="C223" s="26" t="s">
        <v>136</v>
      </c>
      <c r="D223" s="27">
        <v>0</v>
      </c>
      <c r="E223" s="27">
        <v>0</v>
      </c>
      <c r="F223" s="27">
        <v>0</v>
      </c>
      <c r="G223" s="27">
        <v>0</v>
      </c>
      <c r="H223" s="27">
        <v>2799</v>
      </c>
      <c r="I223" s="27">
        <v>2180</v>
      </c>
      <c r="J223" s="27">
        <v>2779</v>
      </c>
      <c r="K223" s="27">
        <v>2584</v>
      </c>
      <c r="L223" s="27">
        <v>2284</v>
      </c>
      <c r="M223" s="27">
        <v>1792</v>
      </c>
      <c r="N223" s="27">
        <v>2200</v>
      </c>
      <c r="O223" s="27">
        <v>2404</v>
      </c>
      <c r="P223" s="39">
        <f t="shared" si="33"/>
        <v>19022</v>
      </c>
      <c r="Q223" s="39">
        <v>898171</v>
      </c>
      <c r="R223" s="119" t="s">
        <v>181</v>
      </c>
    </row>
    <row r="224" spans="3:18" ht="16.8" thickBot="1" x14ac:dyDescent="0.35">
      <c r="C224" s="26" t="s">
        <v>135</v>
      </c>
      <c r="D224" s="27">
        <v>0</v>
      </c>
      <c r="E224" s="27">
        <v>0</v>
      </c>
      <c r="F224" s="27">
        <v>0</v>
      </c>
      <c r="G224" s="27">
        <v>0</v>
      </c>
      <c r="H224" s="27">
        <v>4784</v>
      </c>
      <c r="I224" s="27">
        <v>4012</v>
      </c>
      <c r="J224" s="27">
        <v>5119</v>
      </c>
      <c r="K224" s="27">
        <v>4801</v>
      </c>
      <c r="L224" s="27">
        <v>4363</v>
      </c>
      <c r="M224" s="27">
        <v>3251</v>
      </c>
      <c r="N224" s="27">
        <v>3878</v>
      </c>
      <c r="O224" s="27">
        <v>4068</v>
      </c>
      <c r="P224" s="39">
        <f t="shared" si="33"/>
        <v>34276</v>
      </c>
      <c r="Q224" s="39">
        <v>1590029</v>
      </c>
      <c r="R224" s="119" t="s">
        <v>181</v>
      </c>
    </row>
    <row r="225" spans="1:21" ht="16.8" thickBot="1" x14ac:dyDescent="0.35">
      <c r="C225" s="26" t="s">
        <v>137</v>
      </c>
      <c r="D225" s="27">
        <v>0</v>
      </c>
      <c r="E225" s="27">
        <v>0</v>
      </c>
      <c r="F225" s="27">
        <v>0</v>
      </c>
      <c r="G225" s="27">
        <v>0</v>
      </c>
      <c r="H225" s="27">
        <v>4302</v>
      </c>
      <c r="I225" s="27">
        <v>3537</v>
      </c>
      <c r="J225" s="27">
        <v>4554</v>
      </c>
      <c r="K225" s="27">
        <v>4248</v>
      </c>
      <c r="L225" s="27">
        <v>3793</v>
      </c>
      <c r="M225" s="27">
        <v>2981</v>
      </c>
      <c r="N225" s="27">
        <v>3292</v>
      </c>
      <c r="O225" s="27">
        <v>3768</v>
      </c>
      <c r="P225" s="39">
        <f t="shared" si="33"/>
        <v>30475</v>
      </c>
      <c r="Q225" s="39">
        <v>1470531</v>
      </c>
      <c r="R225" s="119" t="s">
        <v>181</v>
      </c>
    </row>
    <row r="226" spans="1:21" ht="16.8" thickBot="1" x14ac:dyDescent="0.35">
      <c r="C226" s="26" t="s">
        <v>132</v>
      </c>
      <c r="D226" s="27">
        <v>0</v>
      </c>
      <c r="E226" s="27">
        <v>0</v>
      </c>
      <c r="F226" s="27">
        <v>0</v>
      </c>
      <c r="G226" s="27">
        <v>0</v>
      </c>
      <c r="H226" s="27">
        <v>536</v>
      </c>
      <c r="I226" s="27">
        <v>457</v>
      </c>
      <c r="J226" s="27">
        <v>586</v>
      </c>
      <c r="K226" s="27">
        <v>549</v>
      </c>
      <c r="L226" s="27">
        <v>463</v>
      </c>
      <c r="M226" s="27">
        <v>449</v>
      </c>
      <c r="N226" s="27">
        <v>552</v>
      </c>
      <c r="O226" s="27">
        <v>689</v>
      </c>
      <c r="P226" s="39">
        <f t="shared" si="33"/>
        <v>4281</v>
      </c>
      <c r="Q226" s="39">
        <v>198139</v>
      </c>
      <c r="R226" s="119" t="s">
        <v>181</v>
      </c>
    </row>
    <row r="227" spans="1:21" ht="16.8" thickBot="1" x14ac:dyDescent="0.35">
      <c r="C227" s="26" t="s">
        <v>174</v>
      </c>
      <c r="D227" s="27">
        <v>0</v>
      </c>
      <c r="E227" s="27">
        <v>0</v>
      </c>
      <c r="F227" s="27">
        <v>0</v>
      </c>
      <c r="G227" s="27">
        <v>0</v>
      </c>
      <c r="H227" s="27">
        <v>47</v>
      </c>
      <c r="I227" s="27">
        <v>30</v>
      </c>
      <c r="J227" s="27">
        <v>29</v>
      </c>
      <c r="K227" s="27">
        <v>34</v>
      </c>
      <c r="L227" s="27">
        <v>18</v>
      </c>
      <c r="M227" s="27">
        <v>18</v>
      </c>
      <c r="N227" s="27">
        <v>25</v>
      </c>
      <c r="O227" s="27">
        <v>24</v>
      </c>
      <c r="P227" s="39">
        <f t="shared" si="33"/>
        <v>225</v>
      </c>
      <c r="Q227" s="39">
        <v>194</v>
      </c>
      <c r="R227" s="119" t="s">
        <v>181</v>
      </c>
    </row>
    <row r="228" spans="1:21" ht="18.75" customHeight="1" thickBot="1" x14ac:dyDescent="0.35">
      <c r="C228" s="42" t="s">
        <v>16</v>
      </c>
      <c r="D228" s="43">
        <f t="shared" ref="D228:O228" si="35">SUM(D207:D227)</f>
        <v>45060</v>
      </c>
      <c r="E228" s="43">
        <f t="shared" si="35"/>
        <v>41420</v>
      </c>
      <c r="F228" s="43">
        <f t="shared" si="35"/>
        <v>46163</v>
      </c>
      <c r="G228" s="43">
        <f t="shared" si="35"/>
        <v>39829</v>
      </c>
      <c r="H228" s="43">
        <f t="shared" si="35"/>
        <v>69413</v>
      </c>
      <c r="I228" s="43">
        <f t="shared" si="35"/>
        <v>57295</v>
      </c>
      <c r="J228" s="43">
        <f t="shared" si="35"/>
        <v>77384</v>
      </c>
      <c r="K228" s="43">
        <f t="shared" si="35"/>
        <v>74308</v>
      </c>
      <c r="L228" s="43">
        <f t="shared" si="35"/>
        <v>62754</v>
      </c>
      <c r="M228" s="43">
        <f t="shared" si="35"/>
        <v>51550</v>
      </c>
      <c r="N228" s="43">
        <f>SUM(N207:N227)</f>
        <v>60105</v>
      </c>
      <c r="O228" s="43">
        <f t="shared" si="35"/>
        <v>65782</v>
      </c>
      <c r="P228" s="43">
        <f>+SUM(D228:O228)</f>
        <v>691063</v>
      </c>
      <c r="Q228" s="43">
        <v>19903900</v>
      </c>
      <c r="R228" s="43" t="s">
        <v>263</v>
      </c>
      <c r="S228" s="12"/>
      <c r="U228" s="2"/>
    </row>
    <row r="229" spans="1:21" s="143" customFormat="1" ht="15.6" x14ac:dyDescent="0.3">
      <c r="A229" s="157"/>
      <c r="C229" s="145" t="s">
        <v>207</v>
      </c>
      <c r="D229" s="146"/>
      <c r="E229" s="146"/>
      <c r="F229" s="152"/>
      <c r="G229" s="152"/>
      <c r="H229" s="152"/>
      <c r="I229" s="152"/>
      <c r="J229" s="152"/>
      <c r="K229" s="152"/>
      <c r="L229" s="152"/>
      <c r="M229" s="152"/>
      <c r="N229" s="152"/>
      <c r="O229" s="152"/>
      <c r="P229" s="146"/>
      <c r="Q229" s="147">
        <f>+SUM(P207:P218)*10000/Q228</f>
        <v>286.1785881158969</v>
      </c>
      <c r="R229" s="150"/>
    </row>
    <row r="230" spans="1:21" s="143" customFormat="1" ht="27.6" customHeight="1" x14ac:dyDescent="0.3">
      <c r="A230" s="157"/>
      <c r="C230" s="194" t="s">
        <v>202</v>
      </c>
      <c r="D230" s="194"/>
      <c r="E230" s="194"/>
      <c r="F230" s="194"/>
      <c r="G230" s="194"/>
      <c r="H230" s="194"/>
      <c r="I230" s="194"/>
      <c r="J230" s="194"/>
      <c r="K230" s="194"/>
      <c r="L230" s="194"/>
      <c r="M230" s="194"/>
      <c r="N230" s="194"/>
      <c r="O230" s="194"/>
      <c r="P230" s="194"/>
      <c r="Q230" s="194"/>
    </row>
    <row r="231" spans="1:21" s="143" customFormat="1" ht="15.6" x14ac:dyDescent="0.3">
      <c r="A231" s="157"/>
      <c r="C231" s="151" t="s">
        <v>206</v>
      </c>
      <c r="D231" s="146"/>
      <c r="E231" s="146"/>
      <c r="F231" s="152"/>
      <c r="G231" s="152"/>
      <c r="H231" s="152"/>
      <c r="I231" s="146"/>
      <c r="J231" s="146"/>
      <c r="K231" s="146"/>
      <c r="L231" s="146"/>
      <c r="M231" s="146"/>
      <c r="N231" s="146"/>
      <c r="O231" s="146"/>
      <c r="P231" s="146"/>
      <c r="Q231" s="147"/>
    </row>
    <row r="232" spans="1:21" s="143" customFormat="1" ht="62.25" customHeight="1" x14ac:dyDescent="0.3">
      <c r="B232" s="144"/>
      <c r="C232" s="194" t="s">
        <v>208</v>
      </c>
      <c r="D232" s="194"/>
      <c r="E232" s="194"/>
      <c r="F232" s="194"/>
      <c r="G232" s="194"/>
      <c r="H232" s="194"/>
      <c r="I232" s="194"/>
      <c r="J232" s="194"/>
      <c r="K232" s="194"/>
      <c r="L232" s="194"/>
      <c r="M232" s="194"/>
      <c r="N232" s="194"/>
      <c r="O232" s="194"/>
      <c r="P232" s="194"/>
      <c r="Q232" s="194"/>
      <c r="R232" s="194"/>
      <c r="S232" s="149"/>
    </row>
    <row r="233" spans="1:21" x14ac:dyDescent="0.3">
      <c r="C233" s="196" t="s">
        <v>142</v>
      </c>
      <c r="D233" s="196"/>
      <c r="E233" s="196"/>
      <c r="F233" s="196"/>
      <c r="G233" s="196"/>
      <c r="H233" s="196"/>
      <c r="I233" s="196"/>
      <c r="J233" s="196"/>
      <c r="K233" s="196"/>
      <c r="L233" s="196"/>
      <c r="M233" s="196"/>
      <c r="N233" s="196"/>
      <c r="O233" s="196"/>
      <c r="P233" s="196"/>
      <c r="Q233" s="196"/>
    </row>
    <row r="234" spans="1:21" x14ac:dyDescent="0.3">
      <c r="C234" s="196" t="s">
        <v>248</v>
      </c>
      <c r="D234" s="196"/>
      <c r="E234" s="196"/>
      <c r="F234" s="196"/>
      <c r="G234" s="196"/>
      <c r="H234" s="196"/>
      <c r="I234" s="196"/>
      <c r="J234" s="196"/>
      <c r="K234" s="196"/>
      <c r="L234" s="196"/>
      <c r="M234" s="196"/>
      <c r="N234" s="196"/>
      <c r="O234" s="196"/>
      <c r="P234" s="196"/>
      <c r="Q234" s="196"/>
    </row>
    <row r="235" spans="1:21" ht="18.75" customHeight="1" x14ac:dyDescent="0.3">
      <c r="C235" s="15"/>
      <c r="D235" s="69"/>
      <c r="E235" s="69"/>
      <c r="F235" s="69"/>
      <c r="G235" s="69"/>
      <c r="H235" s="69"/>
      <c r="I235" s="15"/>
      <c r="J235" s="15"/>
      <c r="K235" s="15"/>
      <c r="L235" s="15"/>
      <c r="M235" s="15"/>
      <c r="N235" s="15"/>
      <c r="O235" s="15"/>
      <c r="P235" s="15"/>
    </row>
    <row r="236" spans="1:21" ht="18.75" customHeight="1" x14ac:dyDescent="0.3">
      <c r="C236" s="95" t="s">
        <v>167</v>
      </c>
      <c r="D236" s="15"/>
      <c r="E236" s="15"/>
      <c r="F236" s="69"/>
      <c r="G236" s="69"/>
      <c r="H236" s="69"/>
      <c r="I236" s="15"/>
      <c r="J236" s="15"/>
      <c r="K236" s="15"/>
      <c r="L236" s="15"/>
      <c r="M236" s="15"/>
      <c r="N236" s="15"/>
      <c r="O236" s="15"/>
      <c r="P236" s="15"/>
    </row>
    <row r="237" spans="1:21" ht="18.75" customHeight="1" thickBot="1" x14ac:dyDescent="0.35">
      <c r="C237" s="18"/>
      <c r="D237" s="70"/>
      <c r="E237" s="70"/>
      <c r="F237" s="71"/>
      <c r="G237" s="71"/>
      <c r="H237" s="120"/>
    </row>
    <row r="238" spans="1:21" ht="14.25" customHeight="1" thickBot="1" x14ac:dyDescent="0.35">
      <c r="C238" s="93" t="s">
        <v>144</v>
      </c>
      <c r="D238" s="36"/>
      <c r="E238" s="36"/>
      <c r="F238" s="36"/>
      <c r="G238" s="36"/>
      <c r="H238" s="36"/>
      <c r="I238" s="36"/>
      <c r="J238" s="36"/>
      <c r="K238" s="36"/>
      <c r="L238" s="36"/>
      <c r="M238" s="36"/>
      <c r="N238" s="36" t="s">
        <v>2</v>
      </c>
      <c r="O238" s="36" t="s">
        <v>3</v>
      </c>
      <c r="P238" s="37" t="s">
        <v>244</v>
      </c>
      <c r="Q238" s="3"/>
      <c r="R238" s="11"/>
    </row>
    <row r="239" spans="1:21" ht="15.75" customHeight="1" thickBot="1" x14ac:dyDescent="0.35">
      <c r="C239" s="53" t="s">
        <v>228</v>
      </c>
      <c r="D239" s="27"/>
      <c r="E239" s="27"/>
      <c r="F239" s="32"/>
      <c r="G239" s="32"/>
      <c r="H239" s="32"/>
      <c r="I239" s="32"/>
      <c r="J239" s="32"/>
      <c r="K239" s="32"/>
      <c r="L239" s="32"/>
      <c r="M239" s="32"/>
      <c r="N239" s="32">
        <v>243</v>
      </c>
      <c r="O239" s="32">
        <v>260</v>
      </c>
      <c r="P239" s="33">
        <f>SUM(D239:O239)</f>
        <v>503</v>
      </c>
      <c r="Q239" s="3"/>
      <c r="R239" s="108"/>
    </row>
    <row r="240" spans="1:21" ht="24" customHeight="1" thickBot="1" x14ac:dyDescent="0.35">
      <c r="C240" s="53" t="s">
        <v>230</v>
      </c>
      <c r="D240" s="27"/>
      <c r="E240" s="27"/>
      <c r="F240" s="32"/>
      <c r="G240" s="32"/>
      <c r="H240" s="32"/>
      <c r="I240" s="32"/>
      <c r="J240" s="32"/>
      <c r="K240" s="32"/>
      <c r="L240" s="32"/>
      <c r="M240" s="32"/>
      <c r="N240" s="32">
        <v>186</v>
      </c>
      <c r="O240" s="32">
        <v>231</v>
      </c>
      <c r="P240" s="33">
        <f>SUM(D240:O240)</f>
        <v>417</v>
      </c>
      <c r="Q240" s="3"/>
      <c r="R240" s="108"/>
    </row>
    <row r="241" spans="3:19" ht="29.25" customHeight="1" thickBot="1" x14ac:dyDescent="0.35">
      <c r="C241" s="53" t="s">
        <v>229</v>
      </c>
      <c r="D241" s="27"/>
      <c r="E241" s="27"/>
      <c r="F241" s="32"/>
      <c r="G241" s="32"/>
      <c r="H241" s="32"/>
      <c r="I241" s="32"/>
      <c r="J241" s="32"/>
      <c r="K241" s="32"/>
      <c r="L241" s="32"/>
      <c r="M241" s="32"/>
      <c r="N241" s="32">
        <v>132</v>
      </c>
      <c r="O241" s="32">
        <v>121</v>
      </c>
      <c r="P241" s="33">
        <f>SUM(D241:O241)</f>
        <v>253</v>
      </c>
      <c r="Q241" s="3"/>
      <c r="R241" s="108"/>
    </row>
    <row r="242" spans="3:19" ht="16.8" thickBot="1" x14ac:dyDescent="0.35">
      <c r="C242" s="53" t="s">
        <v>231</v>
      </c>
      <c r="D242" s="27"/>
      <c r="E242" s="27"/>
      <c r="F242" s="32"/>
      <c r="G242" s="32"/>
      <c r="H242" s="32"/>
      <c r="I242" s="32"/>
      <c r="J242" s="32"/>
      <c r="K242" s="32"/>
      <c r="L242" s="32"/>
      <c r="M242" s="32"/>
      <c r="N242" s="32">
        <v>105</v>
      </c>
      <c r="O242" s="32">
        <v>140</v>
      </c>
      <c r="P242" s="33">
        <f>SUM(D242:O242)</f>
        <v>245</v>
      </c>
      <c r="Q242" s="3"/>
      <c r="R242" s="108"/>
    </row>
    <row r="243" spans="3:19" ht="16.8" thickBot="1" x14ac:dyDescent="0.35">
      <c r="C243" s="53" t="s">
        <v>232</v>
      </c>
      <c r="D243" s="27"/>
      <c r="E243" s="27"/>
      <c r="F243" s="32"/>
      <c r="G243" s="32"/>
      <c r="H243" s="32"/>
      <c r="I243" s="32"/>
      <c r="J243" s="32"/>
      <c r="K243" s="32"/>
      <c r="L243" s="32"/>
      <c r="M243" s="32"/>
      <c r="N243" s="32">
        <v>67</v>
      </c>
      <c r="O243" s="32">
        <v>77</v>
      </c>
      <c r="P243" s="33">
        <f>SUM(D243:O243)</f>
        <v>144</v>
      </c>
      <c r="Q243" s="3"/>
      <c r="R243" s="108"/>
    </row>
    <row r="244" spans="3:19" ht="18.75" customHeight="1" thickBot="1" x14ac:dyDescent="0.35">
      <c r="C244" s="94" t="s">
        <v>16</v>
      </c>
      <c r="D244" s="55">
        <f>SUM(D239:D243)</f>
        <v>0</v>
      </c>
      <c r="E244" s="55">
        <f>SUM(E239:E243)</f>
        <v>0</v>
      </c>
      <c r="F244" s="55">
        <f>SUM(F239:F243)</f>
        <v>0</v>
      </c>
      <c r="G244" s="55">
        <f t="shared" ref="G244:N244" si="36">SUM(G239:G243)</f>
        <v>0</v>
      </c>
      <c r="H244" s="55">
        <f t="shared" si="36"/>
        <v>0</v>
      </c>
      <c r="I244" s="55">
        <f t="shared" si="36"/>
        <v>0</v>
      </c>
      <c r="J244" s="55">
        <f t="shared" si="36"/>
        <v>0</v>
      </c>
      <c r="K244" s="55">
        <f t="shared" si="36"/>
        <v>0</v>
      </c>
      <c r="L244" s="55">
        <f t="shared" si="36"/>
        <v>0</v>
      </c>
      <c r="M244" s="55">
        <f t="shared" si="36"/>
        <v>0</v>
      </c>
      <c r="N244" s="55">
        <f t="shared" si="36"/>
        <v>733</v>
      </c>
      <c r="O244" s="55">
        <f t="shared" ref="O244" si="37">SUM(O239:O243)</f>
        <v>829</v>
      </c>
      <c r="P244" s="55">
        <f>SUM(P239:P243)</f>
        <v>1562</v>
      </c>
      <c r="Q244" s="3"/>
      <c r="R244" s="11"/>
    </row>
    <row r="245" spans="3:19" ht="15.75" customHeight="1" x14ac:dyDescent="0.3">
      <c r="C245" s="198" t="s">
        <v>145</v>
      </c>
      <c r="D245" s="198"/>
      <c r="E245" s="198"/>
      <c r="F245" s="198"/>
      <c r="G245" s="198"/>
      <c r="H245" s="198"/>
      <c r="I245" s="198"/>
      <c r="J245" s="198"/>
      <c r="K245" s="198"/>
      <c r="L245" s="198"/>
      <c r="M245" s="198"/>
      <c r="N245" s="198"/>
      <c r="O245" s="198"/>
      <c r="P245" s="198"/>
    </row>
    <row r="246" spans="3:19" x14ac:dyDescent="0.3">
      <c r="C246" s="185" t="s">
        <v>248</v>
      </c>
      <c r="D246" s="185"/>
      <c r="E246" s="185"/>
      <c r="F246" s="185"/>
      <c r="G246" s="185"/>
      <c r="H246" s="185"/>
      <c r="I246" s="185"/>
      <c r="J246" s="185"/>
      <c r="K246" s="185"/>
      <c r="L246" s="185"/>
      <c r="M246" s="185"/>
      <c r="N246" s="185"/>
      <c r="O246" s="185"/>
      <c r="P246" s="185"/>
    </row>
    <row r="247" spans="3:19" x14ac:dyDescent="0.3">
      <c r="E247" s="72"/>
      <c r="F247" s="73"/>
      <c r="G247" s="73"/>
      <c r="H247" s="73"/>
      <c r="I247" s="72"/>
      <c r="J247" s="72"/>
      <c r="K247" s="72"/>
      <c r="L247" s="72"/>
      <c r="M247" s="72"/>
      <c r="N247" s="72"/>
      <c r="O247" s="72"/>
    </row>
    <row r="248" spans="3:19" x14ac:dyDescent="0.3">
      <c r="C248" s="82" t="s">
        <v>168</v>
      </c>
      <c r="D248" s="72"/>
      <c r="E248" s="72"/>
      <c r="F248" s="73"/>
      <c r="G248" s="73"/>
      <c r="H248" s="73"/>
      <c r="I248" s="72"/>
      <c r="J248" s="72"/>
      <c r="K248" s="72"/>
      <c r="L248" s="72"/>
      <c r="M248" s="72"/>
      <c r="N248" s="72"/>
      <c r="O248" s="72"/>
    </row>
    <row r="249" spans="3:19" ht="16.8" thickBot="1" x14ac:dyDescent="0.35">
      <c r="C249" s="72"/>
      <c r="D249" s="72"/>
      <c r="E249" s="72"/>
      <c r="F249" s="73"/>
      <c r="G249" s="73"/>
      <c r="H249" s="73"/>
      <c r="I249" s="72"/>
      <c r="J249" s="72"/>
      <c r="K249" s="72"/>
      <c r="L249" s="72"/>
      <c r="M249" s="72"/>
      <c r="N249" s="72"/>
      <c r="O249" s="72"/>
    </row>
    <row r="250" spans="3:19" ht="16.8" thickBot="1" x14ac:dyDescent="0.35">
      <c r="C250" s="35" t="s">
        <v>146</v>
      </c>
      <c r="D250" s="36"/>
      <c r="E250" s="36"/>
      <c r="F250" s="36"/>
      <c r="G250" s="36"/>
      <c r="H250" s="36"/>
      <c r="I250" s="36"/>
      <c r="J250" s="36"/>
      <c r="K250" s="36"/>
      <c r="L250" s="36"/>
      <c r="M250" s="36"/>
      <c r="N250" s="36" t="s">
        <v>2</v>
      </c>
      <c r="O250" s="36" t="s">
        <v>3</v>
      </c>
      <c r="P250" s="38" t="s">
        <v>244</v>
      </c>
      <c r="Q250" s="37" t="s">
        <v>23</v>
      </c>
      <c r="R250" s="11"/>
    </row>
    <row r="251" spans="3:19" ht="16.8" thickBot="1" x14ac:dyDescent="0.35">
      <c r="C251" s="110" t="s">
        <v>233</v>
      </c>
      <c r="D251" s="27"/>
      <c r="E251" s="27"/>
      <c r="F251" s="32"/>
      <c r="G251" s="32"/>
      <c r="H251" s="32"/>
      <c r="I251" s="32"/>
      <c r="J251" s="32"/>
      <c r="K251" s="32"/>
      <c r="L251" s="32"/>
      <c r="M251" s="32"/>
      <c r="N251" s="32">
        <v>4247</v>
      </c>
      <c r="O251" s="32">
        <v>4426</v>
      </c>
      <c r="P251" s="33">
        <f t="shared" ref="P251:P260" si="38">SUM(D251:O251)</f>
        <v>8673</v>
      </c>
      <c r="Q251" s="56">
        <f>P251/$P$262</f>
        <v>0.39279891304347825</v>
      </c>
      <c r="R251" s="11"/>
      <c r="S251" s="108"/>
    </row>
    <row r="252" spans="3:19" ht="16.8" thickBot="1" x14ac:dyDescent="0.35">
      <c r="C252" s="110" t="s">
        <v>257</v>
      </c>
      <c r="D252" s="27"/>
      <c r="E252" s="27"/>
      <c r="F252" s="32"/>
      <c r="G252" s="32"/>
      <c r="H252" s="32"/>
      <c r="I252" s="32"/>
      <c r="J252" s="32"/>
      <c r="K252" s="32"/>
      <c r="L252" s="32"/>
      <c r="M252" s="32"/>
      <c r="N252" s="32">
        <v>1827</v>
      </c>
      <c r="O252" s="32">
        <v>2119</v>
      </c>
      <c r="P252" s="33">
        <f t="shared" si="38"/>
        <v>3946</v>
      </c>
      <c r="Q252" s="56">
        <f t="shared" ref="Q252:Q260" si="39">P252/$P$262</f>
        <v>0.17871376811594203</v>
      </c>
      <c r="R252" s="11"/>
      <c r="S252" s="108"/>
    </row>
    <row r="253" spans="3:19" ht="16.8" thickBot="1" x14ac:dyDescent="0.35">
      <c r="C253" s="110" t="s">
        <v>234</v>
      </c>
      <c r="D253" s="27"/>
      <c r="E253" s="27"/>
      <c r="F253" s="32"/>
      <c r="G253" s="32"/>
      <c r="H253" s="32"/>
      <c r="I253" s="32"/>
      <c r="J253" s="32"/>
      <c r="K253" s="32"/>
      <c r="L253" s="32"/>
      <c r="M253" s="32"/>
      <c r="N253" s="32">
        <v>1062</v>
      </c>
      <c r="O253" s="32">
        <v>1145</v>
      </c>
      <c r="P253" s="33">
        <f t="shared" si="38"/>
        <v>2207</v>
      </c>
      <c r="Q253" s="56">
        <f t="shared" si="39"/>
        <v>9.995471014492753E-2</v>
      </c>
      <c r="R253" s="11"/>
      <c r="S253" s="108"/>
    </row>
    <row r="254" spans="3:19" ht="15.75" customHeight="1" thickBot="1" x14ac:dyDescent="0.35">
      <c r="C254" s="110" t="s">
        <v>258</v>
      </c>
      <c r="D254" s="27"/>
      <c r="E254" s="27"/>
      <c r="F254" s="32"/>
      <c r="G254" s="32"/>
      <c r="H254" s="32"/>
      <c r="I254" s="32"/>
      <c r="J254" s="32"/>
      <c r="K254" s="32"/>
      <c r="L254" s="32"/>
      <c r="M254" s="32"/>
      <c r="N254" s="32">
        <v>413</v>
      </c>
      <c r="O254" s="32">
        <v>461</v>
      </c>
      <c r="P254" s="33">
        <f t="shared" si="38"/>
        <v>874</v>
      </c>
      <c r="Q254" s="56">
        <f t="shared" si="39"/>
        <v>3.9583333333333331E-2</v>
      </c>
      <c r="R254" s="11"/>
      <c r="S254" s="108"/>
    </row>
    <row r="255" spans="3:19" ht="15.75" customHeight="1" thickBot="1" x14ac:dyDescent="0.35">
      <c r="C255" s="110" t="s">
        <v>235</v>
      </c>
      <c r="D255" s="27"/>
      <c r="E255" s="27"/>
      <c r="F255" s="32"/>
      <c r="G255" s="32"/>
      <c r="H255" s="32"/>
      <c r="I255" s="32"/>
      <c r="J255" s="32"/>
      <c r="K255" s="32"/>
      <c r="L255" s="32"/>
      <c r="M255" s="32"/>
      <c r="N255" s="32">
        <v>434</v>
      </c>
      <c r="O255" s="32">
        <v>369</v>
      </c>
      <c r="P255" s="33">
        <f t="shared" si="38"/>
        <v>803</v>
      </c>
      <c r="Q255" s="56">
        <f t="shared" si="39"/>
        <v>3.6367753623188406E-2</v>
      </c>
      <c r="R255" s="11"/>
      <c r="S255" s="108"/>
    </row>
    <row r="256" spans="3:19" ht="13.5" customHeight="1" thickBot="1" x14ac:dyDescent="0.35">
      <c r="C256" s="110" t="s">
        <v>242</v>
      </c>
      <c r="D256" s="27"/>
      <c r="E256" s="27"/>
      <c r="F256" s="32"/>
      <c r="G256" s="32"/>
      <c r="H256" s="32"/>
      <c r="I256" s="32"/>
      <c r="J256" s="32"/>
      <c r="K256" s="32"/>
      <c r="L256" s="32"/>
      <c r="M256" s="32"/>
      <c r="N256" s="32">
        <v>330</v>
      </c>
      <c r="O256" s="32">
        <v>362</v>
      </c>
      <c r="P256" s="33">
        <f t="shared" si="38"/>
        <v>692</v>
      </c>
      <c r="Q256" s="56">
        <f t="shared" si="39"/>
        <v>3.1340579710144929E-2</v>
      </c>
      <c r="R256" s="11"/>
      <c r="S256" s="108"/>
    </row>
    <row r="257" spans="3:19" ht="30.75" customHeight="1" thickBot="1" x14ac:dyDescent="0.35">
      <c r="C257" s="110" t="s">
        <v>237</v>
      </c>
      <c r="D257" s="27"/>
      <c r="E257" s="27"/>
      <c r="F257" s="32"/>
      <c r="G257" s="32"/>
      <c r="H257" s="32"/>
      <c r="I257" s="32"/>
      <c r="J257" s="32"/>
      <c r="K257" s="32"/>
      <c r="L257" s="32"/>
      <c r="M257" s="32"/>
      <c r="N257" s="32">
        <v>381</v>
      </c>
      <c r="O257" s="32">
        <v>292</v>
      </c>
      <c r="P257" s="33">
        <f t="shared" si="38"/>
        <v>673</v>
      </c>
      <c r="Q257" s="56">
        <f t="shared" si="39"/>
        <v>3.0480072463768115E-2</v>
      </c>
      <c r="R257" s="11"/>
      <c r="S257" s="108"/>
    </row>
    <row r="258" spans="3:19" ht="15.75" customHeight="1" thickBot="1" x14ac:dyDescent="0.35">
      <c r="C258" s="110" t="s">
        <v>236</v>
      </c>
      <c r="D258" s="27"/>
      <c r="E258" s="27"/>
      <c r="F258" s="32"/>
      <c r="G258" s="32"/>
      <c r="H258" s="32"/>
      <c r="I258" s="32"/>
      <c r="J258" s="32"/>
      <c r="K258" s="32"/>
      <c r="L258" s="32"/>
      <c r="M258" s="32"/>
      <c r="N258" s="32">
        <v>240</v>
      </c>
      <c r="O258" s="32">
        <v>283</v>
      </c>
      <c r="P258" s="33">
        <f t="shared" si="38"/>
        <v>523</v>
      </c>
      <c r="Q258" s="56">
        <f t="shared" si="39"/>
        <v>2.368659420289855E-2</v>
      </c>
      <c r="R258" s="11"/>
      <c r="S258" s="108"/>
    </row>
    <row r="259" spans="3:19" ht="30.75" customHeight="1" thickBot="1" x14ac:dyDescent="0.35">
      <c r="C259" s="110" t="s">
        <v>243</v>
      </c>
      <c r="D259" s="27"/>
      <c r="E259" s="27"/>
      <c r="F259" s="32"/>
      <c r="G259" s="32"/>
      <c r="H259" s="32"/>
      <c r="I259" s="32"/>
      <c r="J259" s="32"/>
      <c r="K259" s="32"/>
      <c r="L259" s="32"/>
      <c r="M259" s="32"/>
      <c r="N259" s="32">
        <v>179</v>
      </c>
      <c r="O259" s="32">
        <v>178</v>
      </c>
      <c r="P259" s="33">
        <f t="shared" si="38"/>
        <v>357</v>
      </c>
      <c r="Q259" s="56">
        <f t="shared" si="39"/>
        <v>1.6168478260869566E-2</v>
      </c>
      <c r="R259" s="11"/>
      <c r="S259" s="108"/>
    </row>
    <row r="260" spans="3:19" ht="15.75" customHeight="1" thickBot="1" x14ac:dyDescent="0.35">
      <c r="C260" s="110" t="s">
        <v>246</v>
      </c>
      <c r="D260" s="27"/>
      <c r="E260" s="27"/>
      <c r="F260" s="32"/>
      <c r="G260" s="32"/>
      <c r="H260" s="32"/>
      <c r="I260" s="32"/>
      <c r="J260" s="32"/>
      <c r="K260" s="32"/>
      <c r="L260" s="32"/>
      <c r="M260" s="32"/>
      <c r="N260" s="32">
        <v>115</v>
      </c>
      <c r="O260" s="32">
        <v>117</v>
      </c>
      <c r="P260" s="33">
        <f t="shared" si="38"/>
        <v>232</v>
      </c>
      <c r="Q260" s="56">
        <f t="shared" si="39"/>
        <v>1.0507246376811594E-2</v>
      </c>
      <c r="R260" s="11"/>
      <c r="S260" s="108"/>
    </row>
    <row r="261" spans="3:19" ht="16.8" thickBot="1" x14ac:dyDescent="0.35">
      <c r="C261" s="35" t="s">
        <v>147</v>
      </c>
      <c r="D261" s="57">
        <f t="shared" ref="D261:L261" si="40">SUM(D251:D260)</f>
        <v>0</v>
      </c>
      <c r="E261" s="57">
        <f t="shared" si="40"/>
        <v>0</v>
      </c>
      <c r="F261" s="57">
        <f t="shared" si="40"/>
        <v>0</v>
      </c>
      <c r="G261" s="57">
        <f t="shared" si="40"/>
        <v>0</v>
      </c>
      <c r="H261" s="57">
        <f t="shared" si="40"/>
        <v>0</v>
      </c>
      <c r="I261" s="57">
        <f t="shared" si="40"/>
        <v>0</v>
      </c>
      <c r="J261" s="57">
        <f t="shared" si="40"/>
        <v>0</v>
      </c>
      <c r="K261" s="57">
        <f t="shared" si="40"/>
        <v>0</v>
      </c>
      <c r="L261" s="57">
        <f t="shared" si="40"/>
        <v>0</v>
      </c>
      <c r="M261" s="57">
        <f t="shared" ref="M261:N261" si="41">SUM(M251:M260)</f>
        <v>0</v>
      </c>
      <c r="N261" s="57">
        <f t="shared" si="41"/>
        <v>9228</v>
      </c>
      <c r="O261" s="57">
        <f t="shared" ref="O261" si="42">SUM(O251:O260)</f>
        <v>9752</v>
      </c>
      <c r="P261" s="57">
        <f>SUM(P251:P260)</f>
        <v>18980</v>
      </c>
      <c r="Q261" s="58">
        <f>SUM(Q251:Q260)</f>
        <v>0.85960144927536219</v>
      </c>
      <c r="R261" s="11"/>
    </row>
    <row r="262" spans="3:19" ht="16.8" thickBot="1" x14ac:dyDescent="0.35">
      <c r="C262" s="35" t="s">
        <v>16</v>
      </c>
      <c r="D262" s="101"/>
      <c r="E262" s="101"/>
      <c r="F262" s="101"/>
      <c r="G262" s="101"/>
      <c r="H262" s="101"/>
      <c r="I262" s="101"/>
      <c r="J262" s="101"/>
      <c r="K262" s="101"/>
      <c r="L262" s="101"/>
      <c r="M262" s="101"/>
      <c r="N262" s="101">
        <v>10818</v>
      </c>
      <c r="O262" s="101">
        <v>11262</v>
      </c>
      <c r="P262" s="57">
        <f>SUM(D262:O262)</f>
        <v>22080</v>
      </c>
      <c r="Q262" s="58">
        <v>1</v>
      </c>
      <c r="R262" s="11"/>
    </row>
    <row r="263" spans="3:19" ht="14.4" customHeight="1" x14ac:dyDescent="0.3">
      <c r="C263" s="83" t="s">
        <v>148</v>
      </c>
      <c r="D263" s="74"/>
      <c r="E263" s="74"/>
      <c r="F263" s="75"/>
      <c r="G263" s="75"/>
      <c r="H263" s="75"/>
      <c r="I263" s="74"/>
      <c r="J263" s="76"/>
      <c r="K263" s="76"/>
      <c r="L263" s="76"/>
      <c r="M263" s="76"/>
      <c r="N263" s="76"/>
      <c r="O263" s="76"/>
      <c r="P263" s="76"/>
    </row>
    <row r="264" spans="3:19" x14ac:dyDescent="0.3">
      <c r="C264" s="65"/>
      <c r="D264" s="77"/>
      <c r="E264" s="77"/>
      <c r="F264" s="78"/>
      <c r="G264" s="78"/>
      <c r="H264" s="78"/>
      <c r="I264" s="77"/>
      <c r="J264" s="77"/>
      <c r="K264" s="77"/>
      <c r="L264" s="77"/>
      <c r="M264" s="77"/>
      <c r="N264" s="77"/>
      <c r="O264" s="77"/>
      <c r="P264" s="77"/>
    </row>
    <row r="265" spans="3:19" x14ac:dyDescent="0.3">
      <c r="C265" s="196" t="s">
        <v>149</v>
      </c>
      <c r="D265" s="196"/>
      <c r="E265" s="196"/>
      <c r="F265" s="196"/>
      <c r="G265" s="196"/>
      <c r="H265" s="196"/>
      <c r="I265" s="196"/>
      <c r="J265" s="196"/>
      <c r="K265" s="196"/>
      <c r="L265" s="196"/>
      <c r="M265" s="196"/>
      <c r="N265" s="196"/>
      <c r="O265" s="196"/>
      <c r="P265" s="196"/>
    </row>
    <row r="266" spans="3:19" x14ac:dyDescent="0.3">
      <c r="C266" s="196" t="s">
        <v>248</v>
      </c>
      <c r="D266" s="196"/>
      <c r="E266" s="196"/>
      <c r="F266" s="196"/>
      <c r="G266" s="196"/>
      <c r="H266" s="196"/>
      <c r="I266" s="196"/>
      <c r="J266" s="196"/>
      <c r="K266" s="196"/>
      <c r="L266" s="196"/>
      <c r="M266" s="196"/>
      <c r="N266" s="196"/>
      <c r="O266" s="196"/>
      <c r="P266" s="196"/>
    </row>
    <row r="267" spans="3:19" x14ac:dyDescent="0.3">
      <c r="C267" s="65"/>
      <c r="D267" s="65"/>
      <c r="E267" s="65"/>
      <c r="F267" s="66"/>
      <c r="G267" s="66"/>
      <c r="H267" s="66"/>
      <c r="I267" s="65"/>
      <c r="J267" s="65"/>
      <c r="K267" s="65"/>
      <c r="L267" s="65"/>
      <c r="M267" s="65"/>
      <c r="N267" s="65"/>
      <c r="O267" s="65"/>
      <c r="P267" s="65"/>
    </row>
    <row r="268" spans="3:19" x14ac:dyDescent="0.3">
      <c r="D268" s="6"/>
      <c r="E268" s="6"/>
      <c r="I268" s="6"/>
      <c r="J268" s="6"/>
      <c r="K268" s="6"/>
      <c r="L268" s="6"/>
      <c r="M268" s="6"/>
      <c r="N268" s="6"/>
      <c r="O268" s="6"/>
    </row>
    <row r="269" spans="3:19" ht="15" customHeight="1" x14ac:dyDescent="0.3">
      <c r="C269" s="195" t="s">
        <v>150</v>
      </c>
      <c r="D269" s="195"/>
      <c r="E269" s="195"/>
      <c r="F269" s="195"/>
      <c r="G269" s="195"/>
      <c r="H269" s="195"/>
      <c r="I269" s="195"/>
      <c r="J269" s="195"/>
      <c r="K269" s="195"/>
      <c r="L269" s="195"/>
      <c r="M269" s="195"/>
      <c r="N269" s="195"/>
      <c r="O269" s="195"/>
      <c r="P269" s="195"/>
      <c r="Q269" s="195"/>
    </row>
    <row r="270" spans="3:19" x14ac:dyDescent="0.3">
      <c r="C270" s="195"/>
      <c r="D270" s="195"/>
      <c r="E270" s="195"/>
      <c r="F270" s="195"/>
      <c r="G270" s="195"/>
      <c r="H270" s="195"/>
      <c r="I270" s="195"/>
      <c r="J270" s="195"/>
      <c r="K270" s="195"/>
      <c r="L270" s="195"/>
      <c r="M270" s="195"/>
      <c r="N270" s="195"/>
      <c r="O270" s="195"/>
      <c r="P270" s="195"/>
      <c r="Q270" s="195"/>
    </row>
    <row r="271" spans="3:19" ht="50.25" customHeight="1" x14ac:dyDescent="0.3">
      <c r="C271" s="195"/>
      <c r="D271" s="195"/>
      <c r="E271" s="195"/>
      <c r="F271" s="195"/>
      <c r="G271" s="195"/>
      <c r="H271" s="195"/>
      <c r="I271" s="195"/>
      <c r="J271" s="195"/>
      <c r="K271" s="195"/>
      <c r="L271" s="195"/>
      <c r="M271" s="195"/>
      <c r="N271" s="195"/>
      <c r="O271" s="195"/>
      <c r="P271" s="195"/>
      <c r="Q271" s="195"/>
    </row>
  </sheetData>
  <sortState xmlns:xlrd2="http://schemas.microsoft.com/office/spreadsheetml/2017/richdata2" ref="C59:R91">
    <sortCondition descending="1" ref="R59:R91"/>
  </sortState>
  <mergeCells count="41">
    <mergeCell ref="O6:U6"/>
    <mergeCell ref="C265:P265"/>
    <mergeCell ref="C266:P266"/>
    <mergeCell ref="C269:Q271"/>
    <mergeCell ref="D205:I205"/>
    <mergeCell ref="C230:Q230"/>
    <mergeCell ref="C233:Q233"/>
    <mergeCell ref="C234:Q234"/>
    <mergeCell ref="C245:P245"/>
    <mergeCell ref="C246:P246"/>
    <mergeCell ref="C232:R232"/>
    <mergeCell ref="C204:Q204"/>
    <mergeCell ref="C139:Q139"/>
    <mergeCell ref="C140:Q140"/>
    <mergeCell ref="C152:Q152"/>
    <mergeCell ref="C153:Q153"/>
    <mergeCell ref="C199:Q199"/>
    <mergeCell ref="C200:Q200"/>
    <mergeCell ref="C94:Q94"/>
    <mergeCell ref="C96:Q96"/>
    <mergeCell ref="C97:Q97"/>
    <mergeCell ref="C102:Q102"/>
    <mergeCell ref="D103:I103"/>
    <mergeCell ref="P103:Q103"/>
    <mergeCell ref="C172:Q172"/>
    <mergeCell ref="C173:Q173"/>
    <mergeCell ref="C178:Q178"/>
    <mergeCell ref="D179:I179"/>
    <mergeCell ref="C196:Q196"/>
    <mergeCell ref="D57:I57"/>
    <mergeCell ref="P57:Q57"/>
    <mergeCell ref="P7:T7"/>
    <mergeCell ref="C9:Q9"/>
    <mergeCell ref="C18:P18"/>
    <mergeCell ref="C19:P19"/>
    <mergeCell ref="C30:P30"/>
    <mergeCell ref="C31:P31"/>
    <mergeCell ref="C37:Q37"/>
    <mergeCell ref="C49:Q49"/>
    <mergeCell ref="C50:Q50"/>
    <mergeCell ref="C56:Q56"/>
  </mergeCells>
  <phoneticPr fontId="2" type="noConversion"/>
  <pageMargins left="0.7" right="0.7" top="0.75" bottom="0.75" header="0.3" footer="0.3"/>
  <pageSetup paperSize="9" orientation="portrait" r:id="rId1"/>
  <ignoredErrors>
    <ignoredError sqref="P261 P170" formula="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Estandar SUPERSALUD" ma:contentTypeID="0x010100013831AC148D7240B2B0A92D12A981FC00653506D51B1C3B48885C915F6085D23D" ma:contentTypeVersion="33" ma:contentTypeDescription="Crear nuevo documento." ma:contentTypeScope="" ma:versionID="2c3308cf7bb6adbf9cb1bf50cfc4a7b0">
  <xsd:schema xmlns:xsd="http://www.w3.org/2001/XMLSchema" xmlns:xs="http://www.w3.org/2001/XMLSchema" xmlns:p="http://schemas.microsoft.com/office/2006/metadata/properties" xmlns:ns1="http://schemas.microsoft.com/sharepoint/v3" xmlns:ns2="b6565643-c00f-44ce-b5d1-532a85e4382c" xmlns:ns3="http://schemas.microsoft.com/sharepoint/v3/fields" xmlns:ns4="fc59cac2-4a0b-49e5-b878-56577be82993" targetNamespace="http://schemas.microsoft.com/office/2006/metadata/properties" ma:root="true" ma:fieldsID="5e0de758c87cb0a861c546031228f093" ns1:_="" ns2:_="" ns3:_="" ns4:_="">
    <xsd:import namespace="http://schemas.microsoft.com/sharepoint/v3"/>
    <xsd:import namespace="b6565643-c00f-44ce-b5d1-532a85e4382c"/>
    <xsd:import namespace="http://schemas.microsoft.com/sharepoint/v3/fields"/>
    <xsd:import namespace="fc59cac2-4a0b-49e5-b878-56577be82993"/>
    <xsd:element name="properties">
      <xsd:complexType>
        <xsd:sequence>
          <xsd:element name="documentManagement">
            <xsd:complexType>
              <xsd:all>
                <xsd:element ref="ns2:Numero"/>
                <xsd:element ref="ns1:Language" minOccurs="0"/>
                <xsd:element ref="ns2:Descripcion"/>
                <xsd:element ref="ns2:Fecha_x0020_de_x0020_Publicacion" minOccurs="0"/>
                <xsd:element ref="ns2:FechaPublicacion" minOccurs="0"/>
                <xsd:element ref="ns2:FechaCaducidad" minOccurs="0"/>
                <xsd:element ref="ns2:Nombre_del_responsable_Produccion" minOccurs="0"/>
                <xsd:element ref="ns2:Codigo_serie" minOccurs="0"/>
                <xsd:element ref="ns2:Codigo_Subserie" minOccurs="0"/>
                <xsd:element ref="ns2:Palabras_Claves" minOccurs="0"/>
                <xsd:element ref="ns2:Fecha_de_Caducidad" minOccurs="0"/>
                <xsd:element ref="ns2:Nombre_del_archivo_con_extension" minOccurs="0"/>
                <xsd:element ref="ns2:Subserie" minOccurs="0"/>
                <xsd:element ref="ns2:Fecha_de_Generacion_Informacion" minOccurs="0"/>
                <xsd:element ref="ns2:Medio_de_conservacion_y_x002f_o_soporte" minOccurs="0"/>
                <xsd:element ref="ns3:_Format" minOccurs="0"/>
                <xsd:element ref="ns2:Informacion_publicada_o_disponible" minOccurs="0"/>
                <xsd:element ref="ns2:Frecuencia_de_actualizacion" minOccurs="0"/>
                <xsd:element ref="ns2:Estado_Plantilla" minOccurs="0"/>
                <xsd:element ref="ns2:Código_x0020_del_x0020_reponsable_x0020_Producción" minOccurs="0"/>
                <xsd:element ref="ns4:TaxCatchAllLabel" minOccurs="0"/>
                <xsd:element ref="ns2:f2931104761c43619c32589b14283c3d" minOccurs="0"/>
                <xsd:element ref="ns2:n7ea3bf5d968464a99702783eb8721dd" minOccurs="0"/>
                <xsd:element ref="ns2:k6e49ac2d53b4321b6bf2a64ac630f1e" minOccurs="0"/>
                <xsd:element ref="ns2:e9b4dd5958b242f1b9a6ead3e1222f02" minOccurs="0"/>
                <xsd:element ref="ns2:_dlc_DocId" minOccurs="0"/>
                <xsd:element ref="ns2:ma69eb2887be407a9d5f3fa084f68ae7" minOccurs="0"/>
                <xsd:element ref="ns2:_dlc_DocIdUrl" minOccurs="0"/>
                <xsd:element ref="ns2:_dlc_DocIdPersistId" minOccurs="0"/>
                <xsd:element ref="ns2:hc05d8cf50584709bf9d898f7cd63ea9" minOccurs="0"/>
                <xsd:element ref="ns4: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5" nillable="true" ma:displayName="Idioma" ma:description="Establece el Idioma, lengua o dialecto en que se encuentra la información." ma:format="Dropdown" ma:internalName="Language">
      <xsd:simpleType>
        <xsd:restriction base="dms:Choice">
          <xsd:enumeration value="Árabe (Arabia Saudí)"/>
          <xsd:enumeration value="Búlgaro (Bulgaria)"/>
          <xsd:enumeration value="Chino (Hong Kong, RAE)"/>
          <xsd:enumeration value="Chino (República Popular China)"/>
          <xsd:enumeration value="Chino (Taiwán)"/>
          <xsd:enumeration value="Croata (Croacia)"/>
          <xsd:enumeration value="Checo (República Checa)"/>
          <xsd:enumeration value="Danés (Dinamarca)"/>
          <xsd:enumeration value="Neerlandés (Países Bajos)"/>
          <xsd:enumeration value="Inglés"/>
          <xsd:enumeration value="Estonio (Estonia)"/>
          <xsd:enumeration value="Finés (Finlandia)"/>
          <xsd:enumeration value="Francés (Francia)"/>
          <xsd:enumeration value="Alemán (Alemania)"/>
          <xsd:enumeration value="Griego (Grecia)"/>
          <xsd:enumeration value="Hebreo (Israel)"/>
          <xsd:enumeration value="Hindi (India)"/>
          <xsd:enumeration value="Húngaro (Hungría)"/>
          <xsd:enumeration value="Indonesio (Indonesia)"/>
          <xsd:enumeration value="Italiano (Italia)"/>
          <xsd:enumeration value="Japonés (Japón)"/>
          <xsd:enumeration value="Coreano (Corea)"/>
          <xsd:enumeration value="Letón (Letonia)"/>
          <xsd:enumeration value="Lituano (Lituania)"/>
          <xsd:enumeration value="Malayo (Malasia)"/>
          <xsd:enumeration value="Noruego (Bokmal) (Noruega)"/>
          <xsd:enumeration value="Polaco (Polonia)"/>
          <xsd:enumeration value="Portugués (Brasil)"/>
          <xsd:enumeration value="Portugués (Portugal)"/>
          <xsd:enumeration value="Rumano (Rumania)"/>
          <xsd:enumeration value="Ruso (Rusia)"/>
          <xsd:enumeration value="Serbio (latino) (Serbia)"/>
          <xsd:enumeration value="Eslovaco (Eslovaquia)"/>
          <xsd:enumeration value="Esloveno (Eslovenia)"/>
          <xsd:enumeration value="Español (España)"/>
          <xsd:enumeration value="Sueco (Suecia)"/>
          <xsd:enumeration value="Tailandés (Tailandia)"/>
          <xsd:enumeration value="Turco (Turquía)"/>
          <xsd:enumeration value="Ucraniano (Ucrania)"/>
          <xsd:enumeration value="Urdu (República Islámica de Pakistán)"/>
          <xsd:enumeration value="Vietnamita (Vietnam)"/>
        </xsd:restriction>
      </xsd:simpleType>
    </xsd:element>
  </xsd:schema>
  <xsd:schema xmlns:xsd="http://www.w3.org/2001/XMLSchema" xmlns:xs="http://www.w3.org/2001/XMLSchema" xmlns:dms="http://schemas.microsoft.com/office/2006/documentManagement/types" xmlns:pc="http://schemas.microsoft.com/office/infopath/2007/PartnerControls" targetNamespace="b6565643-c00f-44ce-b5d1-532a85e4382c" elementFormDefault="qualified">
    <xsd:import namespace="http://schemas.microsoft.com/office/2006/documentManagement/types"/>
    <xsd:import namespace="http://schemas.microsoft.com/office/infopath/2007/PartnerControls"/>
    <xsd:element name="Numero" ma:index="2" ma:displayName="Número" ma:description="Consecutivo o identificador único de documento que la dependencia crea al momento de publicar la información." ma:internalName="Numero" ma:readOnly="false">
      <xsd:simpleType>
        <xsd:restriction base="dms:Text">
          <xsd:maxLength value="255"/>
        </xsd:restriction>
      </xsd:simpleType>
    </xsd:element>
    <xsd:element name="Descripcion" ma:index="7" ma:displayName="Descripción" ma:description="Defina brevemente de qué se trata la información. máximo 200 caracteres." ma:internalName="Descripcion" ma:readOnly="false">
      <xsd:simpleType>
        <xsd:restriction base="dms:Note">
          <xsd:maxLength value="255"/>
        </xsd:restriction>
      </xsd:simpleType>
    </xsd:element>
    <xsd:element name="Fecha_x0020_de_x0020_Publicacion" ma:index="8" nillable="true" ma:displayName="Fecha de Publicación" ma:description="Corresponde a la fecha que se publica el documento dentro de portal web." ma:format="DateOnly" ma:internalName="Fecha_x0020_de_x0020_Publicacion">
      <xsd:simpleType>
        <xsd:restriction base="dms:DateTime"/>
      </xsd:simpleType>
    </xsd:element>
    <xsd:element name="FechaPublicacion" ma:index="11" nillable="true" ma:displayName="Fecha creación documento" ma:description="Fecha publicación del documento." ma:format="DateOnly" ma:internalName="FechaPublicacion">
      <xsd:simpleType>
        <xsd:restriction base="dms:DateTime"/>
      </xsd:simpleType>
    </xsd:element>
    <xsd:element name="FechaCaducidad" ma:index="12" nillable="true" ma:displayName="Fecha fin de publicación" ma:description="Fecha en la que el documento deja de estar vigente." ma:format="DateOnly" ma:internalName="FechaCaducidad">
      <xsd:simpleType>
        <xsd:restriction base="dms:DateTime"/>
      </xsd:simpleType>
    </xsd:element>
    <xsd:element name="Nombre_del_responsable_Produccion" ma:index="13" nillable="true" ma:displayName="Nombre del responsable de producción." ma:description="Corresponde al nombre de la dependencia encargada de la Producción de la información para efectos de permitir su correcta elaboración." ma:internalName="Nombre_del_responsable_Produccion">
      <xsd:simpleType>
        <xsd:restriction base="dms:Text">
          <xsd:maxLength value="250"/>
        </xsd:restriction>
      </xsd:simpleType>
    </xsd:element>
    <xsd:element name="Codigo_serie" ma:index="14" nillable="true" ma:displayName="Código de Serie" ma:internalName="Codigo_serie">
      <xsd:simpleType>
        <xsd:restriction base="dms:Text">
          <xsd:maxLength value="250"/>
        </xsd:restriction>
      </xsd:simpleType>
    </xsd:element>
    <xsd:element name="Codigo_Subserie" ma:index="15" nillable="true" ma:displayName="Código de Subserie." ma:internalName="Codigo_Subserie">
      <xsd:simpleType>
        <xsd:restriction base="dms:Text">
          <xsd:maxLength value="250"/>
        </xsd:restriction>
      </xsd:simpleType>
    </xsd:element>
    <xsd:element name="Palabras_Claves" ma:index="16" nillable="true" ma:displayName="Temática - Palabras clave" ma:internalName="Palabras_Claves">
      <xsd:simpleType>
        <xsd:restriction base="dms:Text">
          <xsd:maxLength value="250"/>
        </xsd:restriction>
      </xsd:simpleType>
    </xsd:element>
    <xsd:element name="Fecha_de_Caducidad" ma:index="17" nillable="true" ma:displayName="Fecha de Caducidad" ma:format="DateOnly" ma:internalName="Fecha_de_Caducidad">
      <xsd:simpleType>
        <xsd:restriction base="dms:DateTime"/>
      </xsd:simpleType>
    </xsd:element>
    <xsd:element name="Nombre_del_archivo_con_extension" ma:index="19" nillable="true" ma:displayName="Nombre del archivo con extensión" ma:internalName="Nombre_del_archivo_con_extension">
      <xsd:simpleType>
        <xsd:restriction base="dms:Text">
          <xsd:maxLength value="250"/>
        </xsd:restriction>
      </xsd:simpleType>
    </xsd:element>
    <xsd:element name="Subserie" ma:index="20" nillable="true" ma:displayName="SubSerie." ma:description="Este dato corresponde a la clasificación documental de cada documento." ma:internalName="Subserie">
      <xsd:simpleType>
        <xsd:restriction base="dms:Text">
          <xsd:maxLength value="250"/>
        </xsd:restriction>
      </xsd:simpleType>
    </xsd:element>
    <xsd:element name="Fecha_de_Generacion_Informacion" ma:index="21" nillable="true" ma:displayName="Fecha de generación información" ma:description="Identifique la fecha cuando se creó la información. Esta fecha no puede ser igual a la fecha de publicación." ma:format="DateOnly" ma:internalName="Fecha_de_Generacion_Informacion">
      <xsd:simpleType>
        <xsd:restriction base="dms:DateTime"/>
      </xsd:simpleType>
    </xsd:element>
    <xsd:element name="Medio_de_conservacion_y_x002f_o_soporte" ma:index="22" nillable="true" ma:displayName="Medio de conservación y/o soporte" ma:description="Defina si el documento es: &#10;o Documento físico, documentos se encuentra impreso.                &#10;o Documento electrónico, documento que se encuentra creado y publicado en formato PDF con OCR.&#10;o Documento digital, documento escaneado del documento físico, sin OCR.&#10;" ma:format="Dropdown" ma:internalName="Medio_de_conservacion_y_x002F_o_soporte">
      <xsd:simpleType>
        <xsd:restriction base="dms:Choice">
          <xsd:enumeration value="Documento físico"/>
          <xsd:enumeration value="Documento electrónico"/>
          <xsd:enumeration value="Documento Digital"/>
        </xsd:restriction>
      </xsd:simpleType>
    </xsd:element>
    <xsd:element name="Informacion_publicada_o_disponible" ma:index="24" nillable="true" ma:displayName="Información publicada y/o disponible" ma:description="Indica el lugar donde se encuentra publicado o puede ser consultado el documento. Digite el URL o la sección donde publicará el documento Ej. Superintendencia/políticas, Planes y Programas/plan anual de gestión." ma:internalName="Informacion_publicada_o_disponible">
      <xsd:simpleType>
        <xsd:restriction base="dms:Text">
          <xsd:maxLength value="250"/>
        </xsd:restriction>
      </xsd:simpleType>
    </xsd:element>
    <xsd:element name="Frecuencia_de_actualizacion" ma:index="25" nillable="true" ma:displayName="Frecuencia de actualización" ma:description="Identifica la periodicidad o el segmento de tiempo con la que actualiza la información, de acuerdo a su naturaleza y a la normativa aplicable." ma:format="Dropdown" ma:internalName="Frecuencia_de_actualizacion">
      <xsd:simpleType>
        <xsd:restriction base="dms:Choice">
          <xsd:enumeration value="Cada minuto"/>
          <xsd:enumeration value="Cada hora"/>
          <xsd:enumeration value="Medio Día"/>
          <xsd:enumeration value="Diaria"/>
          <xsd:enumeration value="Semanal"/>
          <xsd:enumeration value="Mensual"/>
          <xsd:enumeration value="Bimestral"/>
          <xsd:enumeration value="Trimestral"/>
          <xsd:enumeration value="Cuatrimestral"/>
          <xsd:enumeration value="Semestral"/>
          <xsd:enumeration value="Anual"/>
          <xsd:enumeration value="Histórica"/>
          <xsd:enumeration value="Por demanda"/>
        </xsd:restriction>
      </xsd:simpleType>
    </xsd:element>
    <xsd:element name="Estado_Plantilla" ma:index="26" nillable="true" ma:displayName="Estado" ma:description="Corresponde a los planes y programas que se encuentra en vigencia (Si no aplica, seleccione la palabra no aplica dentro de la lista)." ma:format="Dropdown" ma:internalName="Estado_Plantilla" ma:readOnly="false">
      <xsd:simpleType>
        <xsd:restriction base="dms:Choice">
          <xsd:enumeration value="En ejecución"/>
          <xsd:enumeration value="En estudio"/>
          <xsd:enumeration value="Obsolesencia"/>
          <xsd:enumeration value="No Aplica"/>
        </xsd:restriction>
      </xsd:simpleType>
    </xsd:element>
    <xsd:element name="Código_x0020_del_x0020_reponsable_x0020_Producción" ma:index="27" nillable="true" ma:displayName="Código del reponsable Producción" ma:description="código de dependencia acorde a las TRD" ma:internalName="C_x00f3_digo_x0020_del_x0020_reponsable_x0020_Producci_x00f3_n" ma:readOnly="false">
      <xsd:simpleType>
        <xsd:restriction base="dms:Text">
          <xsd:maxLength value="255"/>
        </xsd:restriction>
      </xsd:simpleType>
    </xsd:element>
    <xsd:element name="f2931104761c43619c32589b14283c3d" ma:index="30" nillable="true" ma:taxonomy="true" ma:internalName="f2931104761c43619c32589b14283c3d" ma:taxonomyFieldName="Area" ma:displayName="Area_" ma:default="" ma:fieldId="{f2931104-761c-4361-9c32-589b14283c3d}" ma:sspId="3ac77b2c-d325-4e94-982b-ed583e66bd71" ma:termSetId="975aef82-27af-4c68-8901-f8a422c3640d" ma:anchorId="00000000-0000-0000-0000-000000000000" ma:open="false" ma:isKeyword="false">
      <xsd:complexType>
        <xsd:sequence>
          <xsd:element ref="pc:Terms" minOccurs="0" maxOccurs="1"/>
        </xsd:sequence>
      </xsd:complexType>
    </xsd:element>
    <xsd:element name="n7ea3bf5d968464a99702783eb8721dd" ma:index="32" nillable="true" ma:taxonomy="true" ma:internalName="n7ea3bf5d968464a99702783eb8721dd" ma:taxonomyFieldName="Mes" ma:displayName="Mes_" ma:default="" ma:fieldId="{77ea3bf5-d968-464a-9970-2783eb8721dd}" ma:sspId="3ac77b2c-d325-4e94-982b-ed583e66bd71" ma:termSetId="06abac69-b213-43b5-806b-878bc1c34c08" ma:anchorId="00000000-0000-0000-0000-000000000000" ma:open="false" ma:isKeyword="false">
      <xsd:complexType>
        <xsd:sequence>
          <xsd:element ref="pc:Terms" minOccurs="0" maxOccurs="1"/>
        </xsd:sequence>
      </xsd:complexType>
    </xsd:element>
    <xsd:element name="k6e49ac2d53b4321b6bf2a64ac630f1e" ma:index="34" nillable="true" ma:taxonomy="true" ma:internalName="k6e49ac2d53b4321b6bf2a64ac630f1e" ma:taxonomyFieldName="Categoria" ma:displayName="Categoria_" ma:default="" ma:fieldId="{46e49ac2-d53b-4321-b6bf-2a64ac630f1e}" ma:sspId="3ac77b2c-d325-4e94-982b-ed583e66bd71" ma:termSetId="1996e4f0-9f70-45d0-9cf8-5594ce6ccc92" ma:anchorId="00000000-0000-0000-0000-000000000000" ma:open="false" ma:isKeyword="false">
      <xsd:complexType>
        <xsd:sequence>
          <xsd:element ref="pc:Terms" minOccurs="0" maxOccurs="1"/>
        </xsd:sequence>
      </xsd:complexType>
    </xsd:element>
    <xsd:element name="e9b4dd5958b242f1b9a6ead3e1222f02" ma:index="37" nillable="true" ma:taxonomy="true" ma:internalName="e9b4dd5958b242f1b9a6ead3e1222f02" ma:taxonomyFieldName="TipoNorma" ma:displayName="Tipo de Norma1" ma:default="" ma:fieldId="{e9b4dd59-58b2-42f1-b9a6-ead3e1222f02}" ma:sspId="3ac77b2c-d325-4e94-982b-ed583e66bd71" ma:termSetId="457ed1eb-1a38-4c16-989d-36881632a6d4" ma:anchorId="00000000-0000-0000-0000-000000000000" ma:open="false" ma:isKeyword="false">
      <xsd:complexType>
        <xsd:sequence>
          <xsd:element ref="pc:Terms" minOccurs="0" maxOccurs="1"/>
        </xsd:sequence>
      </xsd:complexType>
    </xsd:element>
    <xsd:element name="_dlc_DocId" ma:index="38" nillable="true" ma:displayName="Valor de Id. de documento" ma:description="El valor del identificador de documento asignado a este elemento." ma:internalName="_dlc_DocId" ma:readOnly="true">
      <xsd:simpleType>
        <xsd:restriction base="dms:Text"/>
      </xsd:simpleType>
    </xsd:element>
    <xsd:element name="ma69eb2887be407a9d5f3fa084f68ae7" ma:index="39" nillable="true" ma:taxonomy="true" ma:internalName="ma69eb2887be407a9d5f3fa084f68ae7" ma:taxonomyFieldName="TipoVigilado" ma:displayName="Tipo de vigilado_" ma:default="" ma:fieldId="{6a69eb28-87be-407a-9d5f-3fa084f68ae7}" ma:sspId="3ac77b2c-d325-4e94-982b-ed583e66bd71" ma:termSetId="f150babb-547c-4ed8-99eb-fb00aa8c7338" ma:anchorId="00000000-0000-0000-0000-000000000000" ma:open="false" ma:isKeyword="false">
      <xsd:complexType>
        <xsd:sequence>
          <xsd:element ref="pc:Terms" minOccurs="0" maxOccurs="1"/>
        </xsd:sequence>
      </xsd:complexType>
    </xsd:element>
    <xsd:element name="_dlc_DocIdUrl" ma:index="40" nillable="true" ma:displayName="Id. de documento" ma:description="Vínculo permanente 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41" nillable="true" ma:displayName="Persist ID" ma:description="Keep ID on add." ma:hidden="true" ma:internalName="_dlc_DocIdPersistId" ma:readOnly="true">
      <xsd:simpleType>
        <xsd:restriction base="dms:Boolean"/>
      </xsd:simpleType>
    </xsd:element>
    <xsd:element name="hc05d8cf50584709bf9d898f7cd63ea9" ma:index="42" nillable="true" ma:taxonomy="true" ma:internalName="hc05d8cf50584709bf9d898f7cd63ea9" ma:taxonomyFieldName="Ano" ma:displayName="Año_" ma:default="" ma:fieldId="{1c05d8cf-5058-4709-bf9d-898f7cd63ea9}" ma:sspId="3ac77b2c-d325-4e94-982b-ed583e66bd71" ma:termSetId="6ccbfcdd-29ad-4c07-a09c-afb8a9158006"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Format" ma:index="23" nillable="true" ma:displayName="Formato" ma:description="Identifica la forma, tamaño o modo en la que se presenta la información o se permite su visualización o consulta, tales como: hoja de cálculo, imagen, audio, video, documento de texto, etc." ma:format="Dropdown" ma:internalName="_Format">
      <xsd:simpleType>
        <xsd:restriction base="dms:Choice">
          <xsd:enumeration value="Hoja de calculo"/>
          <xsd:enumeration value="Documento de texto"/>
          <xsd:enumeration value="Audio"/>
          <xsd:enumeration value="Video"/>
          <xsd:enumeration value="Imagen"/>
        </xsd:restriction>
      </xsd:simpleType>
    </xsd:element>
  </xsd:schema>
  <xsd:schema xmlns:xsd="http://www.w3.org/2001/XMLSchema" xmlns:xs="http://www.w3.org/2001/XMLSchema" xmlns:dms="http://schemas.microsoft.com/office/2006/documentManagement/types" xmlns:pc="http://schemas.microsoft.com/office/infopath/2007/PartnerControls" targetNamespace="fc59cac2-4a0b-49e5-b878-56577be82993" elementFormDefault="qualified">
    <xsd:import namespace="http://schemas.microsoft.com/office/2006/documentManagement/types"/>
    <xsd:import namespace="http://schemas.microsoft.com/office/infopath/2007/PartnerControls"/>
    <xsd:element name="TaxCatchAllLabel" ma:index="28" nillable="true" ma:displayName="Columna global de taxonomía1" ma:hidden="true" ma:list="{4caf248d-176a-488d-8fa6-5925cba819df}" ma:internalName="TaxCatchAllLabel" ma:readOnly="true" ma:showField="CatchAllDataLabel" ma:web="b6565643-c00f-44ce-b5d1-532a85e4382c">
      <xsd:complexType>
        <xsd:complexContent>
          <xsd:extension base="dms:MultiChoiceLookup">
            <xsd:sequence>
              <xsd:element name="Value" type="dms:Lookup" maxOccurs="unbounded" minOccurs="0" nillable="true"/>
            </xsd:sequence>
          </xsd:extension>
        </xsd:complexContent>
      </xsd:complexType>
    </xsd:element>
    <xsd:element name="TaxCatchAll" ma:index="44" nillable="true" ma:displayName="Columna global de taxonomía" ma:hidden="true" ma:list="{4caf248d-176a-488d-8fa6-5925cba819df}" ma:internalName="TaxCatchAll" ma:showField="CatchAllData" ma:web="b6565643-c00f-44ce-b5d1-532a85e4382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9" ma:displayName="Tipo de contenido"/>
        <xsd:element ref="dc:title" minOccurs="0" maxOccurs="1" ma:index="1"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Numero xmlns="b6565643-c00f-44ce-b5d1-532a85e4382c">EPQRD</Numero>
    <Language xmlns="http://schemas.microsoft.com/sharepoint/v3">Español (España)</Language>
    <Fecha_x0020_de_x0020_Publicacion xmlns="b6565643-c00f-44ce-b5d1-532a85e4382c">2026-03-25T05:00:00+00:00</Fecha_x0020_de_x0020_Publicacion>
    <Nombre_del_archivo_con_extension xmlns="b6565643-c00f-44ce-b5d1-532a85e4382c">RQ-PQRD-y-solicitudes-de-informacion-febrero-de-2026.xlsx</Nombre_del_archivo_con_extension>
    <Frecuencia_de_actualizacion xmlns="b6565643-c00f-44ce-b5d1-532a85e4382c">Mensual</Frecuencia_de_actualizacion>
    <e9b4dd5958b242f1b9a6ead3e1222f02 xmlns="b6565643-c00f-44ce-b5d1-532a85e4382c">
      <Terms xmlns="http://schemas.microsoft.com/office/infopath/2007/PartnerControls"/>
    </e9b4dd5958b242f1b9a6ead3e1222f02>
    <Nombre_del_responsable_Produccion xmlns="b6565643-c00f-44ce-b5d1-532a85e4382c">Delegatura para la Protección al Usuario</Nombre_del_responsable_Produccion>
    <Fecha_de_Caducidad xmlns="b6565643-c00f-44ce-b5d1-532a85e4382c" xsi:nil="true"/>
    <Fecha_de_Generacion_Informacion xmlns="b6565643-c00f-44ce-b5d1-532a85e4382c">2026-03-25T05:00:00+00:00</Fecha_de_Generacion_Informacion>
    <FechaCaducidad xmlns="b6565643-c00f-44ce-b5d1-532a85e4382c" xsi:nil="true"/>
    <k6e49ac2d53b4321b6bf2a64ac630f1e xmlns="b6565643-c00f-44ce-b5d1-532a85e4382c">
      <Terms xmlns="http://schemas.microsoft.com/office/infopath/2007/PartnerControls"/>
    </k6e49ac2d53b4321b6bf2a64ac630f1e>
    <FechaPublicacion xmlns="b6565643-c00f-44ce-b5d1-532a85e4382c">2026-03-25T05:00:00+00:00</FechaPublicacion>
    <Subserie xmlns="b6565643-c00f-44ce-b5d1-532a85e4382c" xsi:nil="true"/>
    <_Format xmlns="http://schemas.microsoft.com/sharepoint/v3/fields">Hoja de calculo</_Format>
    <Código_x0020_del_x0020_reponsable_x0020_Producción xmlns="b6565643-c00f-44ce-b5d1-532a85e4382c">20000</Código_x0020_del_x0020_reponsable_x0020_Producción>
    <hc05d8cf50584709bf9d898f7cd63ea9 xmlns="b6565643-c00f-44ce-b5d1-532a85e4382c">
      <Terms xmlns="http://schemas.microsoft.com/office/infopath/2007/PartnerControls">
        <TermInfo xmlns="http://schemas.microsoft.com/office/infopath/2007/PartnerControls">
          <TermName xmlns="http://schemas.microsoft.com/office/infopath/2007/PartnerControls">2026</TermName>
          <TermId xmlns="http://schemas.microsoft.com/office/infopath/2007/PartnerControls">a16c10e0-e060-4017-a85e-ee4e3315d151</TermId>
        </TermInfo>
      </Terms>
    </hc05d8cf50584709bf9d898f7cd63ea9>
    <Codigo_serie xmlns="b6565643-c00f-44ce-b5d1-532a85e4382c" xsi:nil="true"/>
    <n7ea3bf5d968464a99702783eb8721dd xmlns="b6565643-c00f-44ce-b5d1-532a85e4382c">
      <Terms xmlns="http://schemas.microsoft.com/office/infopath/2007/PartnerControls">
        <TermInfo xmlns="http://schemas.microsoft.com/office/infopath/2007/PartnerControls">
          <TermName xmlns="http://schemas.microsoft.com/office/infopath/2007/PartnerControls">Febrero</TermName>
          <TermId xmlns="http://schemas.microsoft.com/office/infopath/2007/PartnerControls">c266a750-e656-489a-b30c-d61b6db29751</TermId>
        </TermInfo>
      </Terms>
    </n7ea3bf5d968464a99702783eb8721dd>
    <TaxCatchAll xmlns="fc59cac2-4a0b-49e5-b878-56577be82993">
      <Value>165</Value>
      <Value>6</Value>
    </TaxCatchAll>
    <Descripcion xmlns="b6565643-c00f-44ce-b5d1-532a85e4382c">Comportamiento de las peticiones, quejas, reclamos o denuncias y solicitudes de información formuladas por los usuarios del sistema nacional de salud ante la Supersalud en el periodo comprendido entre enero y febrero de 2026.</Descripcion>
    <Informacion_publicada_o_disponible xmlns="b6565643-c00f-44ce-b5d1-532a85e4382c">https://www.supersalud.gov.co/es-co/Paginas/Protecci%C3%B3n%20al%20Usuario/reportes-de-peticiones-quejas-reclamos-o-denuncias.aspx</Informacion_publicada_o_disponible>
    <Palabras_Claves xmlns="b6565643-c00f-44ce-b5d1-532a85e4382c" xsi:nil="true"/>
    <Medio_de_conservacion_y_x002f_o_soporte xmlns="b6565643-c00f-44ce-b5d1-532a85e4382c">Documento electrónico</Medio_de_conservacion_y_x002f_o_soporte>
    <Estado_Plantilla xmlns="b6565643-c00f-44ce-b5d1-532a85e4382c">En ejecución</Estado_Plantilla>
    <ma69eb2887be407a9d5f3fa084f68ae7 xmlns="b6565643-c00f-44ce-b5d1-532a85e4382c">
      <Terms xmlns="http://schemas.microsoft.com/office/infopath/2007/PartnerControls"/>
    </ma69eb2887be407a9d5f3fa084f68ae7>
    <f2931104761c43619c32589b14283c3d xmlns="b6565643-c00f-44ce-b5d1-532a85e4382c">
      <Terms xmlns="http://schemas.microsoft.com/office/infopath/2007/PartnerControls"/>
    </f2931104761c43619c32589b14283c3d>
    <Codigo_Subserie xmlns="b6565643-c00f-44ce-b5d1-532a85e4382c" xsi:nil="true"/>
    <_dlc_DocId xmlns="b6565643-c00f-44ce-b5d1-532a85e4382c">XQAF2AT3N76N-126-244</_dlc_DocId>
    <_dlc_DocIdUrl xmlns="b6565643-c00f-44ce-b5d1-532a85e4382c">
      <Url>https://docs.supersalud.gov.co/PortalWeb/ProteccionUsuario/_layouts/15/DocIdRedir.aspx?ID=XQAF2AT3N76N-126-244</Url>
      <Description>XQAF2AT3N76N-126-244</Description>
    </_dlc_DocIdUrl>
  </documentManagement>
</p:properties>
</file>

<file path=customXml/itemProps1.xml><?xml version="1.0" encoding="utf-8"?>
<ds:datastoreItem xmlns:ds="http://schemas.openxmlformats.org/officeDocument/2006/customXml" ds:itemID="{7660CFB4-7862-4398-9D17-B9E2A8321F62}"/>
</file>

<file path=customXml/itemProps2.xml><?xml version="1.0" encoding="utf-8"?>
<ds:datastoreItem xmlns:ds="http://schemas.openxmlformats.org/officeDocument/2006/customXml" ds:itemID="{3BA787B1-35DE-4F28-9A1C-074D7548B5E6}"/>
</file>

<file path=customXml/itemProps3.xml><?xml version="1.0" encoding="utf-8"?>
<ds:datastoreItem xmlns:ds="http://schemas.openxmlformats.org/officeDocument/2006/customXml" ds:itemID="{76F76F94-1DA2-4A7A-9368-7FFEBC40F340}"/>
</file>

<file path=customXml/itemProps4.xml><?xml version="1.0" encoding="utf-8"?>
<ds:datastoreItem xmlns:ds="http://schemas.openxmlformats.org/officeDocument/2006/customXml" ds:itemID="{7A540FBE-A791-4B75-B6A5-835B32F3BB3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TASA AÑO CORRIDO</vt:lpstr>
      <vt:lpstr>TASA AFILIADOS 12 M</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PQRD y solicitudes de información febrero 2026</dc:title>
  <dc:subject/>
  <dc:creator>Edwin Rocha</dc:creator>
  <cp:keywords/>
  <dc:description/>
  <cp:lastModifiedBy>Eliana Plazas</cp:lastModifiedBy>
  <cp:revision/>
  <dcterms:created xsi:type="dcterms:W3CDTF">2021-08-04T13:30:19Z</dcterms:created>
  <dcterms:modified xsi:type="dcterms:W3CDTF">2026-03-20T16:52:06Z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0x010100013831AC148D7240B2B0A92D12A981FC00653506D51B1C3B48885C915F6085D23D</vt:lpwstr>
  </property>
  <property fmtid="{D5CDD505-2E9C-101B-9397-08002B2CF9AE}" pid="3" name="_dlc_DocIdItemGuid">
    <vt:lpwstr>ed919528-14cf-46b7-981f-a2d7744ef5bf</vt:lpwstr>
  </property>
  <property fmtid="{D5CDD505-2E9C-101B-9397-08002B2CF9AE}" pid="4" name="Estado">
    <vt:lpwstr/>
  </property>
  <property fmtid="{D5CDD505-2E9C-101B-9397-08002B2CF9AE}" pid="5" name="f33501da5a6943e29ee143f39dc96581">
    <vt:lpwstr/>
  </property>
  <property fmtid="{D5CDD505-2E9C-101B-9397-08002B2CF9AE}" pid="6" name="Mes">
    <vt:lpwstr>6;#Febrero|c266a750-e656-489a-b30c-d61b6db29751</vt:lpwstr>
  </property>
  <property fmtid="{D5CDD505-2E9C-101B-9397-08002B2CF9AE}" pid="7" name="TipoVigilado">
    <vt:lpwstr/>
  </property>
  <property fmtid="{D5CDD505-2E9C-101B-9397-08002B2CF9AE}" pid="8" name="he2927a13d6f4f43a1c5c34740004df8">
    <vt:lpwstr/>
  </property>
  <property fmtid="{D5CDD505-2E9C-101B-9397-08002B2CF9AE}" pid="9" name="TipoNorma">
    <vt:lpwstr/>
  </property>
  <property fmtid="{D5CDD505-2E9C-101B-9397-08002B2CF9AE}" pid="10" name="TipoDocumento">
    <vt:lpwstr/>
  </property>
  <property fmtid="{D5CDD505-2E9C-101B-9397-08002B2CF9AE}" pid="11" name="Area">
    <vt:lpwstr/>
  </property>
  <property fmtid="{D5CDD505-2E9C-101B-9397-08002B2CF9AE}" pid="12" name="Categoria">
    <vt:lpwstr/>
  </property>
  <property fmtid="{D5CDD505-2E9C-101B-9397-08002B2CF9AE}" pid="13" name="Ano">
    <vt:lpwstr>165;#2026|a16c10e0-e060-4017-a85e-ee4e3315d151</vt:lpwstr>
  </property>
</Properties>
</file>