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W:\INFORMES\2025\MATRIZ BD 2025\SEP\Web\"/>
    </mc:Choice>
  </mc:AlternateContent>
  <xr:revisionPtr revIDLastSave="0" documentId="13_ncr:1_{0CA65E38-7506-4E40-A11B-5C0D9A47A502}" xr6:coauthVersionLast="47" xr6:coauthVersionMax="47" xr10:uidLastSave="{00000000-0000-0000-0000-000000000000}"/>
  <bookViews>
    <workbookView xWindow="-120" yWindow="-120" windowWidth="20730" windowHeight="11040" xr2:uid="{13705870-6398-4C2B-A292-F8511FB9C113}"/>
  </bookViews>
  <sheets>
    <sheet name="TASA AÑO CORRIDO" sheetId="2" r:id="rId1"/>
    <sheet name="TASA AFILIADOS 12 M" sheetId="5" r:id="rId2"/>
  </sheets>
  <definedNames>
    <definedName name="_xlnm._FilterDatabase" localSheetId="1" hidden="1">'TASA AFILIADOS 12 M'!$T$58:$X$91</definedName>
    <definedName name="_xlnm._FilterDatabase" localSheetId="0" hidden="1">'TASA AÑO CORRIDO'!$C$56:$R$95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5" i="5" l="1"/>
  <c r="P16" i="5"/>
  <c r="D17" i="5"/>
  <c r="E17" i="5"/>
  <c r="F17" i="5"/>
  <c r="G17" i="5"/>
  <c r="H17" i="5"/>
  <c r="I17" i="5"/>
  <c r="J17" i="5"/>
  <c r="K17" i="5"/>
  <c r="L17" i="5"/>
  <c r="M17" i="5"/>
  <c r="N17" i="5"/>
  <c r="O17" i="5"/>
  <c r="P17" i="5"/>
  <c r="P26" i="5"/>
  <c r="P29" i="5" s="1"/>
  <c r="P27" i="5"/>
  <c r="P28" i="5"/>
  <c r="G29" i="5"/>
  <c r="H29" i="5"/>
  <c r="I29" i="5"/>
  <c r="J29" i="5"/>
  <c r="K29" i="5"/>
  <c r="L29" i="5"/>
  <c r="M29" i="5"/>
  <c r="N29" i="5"/>
  <c r="O29" i="5"/>
  <c r="P39" i="5"/>
  <c r="P40" i="5"/>
  <c r="P41" i="5"/>
  <c r="P42" i="5"/>
  <c r="P43" i="5"/>
  <c r="P44" i="5"/>
  <c r="D45" i="5"/>
  <c r="E45" i="5"/>
  <c r="F45" i="5"/>
  <c r="G45" i="5"/>
  <c r="H45" i="5"/>
  <c r="I45" i="5"/>
  <c r="J45" i="5"/>
  <c r="K45" i="5"/>
  <c r="L45" i="5"/>
  <c r="M45" i="5"/>
  <c r="N45" i="5"/>
  <c r="O45" i="5"/>
  <c r="P59" i="5"/>
  <c r="R59" i="5"/>
  <c r="P60" i="5"/>
  <c r="R60" i="5" s="1"/>
  <c r="P61" i="5"/>
  <c r="R61" i="5"/>
  <c r="P62" i="5"/>
  <c r="R62" i="5"/>
  <c r="P63" i="5"/>
  <c r="R63" i="5" s="1"/>
  <c r="P64" i="5"/>
  <c r="R64" i="5"/>
  <c r="P65" i="5"/>
  <c r="R65" i="5"/>
  <c r="P66" i="5"/>
  <c r="R66" i="5" s="1"/>
  <c r="P67" i="5"/>
  <c r="R67" i="5"/>
  <c r="P68" i="5"/>
  <c r="R68" i="5"/>
  <c r="P69" i="5"/>
  <c r="P70" i="5"/>
  <c r="R70" i="5"/>
  <c r="P71" i="5"/>
  <c r="R71" i="5"/>
  <c r="P72" i="5"/>
  <c r="R72" i="5" s="1"/>
  <c r="P73" i="5"/>
  <c r="R73" i="5"/>
  <c r="P74" i="5"/>
  <c r="R74" i="5" s="1"/>
  <c r="P75" i="5"/>
  <c r="R75" i="5"/>
  <c r="P76" i="5"/>
  <c r="R76" i="5"/>
  <c r="P77" i="5"/>
  <c r="R77" i="5" s="1"/>
  <c r="P78" i="5"/>
  <c r="R78" i="5" s="1"/>
  <c r="P79" i="5"/>
  <c r="R79" i="5"/>
  <c r="P80" i="5"/>
  <c r="R80" i="5"/>
  <c r="P81" i="5"/>
  <c r="R81" i="5" s="1"/>
  <c r="P82" i="5"/>
  <c r="R82" i="5" s="1"/>
  <c r="P83" i="5"/>
  <c r="R83" i="5"/>
  <c r="P84" i="5"/>
  <c r="R84" i="5"/>
  <c r="P85" i="5"/>
  <c r="R85" i="5" s="1"/>
  <c r="P86" i="5"/>
  <c r="R86" i="5"/>
  <c r="P87" i="5"/>
  <c r="R87" i="5" s="1"/>
  <c r="P88" i="5"/>
  <c r="R88" i="5"/>
  <c r="P89" i="5"/>
  <c r="R89" i="5"/>
  <c r="P90" i="5"/>
  <c r="R90" i="5" s="1"/>
  <c r="P91" i="5"/>
  <c r="R91" i="5"/>
  <c r="D92" i="5"/>
  <c r="E92" i="5"/>
  <c r="F92" i="5"/>
  <c r="G92" i="5"/>
  <c r="H92" i="5"/>
  <c r="I92" i="5"/>
  <c r="J92" i="5"/>
  <c r="K92" i="5"/>
  <c r="L92" i="5"/>
  <c r="M92" i="5"/>
  <c r="N92" i="5"/>
  <c r="O92" i="5"/>
  <c r="P105" i="5"/>
  <c r="P106" i="5"/>
  <c r="R106" i="5" s="1"/>
  <c r="P107" i="5"/>
  <c r="R107" i="5"/>
  <c r="P108" i="5"/>
  <c r="R108" i="5"/>
  <c r="P109" i="5"/>
  <c r="R109" i="5"/>
  <c r="P110" i="5"/>
  <c r="R110" i="5" s="1"/>
  <c r="P111" i="5"/>
  <c r="R111" i="5" s="1"/>
  <c r="P112" i="5"/>
  <c r="R112" i="5"/>
  <c r="P113" i="5"/>
  <c r="R113" i="5" s="1"/>
  <c r="P114" i="5"/>
  <c r="R114" i="5" s="1"/>
  <c r="P115" i="5"/>
  <c r="R115" i="5" s="1"/>
  <c r="P116" i="5"/>
  <c r="R116" i="5"/>
  <c r="P117" i="5"/>
  <c r="R117" i="5"/>
  <c r="P118" i="5"/>
  <c r="R118" i="5" s="1"/>
  <c r="P119" i="5"/>
  <c r="R119" i="5"/>
  <c r="P120" i="5"/>
  <c r="R120" i="5"/>
  <c r="P121" i="5"/>
  <c r="R121" i="5" s="1"/>
  <c r="P122" i="5"/>
  <c r="R122" i="5" s="1"/>
  <c r="P123" i="5"/>
  <c r="R123" i="5" s="1"/>
  <c r="P124" i="5"/>
  <c r="R124" i="5"/>
  <c r="P125" i="5"/>
  <c r="R125" i="5"/>
  <c r="P126" i="5"/>
  <c r="R126" i="5" s="1"/>
  <c r="P127" i="5"/>
  <c r="R127" i="5"/>
  <c r="P128" i="5"/>
  <c r="R128" i="5"/>
  <c r="P129" i="5"/>
  <c r="R129" i="5" s="1"/>
  <c r="P130" i="5"/>
  <c r="R130" i="5" s="1"/>
  <c r="P131" i="5"/>
  <c r="R131" i="5"/>
  <c r="P132" i="5"/>
  <c r="R132" i="5"/>
  <c r="P133" i="5"/>
  <c r="R133" i="5" s="1"/>
  <c r="P134" i="5"/>
  <c r="R134" i="5" s="1"/>
  <c r="P135" i="5"/>
  <c r="R135" i="5"/>
  <c r="P136" i="5"/>
  <c r="R136" i="5" s="1"/>
  <c r="D137" i="5"/>
  <c r="E137" i="5"/>
  <c r="F137" i="5"/>
  <c r="G137" i="5"/>
  <c r="H137" i="5"/>
  <c r="I137" i="5"/>
  <c r="J137" i="5"/>
  <c r="K137" i="5"/>
  <c r="L137" i="5"/>
  <c r="M137" i="5"/>
  <c r="N137" i="5"/>
  <c r="O137" i="5"/>
  <c r="P147" i="5"/>
  <c r="P148" i="5"/>
  <c r="P149" i="5"/>
  <c r="P150" i="5"/>
  <c r="G151" i="5"/>
  <c r="H151" i="5"/>
  <c r="I151" i="5"/>
  <c r="J151" i="5"/>
  <c r="K151" i="5"/>
  <c r="L151" i="5"/>
  <c r="M151" i="5"/>
  <c r="N151" i="5"/>
  <c r="O151" i="5"/>
  <c r="P160" i="5"/>
  <c r="P161" i="5"/>
  <c r="P162" i="5"/>
  <c r="P163" i="5"/>
  <c r="P164" i="5"/>
  <c r="Q164" i="5"/>
  <c r="P165" i="5"/>
  <c r="P166" i="5"/>
  <c r="P167" i="5"/>
  <c r="P168" i="5"/>
  <c r="P169" i="5"/>
  <c r="G170" i="5"/>
  <c r="H170" i="5"/>
  <c r="I170" i="5"/>
  <c r="J170" i="5"/>
  <c r="K170" i="5"/>
  <c r="L170" i="5"/>
  <c r="M170" i="5"/>
  <c r="N170" i="5"/>
  <c r="O170" i="5"/>
  <c r="P171" i="5"/>
  <c r="P181" i="5"/>
  <c r="R181" i="5" s="1"/>
  <c r="P182" i="5"/>
  <c r="R182" i="5"/>
  <c r="P183" i="5"/>
  <c r="R183" i="5" s="1"/>
  <c r="P184" i="5"/>
  <c r="R184" i="5"/>
  <c r="P185" i="5"/>
  <c r="R185" i="5"/>
  <c r="P186" i="5"/>
  <c r="R186" i="5"/>
  <c r="P187" i="5"/>
  <c r="R187" i="5" s="1"/>
  <c r="P188" i="5"/>
  <c r="R188" i="5" s="1"/>
  <c r="P189" i="5"/>
  <c r="R189" i="5"/>
  <c r="P190" i="5"/>
  <c r="R190" i="5"/>
  <c r="P191" i="5"/>
  <c r="R191" i="5" s="1"/>
  <c r="P192" i="5"/>
  <c r="R192" i="5"/>
  <c r="P193" i="5"/>
  <c r="D194" i="5"/>
  <c r="E194" i="5"/>
  <c r="F194" i="5"/>
  <c r="G194" i="5"/>
  <c r="H194" i="5"/>
  <c r="I194" i="5"/>
  <c r="J194" i="5"/>
  <c r="K194" i="5"/>
  <c r="L194" i="5"/>
  <c r="M194" i="5"/>
  <c r="N194" i="5"/>
  <c r="O194" i="5"/>
  <c r="P207" i="5"/>
  <c r="R207" i="5"/>
  <c r="P208" i="5"/>
  <c r="R208" i="5" s="1"/>
  <c r="P209" i="5"/>
  <c r="R209" i="5"/>
  <c r="P210" i="5"/>
  <c r="R210" i="5"/>
  <c r="P211" i="5"/>
  <c r="R211" i="5" s="1"/>
  <c r="P212" i="5"/>
  <c r="R212" i="5" s="1"/>
  <c r="P213" i="5"/>
  <c r="R213" i="5"/>
  <c r="P214" i="5"/>
  <c r="R214" i="5"/>
  <c r="P215" i="5"/>
  <c r="R215" i="5" s="1"/>
  <c r="P216" i="5"/>
  <c r="R216" i="5" s="1"/>
  <c r="P217" i="5"/>
  <c r="R217" i="5"/>
  <c r="P218" i="5"/>
  <c r="R218" i="5"/>
  <c r="P219" i="5"/>
  <c r="P220" i="5"/>
  <c r="P221" i="5"/>
  <c r="P222" i="5"/>
  <c r="P223" i="5"/>
  <c r="P224" i="5"/>
  <c r="P225" i="5"/>
  <c r="P226" i="5"/>
  <c r="P227" i="5"/>
  <c r="D228" i="5"/>
  <c r="P228" i="5" s="1"/>
  <c r="E228" i="5"/>
  <c r="F228" i="5"/>
  <c r="G228" i="5"/>
  <c r="H228" i="5"/>
  <c r="I228" i="5"/>
  <c r="J228" i="5"/>
  <c r="K228" i="5"/>
  <c r="L228" i="5"/>
  <c r="M228" i="5"/>
  <c r="N228" i="5"/>
  <c r="O228" i="5"/>
  <c r="P239" i="5"/>
  <c r="P240" i="5"/>
  <c r="P241" i="5"/>
  <c r="P242" i="5"/>
  <c r="P244" i="5" s="1"/>
  <c r="P243" i="5"/>
  <c r="G244" i="5"/>
  <c r="H244" i="5"/>
  <c r="I244" i="5"/>
  <c r="J244" i="5"/>
  <c r="K244" i="5"/>
  <c r="L244" i="5"/>
  <c r="M244" i="5"/>
  <c r="N244" i="5"/>
  <c r="O244" i="5"/>
  <c r="P251" i="5"/>
  <c r="P252" i="5"/>
  <c r="P253" i="5"/>
  <c r="P254" i="5"/>
  <c r="P255" i="5"/>
  <c r="P256" i="5"/>
  <c r="Q256" i="5" s="1"/>
  <c r="P257" i="5"/>
  <c r="Q257" i="5" s="1"/>
  <c r="P258" i="5"/>
  <c r="P259" i="5"/>
  <c r="P260" i="5"/>
  <c r="G261" i="5"/>
  <c r="H261" i="5"/>
  <c r="I261" i="5"/>
  <c r="J261" i="5"/>
  <c r="K261" i="5"/>
  <c r="L261" i="5"/>
  <c r="M261" i="5"/>
  <c r="N261" i="5"/>
  <c r="O261" i="5"/>
  <c r="P262" i="5"/>
  <c r="P45" i="5" l="1"/>
  <c r="Q41" i="5" s="1"/>
  <c r="Q42" i="5"/>
  <c r="Q255" i="5"/>
  <c r="Q165" i="5"/>
  <c r="P151" i="5"/>
  <c r="Q150" i="5" s="1"/>
  <c r="P137" i="5"/>
  <c r="Q138" i="5" s="1"/>
  <c r="Q149" i="5"/>
  <c r="Q253" i="5"/>
  <c r="P194" i="5"/>
  <c r="P170" i="5"/>
  <c r="Q161" i="5"/>
  <c r="P92" i="5"/>
  <c r="Q43" i="5"/>
  <c r="Q40" i="5"/>
  <c r="Q147" i="5"/>
  <c r="Q44" i="5"/>
  <c r="Q260" i="5"/>
  <c r="Q252" i="5"/>
  <c r="Q163" i="5"/>
  <c r="Q39" i="5"/>
  <c r="Q258" i="5"/>
  <c r="Q259" i="5"/>
  <c r="Q251" i="5"/>
  <c r="Q261" i="5" s="1"/>
  <c r="Q162" i="5"/>
  <c r="R69" i="5"/>
  <c r="Q169" i="5"/>
  <c r="P261" i="5"/>
  <c r="Q168" i="5"/>
  <c r="Q160" i="5"/>
  <c r="Q148" i="5"/>
  <c r="R105" i="5"/>
  <c r="Q167" i="5"/>
  <c r="Q254" i="5"/>
  <c r="Q166" i="5"/>
  <c r="J220" i="2"/>
  <c r="Q45" i="5" l="1"/>
  <c r="Q151" i="5"/>
  <c r="Q170" i="5"/>
  <c r="P62" i="2"/>
  <c r="P217" i="2" l="1"/>
  <c r="P216" i="2"/>
  <c r="P215" i="2"/>
  <c r="P214" i="2"/>
  <c r="P213" i="2"/>
  <c r="P212" i="2"/>
  <c r="P211" i="2"/>
  <c r="P210" i="2"/>
  <c r="R210" i="2" s="1"/>
  <c r="P209" i="2"/>
  <c r="R209" i="2" s="1"/>
  <c r="P208" i="2"/>
  <c r="R208" i="2" s="1"/>
  <c r="P207" i="2"/>
  <c r="R207" i="2" s="1"/>
  <c r="P206" i="2"/>
  <c r="R206" i="2" s="1"/>
  <c r="P205" i="2"/>
  <c r="R205" i="2" s="1"/>
  <c r="P204" i="2"/>
  <c r="R204" i="2" s="1"/>
  <c r="P203" i="2"/>
  <c r="R203" i="2" s="1"/>
  <c r="P202" i="2"/>
  <c r="R202" i="2" s="1"/>
  <c r="H187" i="2" l="1"/>
  <c r="P219" i="2" l="1"/>
  <c r="P200" i="2"/>
  <c r="P199" i="2"/>
  <c r="P218" i="2"/>
  <c r="P201" i="2"/>
  <c r="P255" i="2" l="1"/>
  <c r="P15" i="2"/>
  <c r="P253" i="2" l="1"/>
  <c r="P252" i="2"/>
  <c r="P251" i="2"/>
  <c r="P250" i="2"/>
  <c r="P249" i="2"/>
  <c r="P248" i="2"/>
  <c r="P247" i="2"/>
  <c r="P246" i="2"/>
  <c r="P245" i="2"/>
  <c r="P244" i="2"/>
  <c r="P166" i="2" l="1"/>
  <c r="E236" i="2"/>
  <c r="F236" i="2"/>
  <c r="G236" i="2"/>
  <c r="H236" i="2"/>
  <c r="I236" i="2"/>
  <c r="J236" i="2"/>
  <c r="K236" i="2"/>
  <c r="L236" i="2"/>
  <c r="M236" i="2"/>
  <c r="N236" i="2"/>
  <c r="O236" i="2"/>
  <c r="E254" i="2"/>
  <c r="F254" i="2"/>
  <c r="G254" i="2"/>
  <c r="H254" i="2"/>
  <c r="I254" i="2"/>
  <c r="J254" i="2"/>
  <c r="K254" i="2"/>
  <c r="L254" i="2"/>
  <c r="M254" i="2"/>
  <c r="N254" i="2"/>
  <c r="O254" i="2"/>
  <c r="P235" i="2" l="1"/>
  <c r="P234" i="2"/>
  <c r="P233" i="2"/>
  <c r="P232" i="2"/>
  <c r="P231" i="2"/>
  <c r="O220" i="2"/>
  <c r="N220" i="2"/>
  <c r="M220" i="2"/>
  <c r="L220" i="2"/>
  <c r="K220" i="2"/>
  <c r="I220" i="2"/>
  <c r="H220" i="2"/>
  <c r="G220" i="2"/>
  <c r="F220" i="2"/>
  <c r="E220" i="2"/>
  <c r="O187" i="2"/>
  <c r="N187" i="2"/>
  <c r="M187" i="2"/>
  <c r="L187" i="2"/>
  <c r="K187" i="2"/>
  <c r="J187" i="2"/>
  <c r="I187" i="2"/>
  <c r="G187" i="2"/>
  <c r="F187" i="2"/>
  <c r="E187" i="2"/>
  <c r="P186" i="2"/>
  <c r="P185" i="2"/>
  <c r="R185" i="2" s="1"/>
  <c r="P183" i="2"/>
  <c r="R183" i="2" s="1"/>
  <c r="P184" i="2"/>
  <c r="R184" i="2" s="1"/>
  <c r="P182" i="2"/>
  <c r="R182" i="2" s="1"/>
  <c r="P175" i="2"/>
  <c r="R175" i="2" s="1"/>
  <c r="P179" i="2"/>
  <c r="R179" i="2" s="1"/>
  <c r="P177" i="2"/>
  <c r="R177" i="2" s="1"/>
  <c r="P178" i="2"/>
  <c r="R178" i="2" s="1"/>
  <c r="P174" i="2"/>
  <c r="R174" i="2" s="1"/>
  <c r="P180" i="2"/>
  <c r="R180" i="2" s="1"/>
  <c r="P176" i="2"/>
  <c r="R176" i="2" s="1"/>
  <c r="P181" i="2"/>
  <c r="R181" i="2" s="1"/>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3" i="2"/>
  <c r="P106" i="2"/>
  <c r="P102" i="2"/>
  <c r="P101" i="2"/>
  <c r="P114" i="2"/>
  <c r="P109" i="2"/>
  <c r="P105" i="2"/>
  <c r="P107" i="2"/>
  <c r="P110" i="2"/>
  <c r="P111" i="2"/>
  <c r="P112" i="2"/>
  <c r="P113" i="2"/>
  <c r="P118" i="2"/>
  <c r="P108" i="2"/>
  <c r="P115" i="2"/>
  <c r="P126" i="2"/>
  <c r="P119" i="2"/>
  <c r="P120" i="2"/>
  <c r="P125" i="2"/>
  <c r="P117" i="2"/>
  <c r="P116" i="2"/>
  <c r="P121" i="2"/>
  <c r="P124" i="2"/>
  <c r="P122" i="2"/>
  <c r="P123" i="2"/>
  <c r="P127" i="2"/>
  <c r="P130" i="2"/>
  <c r="P128" i="2"/>
  <c r="P131" i="2"/>
  <c r="P129" i="2"/>
  <c r="P132" i="2"/>
  <c r="P104" i="2"/>
  <c r="P89" i="2"/>
  <c r="P85" i="2"/>
  <c r="P73" i="2"/>
  <c r="P86" i="2"/>
  <c r="P78" i="2"/>
  <c r="P61" i="2"/>
  <c r="P87" i="2"/>
  <c r="P64" i="2"/>
  <c r="P88" i="2"/>
  <c r="P74" i="2"/>
  <c r="P84" i="2"/>
  <c r="P76" i="2"/>
  <c r="P70" i="2"/>
  <c r="P83" i="2"/>
  <c r="P81" i="2"/>
  <c r="P79" i="2"/>
  <c r="P72" i="2"/>
  <c r="P68" i="2"/>
  <c r="P82" i="2"/>
  <c r="P77" i="2"/>
  <c r="P67" i="2"/>
  <c r="P75" i="2"/>
  <c r="P69" i="2"/>
  <c r="P60" i="2"/>
  <c r="P80" i="2"/>
  <c r="P71" i="2"/>
  <c r="P66" i="2"/>
  <c r="P57" i="2"/>
  <c r="P63" i="2"/>
  <c r="P59" i="2"/>
  <c r="P65" i="2"/>
  <c r="P58"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R131" i="2" l="1"/>
  <c r="R106" i="2" l="1"/>
  <c r="P254" i="2"/>
  <c r="Q254" i="2" s="1"/>
  <c r="R107" i="2"/>
  <c r="P236" i="2" l="1"/>
  <c r="R66" i="2" l="1"/>
  <c r="Q244" i="2" l="1"/>
  <c r="P133" i="2" l="1"/>
  <c r="Q134" i="2" s="1"/>
  <c r="P187" i="2" l="1"/>
  <c r="R108" i="2" l="1"/>
  <c r="R121" i="2"/>
  <c r="R124" i="2"/>
  <c r="R132" i="2"/>
  <c r="D187" i="2" l="1"/>
  <c r="D165" i="2"/>
  <c r="P165" i="2" s="1"/>
  <c r="Q164" i="2"/>
  <c r="R103" i="2" l="1"/>
  <c r="R101" i="2"/>
  <c r="R104" i="2"/>
  <c r="R116" i="2"/>
  <c r="R102" i="2"/>
  <c r="R105" i="2"/>
  <c r="R112" i="2"/>
  <c r="R109" i="2"/>
  <c r="R113" i="2"/>
  <c r="R111" i="2"/>
  <c r="R115" i="2"/>
  <c r="R114" i="2"/>
  <c r="R125" i="2"/>
  <c r="R129" i="2"/>
  <c r="R117" i="2"/>
  <c r="R118" i="2"/>
  <c r="R110" i="2"/>
  <c r="R119" i="2"/>
  <c r="R126" i="2"/>
  <c r="R120" i="2"/>
  <c r="R122" i="2"/>
  <c r="R127" i="2"/>
  <c r="R123" i="2"/>
  <c r="R128" i="2"/>
  <c r="R130" i="2"/>
  <c r="D90" i="2"/>
  <c r="R58" i="2"/>
  <c r="D28" i="2"/>
  <c r="D17" i="2"/>
  <c r="P17" i="2" l="1"/>
  <c r="P28" i="2"/>
  <c r="Q245" i="2"/>
  <c r="Q246" i="2"/>
  <c r="Q247" i="2"/>
  <c r="Q248" i="2"/>
  <c r="Q249" i="2"/>
  <c r="Q250" i="2"/>
  <c r="Q251" i="2"/>
  <c r="Q252" i="2"/>
  <c r="Q253" i="2"/>
  <c r="D254" i="2"/>
  <c r="D236" i="2"/>
  <c r="R199" i="2"/>
  <c r="R201" i="2"/>
  <c r="R200" i="2"/>
  <c r="D220" i="2"/>
  <c r="P220" i="2" s="1"/>
  <c r="Q161" i="2"/>
  <c r="D147" i="2"/>
  <c r="D44" i="2"/>
  <c r="R59" i="2"/>
  <c r="R81" i="2"/>
  <c r="R65" i="2"/>
  <c r="R62" i="2"/>
  <c r="R57" i="2"/>
  <c r="R71" i="2"/>
  <c r="R67" i="2"/>
  <c r="R80" i="2"/>
  <c r="R60" i="2"/>
  <c r="R68" i="2"/>
  <c r="R75" i="2"/>
  <c r="R82" i="2"/>
  <c r="R72" i="2"/>
  <c r="R69" i="2"/>
  <c r="R76" i="2"/>
  <c r="R87" i="2"/>
  <c r="R64" i="2"/>
  <c r="R88" i="2"/>
  <c r="R79" i="2"/>
  <c r="R74" i="2"/>
  <c r="R77" i="2"/>
  <c r="R85" i="2"/>
  <c r="R83" i="2"/>
  <c r="R61" i="2"/>
  <c r="R70" i="2"/>
  <c r="R84" i="2"/>
  <c r="R73" i="2"/>
  <c r="R78" i="2"/>
  <c r="R86" i="2"/>
  <c r="R89" i="2"/>
  <c r="R63" i="2" l="1"/>
  <c r="P44" i="2"/>
  <c r="Q38" i="2" s="1"/>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<sst xmlns="http://schemas.openxmlformats.org/spreadsheetml/2006/main" count="840" uniqueCount="270">
  <si>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</si>
  <si>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</si>
  <si>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</si>
  <si>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</si>
  <si>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</si>
  <si>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</si>
  <si>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</si>
  <si>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</si>
  <si>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</si>
  <si>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</si>
  <si>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</si>
  <si>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</si>
  <si>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</si>
  <si>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</si>
  <si>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</si>
  <si>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</si>
  <si>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</si>
  <si>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</si>
  <si>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</si>
  <si>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</si>
  <si>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</si>
  <si>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</si>
  <si>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</si>
  <si>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</si>
  <si>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</si>
  <si>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</si>
  <si>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</si>
  <si>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</si>
  <si>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</si>
  <si>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</si>
  <si>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</si>
  <si>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</si>
  <si>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</si>
  <si>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</si>
  <si>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</si>
  <si>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</si>
  <si>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</si>
  <si>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</si>
  <si>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</si>
  <si>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</si>
  <si>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</si>
  <si>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</si>
  <si>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</si>
  <si>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</si>
  <si>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</si>
  <si>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</si>
  <si>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</si>
  <si>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</si>
  <si>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</si>
  <si>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</si>
  <si>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</si>
  <si>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</si>
  <si>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</si>
  <si>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</si>
  <si>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</si>
  <si>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</si>
  <si>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</si>
  <si>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</si>
  <si>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</si>
  <si>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</si>
  <si>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</si>
  <si>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</si>
  <si>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</si>
  <si>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</si>
  <si>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</si>
  <si>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</si>
  <si>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</si>
  <si>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</si>
  <si>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</si>
  <si>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</si>
  <si>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</si>
  <si>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</si>
  <si>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</si>
  <si>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</si>
  <si>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</si>
  <si>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</si>
  <si>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</si>
  <si>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</si>
  <si>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</si>
  <si>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</si>
  <si>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</si>
  <si>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</si>
  <si>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</si>
  <si>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</si>
  <si>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</si>
  <si>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</si>
  <si>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</si>
  <si>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</si>
  <si>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</si>
  <si>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</si>
  <si>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</si>
  <si>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</si>
  <si>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</si>
  <si>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</si>
  <si>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</si>
  <si>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</si>
  <si>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</si>
  <si>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</si>
  <si>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</si>
  <si>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</si>
  <si>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</si>
  <si>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</si>
  <si>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</si>
  <si>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</si>
  <si>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</si>
  <si>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</si>
  <si>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</si>
  <si>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</si>
  <si>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</si>
  <si>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</si>
  <si>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</si>
  <si>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</si>
  <si>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</si>
  <si>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</si>
  <si>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</si>
  <si>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</si>
  <si>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</si>
  <si>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</si>
  <si>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</si>
  <si>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</si>
  <si>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</si>
  <si>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</si>
  <si>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</si>
  <si>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</si>
  <si>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</si>
  <si>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</si>
  <si>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</si>
  <si>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</si>
  <si>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</si>
  <si>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</si>
  <si>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</si>
  <si>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</si>
  <si>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</si>
  <si>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</si>
  <si>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</si>
  <si>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</si>
  <si>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</si>
  <si>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</si>
  <si>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</si>
  <si>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</si>
  <si>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</si>
  <si>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</si>
  <si>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</si>
  <si>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</si>
  <si>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</si>
  <si>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</si>
  <si>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</si>
  <si>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SERVICIO OCCIDENTAL DE SALUD (SOS)</t>
  </si>
  <si>
    <t>COMPENSAR</t>
  </si>
  <si>
    <t>FAMISANAR</t>
  </si>
  <si>
    <t>SALUD TOTAL</t>
  </si>
  <si>
    <t>EPS SURA</t>
  </si>
  <si>
    <t>SANITAS</t>
  </si>
  <si>
    <t>ALIANSALUD</t>
  </si>
  <si>
    <t>TABLA 8. RECLAMOS EN SALUD POR EPS RÉGIMEN CONTRIBUTIVO</t>
  </si>
  <si>
    <t>CÁLCULO DE TASA CON EL NÚMERO DE AFILIADOS DEL ÚLTIMO MES</t>
  </si>
  <si>
    <t>cod _ent</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</si>
  <si>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</si>
  <si>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</si>
  <si>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</si>
  <si>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</si>
  <si>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</si>
  <si>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</si>
  <si>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</si>
  <si>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</si>
  <si>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</si>
  <si>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</si>
  <si>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</si>
  <si>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</si>
  <si>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</si>
  <si>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</si>
  <si>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</si>
  <si>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</si>
  <si>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</si>
  <si>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</si>
  <si>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</si>
  <si>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</si>
  <si>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</si>
  <si>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TASA AFILIADOS 12 MESES</t>
  </si>
  <si>
    <t>base</t>
  </si>
  <si>
    <t>TABLA 5. RECLAMOS EN SALUD POR CAPITAL DE DEPARTAMENTO</t>
  </si>
  <si>
    <t>FALTA DE OPORTUNIDAD EN EL PROCESO DE REFERENCIA Y CONTRARREFERENCIA</t>
  </si>
  <si>
    <t>SIMPLE</t>
  </si>
  <si>
    <t xml:space="preserve">WEB </t>
  </si>
  <si>
    <t xml:space="preserve">PERSONALIZADO </t>
  </si>
  <si>
    <t xml:space="preserve">TELEFÓNICO </t>
  </si>
  <si>
    <t xml:space="preserve">ESCRITO </t>
  </si>
  <si>
    <t xml:space="preserve">REDES SOCIALES </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</si>
  <si>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</si>
  <si>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</si>
  <si>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</si>
  <si>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</si>
  <si>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</si>
  <si>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</si>
  <si>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</si>
  <si>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</si>
  <si>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</si>
  <si>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</si>
  <si>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</si>
  <si>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</si>
  <si>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</si>
  <si>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</si>
  <si>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</si>
  <si>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</si>
  <si>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</si>
  <si>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</si>
  <si>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</si>
  <si>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</si>
  <si>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</si>
  <si>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</si>
  <si>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</si>
  <si>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</si>
  <si>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CHAT</t>
  </si>
  <si>
    <t>CARTAGENA DE INDIAS</t>
  </si>
  <si>
    <t>SAN JOSÉ DE CÚCUTA</t>
  </si>
  <si>
    <t>INÍRIDA</t>
  </si>
  <si>
    <t>*REDES SOCIALES: SUMATORIA CANAL REDES SOCIALES Y MEDIOS DE COMUNICACIÓN; ESTOS CANALES OPERAN DESDE MAYO 2018</t>
  </si>
  <si>
    <t>TOTAL RECLAMOS EN SALUD  2025</t>
  </si>
  <si>
    <t>POLICIA NACIONAL</t>
  </si>
  <si>
    <t>-</t>
  </si>
  <si>
    <t>2025 (ENERO-SEPTIEMBRE)</t>
  </si>
  <si>
    <t>FUENTE: BASE DE DATOS SNS AÑO 2025 (ENERO - SEPTIEMBRE)</t>
  </si>
  <si>
    <t>*PROMEDIO AFILIADOS AÑO CORRIDO 
SEPTIEMBRE 2025</t>
  </si>
  <si>
    <t>2025 (ENERO - SEPTIEMBRE)</t>
  </si>
  <si>
    <t>FUENTE: BASE DE DATOS SNS AÑOS 2025 (ENERO-SEPTIEMBRE)</t>
  </si>
  <si>
    <t>*REDES SOCIALES: SUMATORIA CANAL REDES SOCIALES Y MEDIOS DE COMUNICACIÓN; ESTOS CANALES OPERAN DESDE SEPTIEMBRE 2018</t>
  </si>
  <si>
    <t>TABLA 6. RECLAMOS EN SALUD POR MACROMOTIVO (RECLAMOS A PARTIR DEL 01 SEPTIEMBRE 2023)</t>
  </si>
  <si>
    <t>TOTAL RECLAMOS EN SALUD (OCT 2024-SEP 2025)</t>
  </si>
  <si>
    <t>PROMEDIO AFILIADOS AFILIADOS 12 MESES (OCT 2024-SEP 2025)</t>
  </si>
  <si>
    <t>TASA AÑO CAPITALES = 387,03</t>
  </si>
  <si>
    <t>COOSALUD</t>
  </si>
  <si>
    <t>NUEVA EPS</t>
  </si>
  <si>
    <t>MUTUAL SER</t>
  </si>
  <si>
    <t>SALUD BOLIVAR</t>
  </si>
  <si>
    <t xml:space="preserve">TASA RÉGIMEN = 402,36 </t>
  </si>
  <si>
    <t>CAPITAL SALUD</t>
  </si>
  <si>
    <t>SAVIA SALUD EPS</t>
  </si>
  <si>
    <t>CAPRESOCA</t>
  </si>
  <si>
    <t>CAJACOPI EPS</t>
  </si>
  <si>
    <t>EMSSANAR</t>
  </si>
  <si>
    <t>ASMET SALUD</t>
  </si>
  <si>
    <t>CCF ORIENTE "COMFAORIENTE"</t>
  </si>
  <si>
    <t>CCF DE SUCRE Y/O FAMILIAR DE COLOMBIA</t>
  </si>
  <si>
    <t>CCF CHOCÓ "CONMFACHOCÓ"</t>
  </si>
  <si>
    <t>TASA REGIMEN = 206,91</t>
  </si>
  <si>
    <t>SECRETARÍA DISTRITAL DE SALUD  DE BOGOTÁ</t>
  </si>
  <si>
    <t>SECRETARÍA DISTRITAL DE SALUD DE SANTIAGO DE CALI</t>
  </si>
  <si>
    <t>DIRECCIÓN SECCIONAL DE SALUD DE ANTIOQUIA</t>
  </si>
  <si>
    <t>COLSANITAS S.A. COMPAÑÍA DE MEDICINA PREPAGADA</t>
  </si>
  <si>
    <t>TASA 12 MESES CAPITALES = 505,32</t>
  </si>
  <si>
    <t>TASA REGIMEN = 519,17</t>
  </si>
  <si>
    <t>TASA DEPT = 414,17</t>
  </si>
  <si>
    <t>TASA REGIMEN = 272,53</t>
  </si>
  <si>
    <t>TASA DEPT= 317,64</t>
  </si>
  <si>
    <t>**NO SE CALCULA TASA PARA SALUD BOLÍVAR POR RETIRO VOLUNTARIO</t>
  </si>
  <si>
    <r>
      <rPr>
        <b/>
        <sz val="11"/>
        <color rgb="FF000000"/>
        <rFont val="Aptos Narrow"/>
        <family val="2"/>
      </rPr>
      <t>* RECLAMOS EN SALUD:</t>
    </r>
    <r>
      <rPr>
        <sz val="11"/>
        <color rgb="FF000000"/>
        <rFont val="Aptos Narrow"/>
        <family val="2"/>
      </rPr>
      <t xml:space="preserve"> SE EXCLUYEN LOS RECLAMOS DE LAS EPS INDÍGENAS</t>
    </r>
  </si>
  <si>
    <r>
      <rPr>
        <b/>
        <sz val="11"/>
        <color rgb="FF000000"/>
        <rFont val="Aptos Narrow"/>
        <family val="2"/>
      </rPr>
      <t>* PROMEDIO AFILIADOS AÑO CORRIDO</t>
    </r>
    <r>
      <rPr>
        <sz val="11"/>
        <color rgb="FF000000"/>
        <rFont val="Aptos Narrow"/>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</si>
  <si>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Aptos Narrow"/>
        <family val="2"/>
      </rPr>
      <t>: NÚMERO DE RECLAMOS POR CADA 10.000 AFILIADOS SE CALCULA: ∑RECLAMOS EN SALUD/ PROMEDIO AFILIADOS AÑO CORRIDO POR 10.000</t>
    </r>
  </si>
  <si>
    <r>
      <rPr>
        <b/>
        <sz val="11"/>
        <color rgb="FF000000"/>
        <rFont val="Arial Narrow"/>
        <family val="2"/>
      </rPr>
      <t>* PROMEDIO AFILIADOS AÑO CORRIDO</t>
    </r>
    <r>
      <rPr>
        <sz val="11"/>
        <color rgb="FF000000"/>
        <rFont val="Arial Narrow"/>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</si>
  <si>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Arial Narrow"/>
        <family val="2"/>
      </rPr>
      <t>: NÚMERO DE RECLAMOS POR CADA 10.000 AFILIADOS SE CALCULA: ∑RECLAMOS EN SALUD / PROMEDIO AFILIADOS AÑO CORRIDO POR 10.000</t>
    </r>
  </si>
  <si>
    <r>
      <rPr>
        <b/>
        <sz val="11"/>
        <color rgb="FF000000"/>
        <rFont val="Arial Narrow"/>
        <family val="2"/>
      </rPr>
      <t>* RECLAMOS EN SALUD:</t>
    </r>
    <r>
      <rPr>
        <sz val="11"/>
        <color rgb="FF000000"/>
        <rFont val="Arial Narrow"/>
        <family val="2"/>
      </rPr>
      <t xml:space="preserve"> SE EXCLUYEN LOS RECLAMOS DE LAS EPS INDÍGENAS</t>
    </r>
  </si>
  <si>
    <r>
      <t xml:space="preserve">* </t>
    </r>
    <r>
      <rPr>
        <b/>
        <sz val="11"/>
        <color rgb="FF000000"/>
        <rFont val="Arial Narrow"/>
        <family val="2"/>
      </rPr>
      <t>RECLAMOS EN SALUD:</t>
    </r>
    <r>
      <rPr>
        <sz val="11"/>
        <color rgb="FF000000"/>
        <rFont val="Arial Narrow"/>
        <family val="2"/>
      </rPr>
      <t xml:space="preserve"> SE EXCLUYEN RECLAMOS DE LAS EPS INDÍGENAS</t>
    </r>
  </si>
  <si>
    <r>
      <rPr>
        <b/>
        <sz val="11"/>
        <color rgb="FF000000"/>
        <rFont val="Arial Narrow"/>
        <family val="2"/>
      </rPr>
      <t>* PROMEDIO AFILIADOS 12 MESES</t>
    </r>
    <r>
      <rPr>
        <sz val="11"/>
        <color rgb="FF000000"/>
        <rFont val="Arial Narrow"/>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</si>
  <si>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Arial Narrow"/>
        <family val="2"/>
      </rPr>
      <t>NÚMERO DE RECLAMOS POR CADA 10.000 AFILIADOS SE CALCULA: ∑RECLAMOS EN SALUD / PROMEDIO AFILIADOS 12 MESES</t>
    </r>
  </si>
  <si>
    <r>
      <t>* TASA</t>
    </r>
    <r>
      <rPr>
        <sz val="11"/>
        <color rgb="FF000000"/>
        <rFont val="Arial Narrow"/>
        <family val="2"/>
      </rPr>
      <t>: NÚMERO DE RECLAMOS POR CADA 10.000 AFILIADOS SE CALCULA: ∑RECLAMOS EN SALUD / PROMEDIO AFILIADOS 12 MESES</t>
    </r>
  </si>
  <si>
    <r>
      <t xml:space="preserve">* </t>
    </r>
    <r>
      <rPr>
        <b/>
        <sz val="11"/>
        <color rgb="FF000000"/>
        <rFont val="Arial Narrow"/>
        <family val="2"/>
      </rPr>
      <t>RECLAMOS EN SALUD:</t>
    </r>
    <r>
      <rPr>
        <sz val="11"/>
        <color rgb="FF000000"/>
        <rFont val="Arial Narrow"/>
        <family val="2"/>
      </rPr>
      <t xml:space="preserve"> SE EXCLUYEN LOS RECLAMOS DE LAS EPS INDÍGENAS</t>
    </r>
  </si>
  <si>
    <r>
      <t xml:space="preserve">* TASA: </t>
    </r>
    <r>
      <rPr>
        <sz val="11"/>
        <color rgb="FF000000"/>
        <rFont val="Arial Narrow"/>
        <family val="2"/>
      </rPr>
      <t>NÚMERO DE QUEJAS POR CADA 10.000 AFILIADOS SE CALCULA: ∑RECLAMOS EN SALUD / PROMEDIO AFILIADOS 12 MESES</t>
    </r>
  </si>
  <si>
    <r>
      <t xml:space="preserve">* </t>
    </r>
    <r>
      <rPr>
        <b/>
        <sz val="11"/>
        <color rgb="FF000000"/>
        <rFont val="Arial Narrow"/>
        <family val="2"/>
      </rPr>
      <t>RECLAMOS EN SALUD:</t>
    </r>
    <r>
      <rPr>
        <sz val="11"/>
        <color rgb="FF000000"/>
        <rFont val="Arial Narrow"/>
        <family val="2"/>
      </rPr>
      <t xml:space="preserve"> SE EXCLUYEN LAS RECLAMOS EN SALUD DE LAS EPS INDÍGENAS</t>
    </r>
  </si>
  <si>
    <t>La información de año corrido presentada con corte al 30 de septiembre de 2025 para las EPS Suramericana EPS, Salud Total, Sanitas, Servicio Occidental de Salud (SOS), Famisanar, Aliansalud, Compensar, Comfenalco Valle y Fundación Salud Mía EPS corresponde a los reclamos, afiliados y tasa calculados a partir de la información disponible desde julio de 2025, en razón a que dichas entidades iniciaron la prestación de servicios en el régimen subsidiado a partir del 1 de junio de 2025.</t>
  </si>
  <si>
    <t>La tasa, número de afiliados y reclamos a 12 meses del régimen subsidiado para las EPS: Suramericana EPS, Salud Total, Sanitas, SOS ─Servicio Occidental De Salud, Famisanar, Aliansalud, Compensar, Comfenalco Valle y Fundación Salud Mía EPS, que antes operaban únicamente en el régimen contributivo y que desde el 1 de junio de 2025 comenzaron a prestar sus servicios en el régimen subsidiado, se reportará en agosto de 2026, una vez se haya cumplido un año completo de operación en este régimen.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</si>
</sst>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 #,##0_-;\-&quot;$&quot;\ * #,##0_-;_-&quot;$&quot;\ * &quot;-&quot;_-;_-@_-"/>
    <numFmt numFmtId="165" formatCode="_-* #,##0_-;\-* #,##0_-;_-* &quot;-&quot;_-;_-@_-"/>
    <numFmt numFmtId="166" formatCode="_-* #,##0.00_-;\-* #,##0.00_-;_-* &quot;-&quot;??_-;_-@_-"/>
    <numFmt numFmtId="167" formatCode="_ * #,##0.00_ ;_ * \-#,##0.00_ ;_ * &quot;-&quot;??_ ;_ @_ "/>
    <numFmt numFmtId="168" formatCode="0.0000"/>
  </numFmts>
  <fonts count="44"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theme="1"/>
      <name val="Verdana"/>
      <family val="2"/>
    </font>
    <font>
      <b/>
      <sz val="11"/>
      <color rgb="FF000000"/>
      <name val="Verdana"/>
      <family val="2"/>
    </font>
    <font>
      <sz val="10"/>
      <color indexed="8"/>
      <name val="Arial"/>
      <family val="2"/>
    </font>
    <font>
      <sz val="10"/>
      <name val="Arial"/>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sz val="12"/>
      <name val="Aptos Narrow"/>
      <family val="2"/>
    </font>
    <font>
      <sz val="11"/>
      <color theme="1"/>
      <name val="Aptos Narrow"/>
      <family val="2"/>
    </font>
    <font>
      <sz val="12"/>
      <color theme="1"/>
      <name val="Aptos Narrow"/>
      <family val="2"/>
    </font>
    <font>
      <sz val="12"/>
      <color theme="0"/>
      <name val="Aptos Narrow"/>
      <family val="2"/>
    </font>
    <font>
      <sz val="11"/>
      <color rgb="FF000000"/>
      <name val="Aptos Narrow"/>
      <family val="2"/>
    </font>
    <font>
      <b/>
      <sz val="11"/>
      <color rgb="FF000000"/>
      <name val="Aptos Narrow"/>
      <family val="2"/>
    </font>
    <font>
      <sz val="11"/>
      <color indexed="8"/>
      <name val="Aptos Narrow"/>
      <family val="2"/>
    </font>
    <font>
      <b/>
      <sz val="12"/>
      <color theme="1"/>
      <name val="Aptos Narrow"/>
      <family val="2"/>
    </font>
    <font>
      <sz val="12"/>
      <color theme="1"/>
      <name val="Arial Narrow"/>
      <family val="2"/>
    </font>
    <font>
      <sz val="12"/>
      <name val="Arial Narrow"/>
      <family val="2"/>
    </font>
    <font>
      <sz val="11"/>
      <color rgb="FF000000"/>
      <name val="Arial Narrow"/>
      <family val="2"/>
    </font>
    <font>
      <sz val="11"/>
      <color indexed="8"/>
      <name val="Arial Narrow"/>
      <family val="2"/>
    </font>
    <font>
      <sz val="11"/>
      <color theme="1"/>
      <name val="Arial Narrow"/>
      <family val="2"/>
    </font>
    <font>
      <sz val="12"/>
      <color theme="0"/>
      <name val="Arial Narrow"/>
      <family val="2"/>
    </font>
    <font>
      <b/>
      <sz val="11"/>
      <color rgb="FF000000"/>
      <name val="Arial Narrow"/>
      <family val="2"/>
    </font>
    <font>
      <b/>
      <sz val="12"/>
      <color rgb="FFFF0000"/>
      <name val="Arial Narrow"/>
      <family val="2"/>
    </font>
    <font>
      <sz val="12"/>
      <color rgb="FFFF0000"/>
      <name val="Arial Narrow"/>
      <family val="2"/>
    </font>
  </fonts>
  <fills count="6">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0" fillId="0" borderId="0">
      <alignment vertical="top"/>
    </xf>
    <xf numFmtId="9" fontId="20" fillId="0" borderId="0" applyFont="0" applyFill="0" applyBorder="0" applyAlignment="0" applyProtection="0"/>
    <xf numFmtId="0" fontId="20" fillId="0" borderId="0">
      <alignment vertical="top"/>
    </xf>
    <xf numFmtId="0" fontId="1" fillId="0" borderId="0"/>
    <xf numFmtId="9" fontId="20" fillId="0" borderId="0" applyFont="0" applyFill="0" applyBorder="0" applyAlignment="0" applyProtection="0">
      <alignment vertical="top"/>
    </xf>
    <xf numFmtId="0" fontId="1" fillId="0" borderId="0"/>
    <xf numFmtId="0" fontId="20" fillId="0" borderId="0">
      <alignment vertical="top"/>
    </xf>
    <xf numFmtId="9" fontId="20" fillId="0" borderId="0" applyFont="0" applyFill="0" applyBorder="0" applyAlignment="0" applyProtection="0"/>
    <xf numFmtId="0" fontId="1" fillId="0" borderId="0"/>
    <xf numFmtId="167" fontId="21" fillId="0" borderId="0" applyFont="0" applyFill="0" applyBorder="0" applyAlignment="0" applyProtection="0"/>
    <xf numFmtId="0" fontId="1" fillId="0" borderId="0"/>
    <xf numFmtId="0" fontId="1" fillId="0" borderId="0"/>
    <xf numFmtId="9"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0" fillId="0" borderId="0" applyFont="0" applyFill="0" applyBorder="0" applyAlignment="0" applyProtection="0"/>
    <xf numFmtId="165" fontId="20" fillId="0" borderId="0" applyFont="0" applyFill="0" applyBorder="0" applyAlignment="0" applyProtection="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0" fillId="0" borderId="0" applyFont="0" applyFill="0" applyBorder="0" applyAlignment="0" applyProtection="0"/>
    <xf numFmtId="165" fontId="20" fillId="0" borderId="0" applyFont="0" applyFill="0" applyBorder="0" applyAlignment="0" applyProtection="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cellStyleXfs>
  <cellXfs count="216">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165"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6" fillId="0" borderId="0" xfId="0" applyFont="1" applyAlignment="1">
      <alignment horizontal="center"/>
    </xf>
    <xf numFmtId="49" fontId="5" fillId="0" borderId="0" xfId="0" applyNumberFormat="1" applyFont="1"/>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2" fillId="0" borderId="0" xfId="0" applyFont="1" applyAlignment="1">
      <alignment horizontal="center" vertical="center"/>
    </xf>
    <xf numFmtId="3" fontId="22"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3" fillId="0" borderId="0" xfId="0" applyFont="1"/>
    <xf numFmtId="0" fontId="18" fillId="0" borderId="6" xfId="0" applyFont="1" applyBorder="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4" fillId="0" borderId="0" xfId="0" applyFont="1" applyAlignment="1">
      <alignment vertical="top"/>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3" fontId="26" fillId="0" borderId="1" xfId="6" applyNumberFormat="1" applyFont="1" applyBorder="1" applyAlignment="1">
      <alignment horizontal="center" vertical="center"/>
    </xf>
    <xf numFmtId="3" fontId="26"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3" fontId="12" fillId="5" borderId="1" xfId="0" applyNumberFormat="1" applyFont="1" applyFill="1" applyBorder="1" applyAlignment="1">
      <alignment horizontal="center" vertical="center"/>
    </xf>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6" fillId="0" borderId="6" xfId="0" applyFont="1" applyBorder="1" applyAlignment="1">
      <alignment horizontal="center"/>
    </xf>
    <xf numFmtId="49" fontId="3" fillId="0" borderId="0" xfId="0" applyNumberFormat="1" applyFont="1"/>
    <xf numFmtId="4" fontId="12" fillId="0" borderId="1" xfId="0" applyNumberFormat="1" applyFont="1" applyBorder="1" applyAlignment="1">
      <alignment horizontal="center"/>
    </xf>
    <xf numFmtId="0" fontId="27" fillId="0" borderId="0" xfId="0" applyFont="1" applyAlignment="1">
      <alignment horizontal="left"/>
    </xf>
    <xf numFmtId="0" fontId="29" fillId="0" borderId="0" xfId="0" applyFont="1" applyAlignment="1">
      <alignment horizontal="left"/>
    </xf>
    <xf numFmtId="0" fontId="30" fillId="2" borderId="0" xfId="0" applyFont="1" applyFill="1" applyAlignment="1">
      <alignment horizontal="left"/>
    </xf>
    <xf numFmtId="0" fontId="29" fillId="0" borderId="0" xfId="0" applyFont="1"/>
    <xf numFmtId="0" fontId="27" fillId="0" borderId="0" xfId="0" applyFont="1"/>
    <xf numFmtId="0" fontId="31" fillId="0" borderId="0" xfId="0" applyFont="1" applyAlignment="1">
      <alignment vertical="center"/>
    </xf>
    <xf numFmtId="0" fontId="33" fillId="0" borderId="0" xfId="0" applyFont="1" applyAlignment="1">
      <alignment vertical="center" wrapText="1"/>
    </xf>
    <xf numFmtId="2" fontId="33" fillId="0" borderId="0" xfId="0" applyNumberFormat="1" applyFont="1" applyAlignment="1">
      <alignment horizontal="center" vertical="center" wrapText="1"/>
    </xf>
    <xf numFmtId="0" fontId="28" fillId="0" borderId="0" xfId="0" applyFont="1" applyAlignment="1">
      <alignment horizontal="center" vertical="center"/>
    </xf>
    <xf numFmtId="2" fontId="34" fillId="2" borderId="0" xfId="0" applyNumberFormat="1" applyFont="1" applyFill="1"/>
    <xf numFmtId="0" fontId="30" fillId="2" borderId="0" xfId="0" applyFont="1" applyFill="1"/>
    <xf numFmtId="0" fontId="32" fillId="0" borderId="0" xfId="0" applyFont="1" applyAlignment="1">
      <alignment vertical="center"/>
    </xf>
    <xf numFmtId="2" fontId="33" fillId="0" borderId="0" xfId="0" applyNumberFormat="1" applyFont="1" applyAlignment="1">
      <alignment vertical="center" wrapText="1"/>
    </xf>
    <xf numFmtId="0" fontId="33" fillId="0" borderId="0" xfId="0" applyFont="1" applyAlignment="1">
      <alignment horizontal="center" vertical="center" wrapText="1"/>
    </xf>
    <xf numFmtId="0" fontId="35" fillId="0" borderId="0" xfId="0" applyFont="1"/>
    <xf numFmtId="0" fontId="36" fillId="0" borderId="0" xfId="0" applyFont="1"/>
    <xf numFmtId="0" fontId="37" fillId="0" borderId="0" xfId="0" applyFont="1" applyAlignment="1">
      <alignment vertical="center"/>
    </xf>
    <xf numFmtId="0" fontId="38" fillId="0" borderId="0" xfId="0" applyFont="1" applyAlignment="1">
      <alignment vertical="center" wrapText="1"/>
    </xf>
    <xf numFmtId="2" fontId="38" fillId="0" borderId="0" xfId="0" applyNumberFormat="1" applyFont="1" applyAlignment="1">
      <alignment horizontal="center" vertical="center" wrapText="1"/>
    </xf>
    <xf numFmtId="0" fontId="39" fillId="0" borderId="0" xfId="0" applyFont="1" applyAlignment="1">
      <alignment horizontal="center" vertical="center"/>
    </xf>
    <xf numFmtId="0" fontId="40" fillId="2" borderId="0" xfId="0" applyFont="1" applyFill="1"/>
    <xf numFmtId="2" fontId="35" fillId="0" borderId="0" xfId="0" applyNumberFormat="1" applyFont="1"/>
    <xf numFmtId="0" fontId="41" fillId="0" borderId="0" xfId="0" applyFont="1" applyAlignment="1">
      <alignment vertical="center"/>
    </xf>
    <xf numFmtId="3" fontId="38" fillId="0" borderId="0" xfId="0" applyNumberFormat="1" applyFont="1" applyAlignment="1">
      <alignment vertical="center" wrapText="1"/>
    </xf>
    <xf numFmtId="2" fontId="38" fillId="0" borderId="0" xfId="0" applyNumberFormat="1" applyFont="1" applyAlignment="1">
      <alignment vertical="center" wrapText="1"/>
    </xf>
    <xf numFmtId="0" fontId="38" fillId="0" borderId="0" xfId="0" applyFont="1" applyAlignment="1">
      <alignment horizontal="center" vertical="center" wrapText="1"/>
    </xf>
    <xf numFmtId="2" fontId="42" fillId="2" borderId="0" xfId="0" applyNumberFormat="1" applyFont="1" applyFill="1"/>
    <xf numFmtId="0" fontId="40" fillId="0" borderId="0" xfId="0" applyFont="1"/>
    <xf numFmtId="49" fontId="35" fillId="0" borderId="0" xfId="0" applyNumberFormat="1" applyFont="1"/>
    <xf numFmtId="0" fontId="39" fillId="0" borderId="6" xfId="0" applyFont="1" applyBorder="1" applyAlignment="1">
      <alignment horizontal="left" vertical="center"/>
    </xf>
    <xf numFmtId="3" fontId="16" fillId="0" borderId="6" xfId="0" applyNumberFormat="1" applyFont="1" applyBorder="1" applyAlignment="1">
      <alignment horizontal="center"/>
    </xf>
    <xf numFmtId="0" fontId="39" fillId="0" borderId="0" xfId="0" applyFont="1" applyAlignment="1">
      <alignment horizontal="left" vertical="center"/>
    </xf>
    <xf numFmtId="3" fontId="16" fillId="0" borderId="0" xfId="0" applyNumberFormat="1" applyFont="1" applyAlignment="1">
      <alignment horizontal="center"/>
    </xf>
    <xf numFmtId="49" fontId="5" fillId="2" borderId="0" xfId="0" applyNumberFormat="1" applyFont="1" applyFill="1"/>
    <xf numFmtId="3" fontId="12" fillId="2" borderId="1" xfId="0" applyNumberFormat="1" applyFont="1" applyFill="1" applyBorder="1" applyAlignment="1">
      <alignment horizontal="center"/>
    </xf>
    <xf numFmtId="2" fontId="12" fillId="2" borderId="1" xfId="0" applyNumberFormat="1" applyFont="1" applyFill="1" applyBorder="1" applyAlignment="1">
      <alignment horizontal="center"/>
    </xf>
    <xf numFmtId="3" fontId="5" fillId="2" borderId="0" xfId="0" applyNumberFormat="1" applyFont="1" applyFill="1"/>
    <xf numFmtId="49" fontId="5" fillId="0" borderId="0" xfId="0" applyNumberFormat="1" applyFont="1">
      <extLst>
        <ext xmlns:xfpb="http://schemas.microsoft.com/office/spreadsheetml/2022/featurepropertybag" uri="{C7286773-470A-42A8-94C5-96B5CB345126}">
          <xfpb:xfComplement i="0"/>
        </ext>
      </extLst>
    </xf>
    <xf numFmtId="0" fontId="5" fillId="0" borderId="0" xfId="0" applyFont="1">
      <extLst>
        <ext xmlns:xfpb="http://schemas.microsoft.com/office/spreadsheetml/2022/featurepropertybag" uri="{C7286773-470A-42A8-94C5-96B5CB345126}">
          <xfpb:xfComplement i="0"/>
        </ext>
      </extLst>
    </xf>
    <xf numFmtId="0" fontId="12" fillId="0" borderId="1" xfId="0" applyFont="1" applyBorder="1">
      <extLst>
        <ext xmlns:xfpb="http://schemas.microsoft.com/office/spreadsheetml/2022/featurepropertybag" uri="{C7286773-470A-42A8-94C5-96B5CB345126}">
          <xfpb:xfComplement i="0"/>
        </ext>
      </extLst>
    </xf>
    <xf numFmtId="3" fontId="12" fillId="0" borderId="1" xfId="0" applyNumberFormat="1" applyFont="1" applyBorder="1" applyAlignment="1">
      <alignment horizontal="center"/>
      <extLst>
        <ext xmlns:xfpb="http://schemas.microsoft.com/office/spreadsheetml/2022/featurepropertybag" uri="{C7286773-470A-42A8-94C5-96B5CB345126}">
          <xfpb:xfComplement i="0"/>
        </ext>
      </extLst>
    </xf>
    <xf numFmtId="2" fontId="12" fillId="0" borderId="1" xfId="0" applyNumberFormat="1" applyFont="1" applyBorder="1" applyAlignment="1">
      <alignment horizontal="center"/>
      <extLst>
        <ext xmlns:xfpb="http://schemas.microsoft.com/office/spreadsheetml/2022/featurepropertybag" uri="{C7286773-470A-42A8-94C5-96B5CB345126}">
          <xfpb:xfComplement i="0"/>
        </ext>
      </extLst>
    </xf>
    <xf numFmtId="3" fontId="5" fillId="0" borderId="1" xfId="0" applyNumberFormat="1" applyFont="1" applyBorder="1" applyAlignment="1">
      <alignment horizontal="center"/>
    </xf>
    <xf numFmtId="0" fontId="17" fillId="0" borderId="0" xfId="0" applyFont="1" applyAlignment="1">
      <alignment vertical="center" wrapText="1"/>
    </xf>
    <xf numFmtId="3" fontId="17" fillId="0" borderId="0" xfId="0" applyNumberFormat="1" applyFont="1" applyAlignment="1">
      <alignment vertical="center" wrapText="1"/>
    </xf>
    <xf numFmtId="4" fontId="43" fillId="0" borderId="0" xfId="0" applyNumberFormat="1" applyFont="1"/>
    <xf numFmtId="4" fontId="35" fillId="2" borderId="0" xfId="0" applyNumberFormat="1" applyFont="1" applyFill="1"/>
    <xf numFmtId="168" fontId="35" fillId="0" borderId="0" xfId="0" applyNumberFormat="1" applyFont="1"/>
    <xf numFmtId="0" fontId="39" fillId="0" borderId="0" xfId="0" applyFont="1"/>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8" fillId="0" borderId="6" xfId="0" applyFont="1" applyBorder="1" applyAlignment="1">
      <alignment horizontal="left" wrapText="1"/>
    </xf>
    <xf numFmtId="0" fontId="28"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37" fillId="0" borderId="0" xfId="0" applyFont="1" applyAlignment="1">
      <alignment horizontal="left" vertical="center" wrapText="1"/>
    </xf>
    <xf numFmtId="0" fontId="19"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31" fillId="0" borderId="0" xfId="0" applyFont="1" applyAlignment="1">
      <alignment horizontal="left" vertical="center" wrapText="1"/>
    </xf>
    <xf numFmtId="3" fontId="11" fillId="0" borderId="3" xfId="0" applyNumberFormat="1" applyFont="1" applyBorder="1" applyAlignment="1">
      <alignment horizont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6" fillId="0" borderId="6" xfId="0" applyFont="1" applyBorder="1" applyAlignment="1">
      <alignment horizont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3" fontId="25" fillId="0" borderId="2" xfId="0" applyNumberFormat="1" applyFont="1" applyBorder="1" applyAlignment="1">
      <alignment horizontal="center" vertical="center"/>
    </xf>
    <xf numFmtId="3" fontId="25" fillId="0" borderId="3" xfId="0" applyNumberFormat="1" applyFont="1" applyBorder="1" applyAlignment="1">
      <alignment horizontal="center" vertical="center"/>
    </xf>
    <xf numFmtId="3" fontId="25" fillId="0" borderId="4" xfId="0" applyNumberFormat="1" applyFont="1" applyBorder="1" applyAlignment="1">
      <alignment horizontal="center" vertical="center"/>
    </xf>
    <xf numFmtId="0" fontId="23" fillId="2" borderId="2"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4" xfId="0" applyFont="1" applyFill="1" applyBorder="1" applyAlignment="1">
      <alignment horizontal="center" vertical="center"/>
    </xf>
    <xf numFmtId="0" fontId="16" fillId="0" borderId="6" xfId="0" applyFont="1" applyBorder="1" applyAlignment="1">
      <alignment horizontal="center" vertical="center"/>
    </xf>
    <xf numFmtId="3" fontId="11" fillId="0" borderId="4" xfId="0" applyNumberFormat="1" applyFont="1" applyBorder="1" applyAlignment="1">
      <alignment horizont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182564</xdr:colOff>
      <xdr:row>0</xdr:row>
      <xdr:rowOff>112447</xdr:rowOff>
    </xdr:from>
    <xdr:to>
      <xdr:col>15</xdr:col>
      <xdr:colOff>1395082</xdr:colOff>
      <xdr:row>5</xdr:row>
      <xdr:rowOff>133613</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183314" y="112447"/>
          <a:ext cx="6165518"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567525</xdr:colOff>
      <xdr:row>0</xdr:row>
      <xdr:rowOff>33263</xdr:rowOff>
    </xdr:from>
    <xdr:to>
      <xdr:col>12</xdr:col>
      <xdr:colOff>1235776</xdr:colOff>
      <xdr:row>4</xdr:row>
      <xdr:rowOff>171263</xdr:rowOff>
    </xdr:to>
    <xdr:pic>
      <xdr:nvPicPr>
        <xdr:cNvPr id="2" name="Gráfico 1">
          <a:extLst>
            <a:ext uri="{FF2B5EF4-FFF2-40B4-BE49-F238E27FC236}">
              <a16:creationId xmlns:a16="http://schemas.microsoft.com/office/drawing/2014/main" id="{B01AA36E-6398-48A1-BC3E-9206398017C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546858" y="33263"/>
          <a:ext cx="6224501" cy="90000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64"/>
  <sheetViews>
    <sheetView showGridLines="0" tabSelected="1" topLeftCell="C1" zoomScale="90" zoomScaleNormal="90" workbookViewId="0">
      <selection activeCell="C5" sqref="C5"/>
    </sheetView>
  </sheetViews>
  <sheetFormatPr baseColWidth="10" defaultColWidth="11.42578125" defaultRowHeight="15" x14ac:dyDescent="0.2"/>
  <cols>
    <col min="1" max="1" width="41.42578125" style="3" hidden="1" customWidth="1"/>
    <col min="2" max="2" width="15.42578125" style="1" hidden="1" customWidth="1"/>
    <col min="3" max="3" width="52.85546875" style="3" customWidth="1"/>
    <col min="4" max="12" width="12.42578125" style="3" customWidth="1"/>
    <col min="13" max="15" width="12.42578125" style="3" hidden="1" customWidth="1"/>
    <col min="16" max="16" width="23.85546875" style="3" customWidth="1"/>
    <col min="17" max="17" width="43.1406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86" t="s">
        <v>0</v>
      </c>
      <c r="E6" s="186"/>
      <c r="F6" s="186"/>
      <c r="G6" s="186"/>
      <c r="H6" s="186"/>
      <c r="I6" s="186"/>
      <c r="J6" s="186"/>
      <c r="K6" s="186"/>
      <c r="L6" s="186"/>
      <c r="M6" s="186"/>
      <c r="N6" s="186"/>
      <c r="O6" s="186"/>
      <c r="P6" s="186"/>
      <c r="Q6" s="186"/>
    </row>
    <row r="7" spans="3:19" x14ac:dyDescent="0.2">
      <c r="D7" s="187" t="s">
        <v>220</v>
      </c>
      <c r="E7" s="187"/>
      <c r="F7" s="187"/>
      <c r="G7" s="187"/>
      <c r="H7" s="187"/>
      <c r="I7" s="187"/>
      <c r="J7" s="187"/>
      <c r="K7" s="187"/>
      <c r="L7" s="187"/>
      <c r="M7" s="187"/>
      <c r="N7" s="187"/>
      <c r="O7" s="187"/>
      <c r="P7" s="187"/>
      <c r="Q7" s="187"/>
    </row>
    <row r="9" spans="3:19" ht="14.45" customHeight="1" x14ac:dyDescent="0.2">
      <c r="C9" s="188"/>
      <c r="D9" s="188"/>
      <c r="E9" s="188"/>
      <c r="F9" s="188"/>
      <c r="G9" s="188"/>
      <c r="H9" s="188"/>
      <c r="I9" s="188"/>
      <c r="J9" s="188"/>
      <c r="K9" s="188"/>
      <c r="L9" s="188"/>
      <c r="M9" s="188"/>
      <c r="N9" s="188"/>
      <c r="O9" s="188"/>
      <c r="P9" s="188"/>
      <c r="Q9" s="188"/>
      <c r="R9" s="188"/>
    </row>
    <row r="11" spans="3:19" x14ac:dyDescent="0.2">
      <c r="C11" s="5" t="s">
        <v>191</v>
      </c>
    </row>
    <row r="13" spans="3:19" ht="15.75" thickBot="1" x14ac:dyDescent="0.25">
      <c r="S13" s="3"/>
    </row>
    <row r="14" spans="3:19" ht="16.5" thickBot="1" x14ac:dyDescent="0.3">
      <c r="C14" s="23" t="s">
        <v>1</v>
      </c>
      <c r="D14" s="24" t="s">
        <v>2</v>
      </c>
      <c r="E14" s="24" t="s">
        <v>3</v>
      </c>
      <c r="F14" s="24" t="s">
        <v>4</v>
      </c>
      <c r="G14" s="24" t="s">
        <v>5</v>
      </c>
      <c r="H14" s="24" t="s">
        <v>6</v>
      </c>
      <c r="I14" s="24" t="s">
        <v>7</v>
      </c>
      <c r="J14" s="24" t="s">
        <v>8</v>
      </c>
      <c r="K14" s="24" t="s">
        <v>9</v>
      </c>
      <c r="L14" s="24" t="s">
        <v>10</v>
      </c>
      <c r="M14" s="24" t="s">
        <v>11</v>
      </c>
      <c r="N14" s="24" t="s">
        <v>12</v>
      </c>
      <c r="O14" s="24" t="s">
        <v>13</v>
      </c>
      <c r="P14" s="38" t="s">
        <v>205</v>
      </c>
      <c r="S14" s="3"/>
    </row>
    <row r="15" spans="3:19" ht="16.5" thickBot="1" x14ac:dyDescent="0.3">
      <c r="C15" s="26" t="s">
        <v>14</v>
      </c>
      <c r="D15" s="27">
        <v>172194</v>
      </c>
      <c r="E15" s="27">
        <v>167708</v>
      </c>
      <c r="F15" s="27">
        <v>179346</v>
      </c>
      <c r="G15" s="27">
        <v>168532</v>
      </c>
      <c r="H15" s="27">
        <v>187832</v>
      </c>
      <c r="I15" s="27">
        <v>163994</v>
      </c>
      <c r="J15" s="27">
        <v>211234</v>
      </c>
      <c r="K15" s="27">
        <v>167126</v>
      </c>
      <c r="L15" s="27">
        <v>219416</v>
      </c>
      <c r="M15" s="124"/>
      <c r="N15" s="124"/>
      <c r="O15" s="124"/>
      <c r="P15" s="27">
        <f>SUM(D15:O15)</f>
        <v>1637382</v>
      </c>
    </row>
    <row r="16" spans="3:19" ht="16.5" thickBot="1" x14ac:dyDescent="0.3">
      <c r="C16" s="29" t="s">
        <v>15</v>
      </c>
      <c r="D16" s="27">
        <v>124938</v>
      </c>
      <c r="E16" s="27">
        <v>122232</v>
      </c>
      <c r="F16" s="27">
        <v>124682</v>
      </c>
      <c r="G16" s="27">
        <v>118315</v>
      </c>
      <c r="H16" s="27">
        <v>126162</v>
      </c>
      <c r="I16" s="27">
        <v>107589</v>
      </c>
      <c r="J16" s="27">
        <v>122473</v>
      </c>
      <c r="K16" s="27">
        <v>109018</v>
      </c>
      <c r="L16" s="27">
        <v>139643</v>
      </c>
      <c r="M16" s="124"/>
      <c r="N16" s="124"/>
      <c r="O16" s="124"/>
      <c r="P16" s="27">
        <f>SUM(D16:O16)</f>
        <v>1095052</v>
      </c>
      <c r="R16" s="6"/>
    </row>
    <row r="17" spans="3:19" ht="16.5" thickBot="1" x14ac:dyDescent="0.3">
      <c r="C17" s="30" t="s">
        <v>16</v>
      </c>
      <c r="D17" s="31">
        <f>SUM(D15:D16)</f>
        <v>297132</v>
      </c>
      <c r="E17" s="31">
        <f t="shared" ref="E17:O17" si="0">SUM(E15:E16)</f>
        <v>289940</v>
      </c>
      <c r="F17" s="31">
        <f t="shared" si="0"/>
        <v>304028</v>
      </c>
      <c r="G17" s="31">
        <f t="shared" si="0"/>
        <v>286847</v>
      </c>
      <c r="H17" s="31">
        <f t="shared" si="0"/>
        <v>313994</v>
      </c>
      <c r="I17" s="31">
        <f t="shared" si="0"/>
        <v>271583</v>
      </c>
      <c r="J17" s="31">
        <f t="shared" si="0"/>
        <v>333707</v>
      </c>
      <c r="K17" s="31">
        <f t="shared" si="0"/>
        <v>276144</v>
      </c>
      <c r="L17" s="31">
        <f t="shared" si="0"/>
        <v>359059</v>
      </c>
      <c r="M17" s="31">
        <f t="shared" si="0"/>
        <v>0</v>
      </c>
      <c r="N17" s="31">
        <f t="shared" si="0"/>
        <v>0</v>
      </c>
      <c r="O17" s="31">
        <f t="shared" si="0"/>
        <v>0</v>
      </c>
      <c r="P17" s="31">
        <f>SUM(P15:P16)</f>
        <v>2732434</v>
      </c>
      <c r="R17" s="6"/>
      <c r="S17" s="3"/>
    </row>
    <row r="18" spans="3:19" ht="15.75" x14ac:dyDescent="0.25">
      <c r="C18" s="185" t="s">
        <v>17</v>
      </c>
      <c r="D18" s="185"/>
      <c r="E18" s="185"/>
      <c r="F18" s="185"/>
      <c r="G18" s="185"/>
      <c r="H18" s="185"/>
      <c r="I18" s="185"/>
      <c r="J18" s="185"/>
      <c r="K18" s="185"/>
      <c r="L18" s="185"/>
      <c r="M18" s="185"/>
      <c r="N18" s="185"/>
      <c r="O18" s="185"/>
      <c r="P18" s="185"/>
      <c r="S18" s="3"/>
    </row>
    <row r="19" spans="3:19" ht="15.75" x14ac:dyDescent="0.25">
      <c r="C19" s="185" t="s">
        <v>221</v>
      </c>
      <c r="D19" s="185"/>
      <c r="E19" s="185"/>
      <c r="F19" s="185"/>
      <c r="G19" s="185"/>
      <c r="H19" s="185"/>
      <c r="I19" s="185"/>
      <c r="J19" s="185"/>
      <c r="K19" s="185"/>
      <c r="L19" s="185"/>
      <c r="M19" s="185"/>
      <c r="N19" s="185"/>
      <c r="O19" s="185"/>
      <c r="P19" s="185"/>
    </row>
    <row r="22" spans="3:19" x14ac:dyDescent="0.2">
      <c r="C22" s="5" t="s">
        <v>192</v>
      </c>
    </row>
    <row r="23" spans="3:19" ht="15.75" thickBot="1" x14ac:dyDescent="0.25">
      <c r="C23" s="8"/>
    </row>
    <row r="24" spans="3:19" ht="16.5" thickBot="1" x14ac:dyDescent="0.3">
      <c r="C24" s="23" t="s">
        <v>14</v>
      </c>
      <c r="D24" s="24" t="s">
        <v>2</v>
      </c>
      <c r="E24" s="24" t="s">
        <v>3</v>
      </c>
      <c r="F24" s="24" t="s">
        <v>4</v>
      </c>
      <c r="G24" s="24" t="s">
        <v>5</v>
      </c>
      <c r="H24" s="24" t="s">
        <v>6</v>
      </c>
      <c r="I24" s="24" t="s">
        <v>7</v>
      </c>
      <c r="J24" s="24" t="s">
        <v>8</v>
      </c>
      <c r="K24" s="24" t="s">
        <v>9</v>
      </c>
      <c r="L24" s="24" t="s">
        <v>10</v>
      </c>
      <c r="M24" s="24" t="s">
        <v>11</v>
      </c>
      <c r="N24" s="24" t="s">
        <v>12</v>
      </c>
      <c r="O24" s="24" t="s">
        <v>13</v>
      </c>
      <c r="P24" s="25" t="s">
        <v>205</v>
      </c>
    </row>
    <row r="25" spans="3:19" ht="16.5" thickBot="1" x14ac:dyDescent="0.3">
      <c r="C25" s="26" t="s">
        <v>182</v>
      </c>
      <c r="D25" s="32">
        <v>119244</v>
      </c>
      <c r="E25" s="32">
        <v>119042</v>
      </c>
      <c r="F25" s="27">
        <v>126069</v>
      </c>
      <c r="G25" s="27">
        <v>118430</v>
      </c>
      <c r="H25" s="27">
        <v>131653</v>
      </c>
      <c r="I25" s="27">
        <v>115154</v>
      </c>
      <c r="J25" s="27">
        <v>150807</v>
      </c>
      <c r="K25" s="27">
        <v>120634</v>
      </c>
      <c r="L25" s="27">
        <v>157239</v>
      </c>
      <c r="M25" s="124"/>
      <c r="N25" s="124"/>
      <c r="O25" s="124"/>
      <c r="P25" s="27">
        <f t="shared" ref="P25:P27" si="1">SUM(D25:O25)</f>
        <v>1158272</v>
      </c>
    </row>
    <row r="26" spans="3:19" ht="16.5" thickBot="1" x14ac:dyDescent="0.3">
      <c r="C26" s="29" t="s">
        <v>19</v>
      </c>
      <c r="D26" s="32">
        <v>52436</v>
      </c>
      <c r="E26" s="32">
        <v>48268</v>
      </c>
      <c r="F26" s="27">
        <v>52713</v>
      </c>
      <c r="G26" s="27">
        <v>49543</v>
      </c>
      <c r="H26" s="27">
        <v>55648</v>
      </c>
      <c r="I26" s="27">
        <v>48367</v>
      </c>
      <c r="J26" s="27">
        <v>59900</v>
      </c>
      <c r="K26" s="27">
        <v>46090</v>
      </c>
      <c r="L26" s="27">
        <v>61572</v>
      </c>
      <c r="M26" s="124"/>
      <c r="N26" s="124"/>
      <c r="O26" s="124"/>
      <c r="P26" s="27">
        <f t="shared" si="1"/>
        <v>474537</v>
      </c>
    </row>
    <row r="27" spans="3:19" ht="16.5" thickBot="1" x14ac:dyDescent="0.3">
      <c r="C27" s="34" t="s">
        <v>20</v>
      </c>
      <c r="D27" s="32">
        <v>514</v>
      </c>
      <c r="E27" s="32">
        <v>398</v>
      </c>
      <c r="F27" s="27">
        <v>564</v>
      </c>
      <c r="G27" s="27">
        <v>559</v>
      </c>
      <c r="H27" s="27">
        <v>531</v>
      </c>
      <c r="I27" s="27">
        <v>473</v>
      </c>
      <c r="J27" s="27">
        <v>527</v>
      </c>
      <c r="K27" s="27">
        <v>402</v>
      </c>
      <c r="L27" s="27">
        <v>605</v>
      </c>
      <c r="M27" s="124"/>
      <c r="N27" s="124"/>
      <c r="O27" s="124"/>
      <c r="P27" s="27">
        <f t="shared" si="1"/>
        <v>4573</v>
      </c>
    </row>
    <row r="28" spans="3:19" ht="16.5" thickBot="1" x14ac:dyDescent="0.3">
      <c r="C28" s="30" t="s">
        <v>16</v>
      </c>
      <c r="D28" s="31">
        <f>SUM(D25:D27)</f>
        <v>172194</v>
      </c>
      <c r="E28" s="31">
        <f t="shared" ref="E28:O28" si="2">SUM(E25:E27)</f>
        <v>167708</v>
      </c>
      <c r="F28" s="31">
        <f t="shared" si="2"/>
        <v>179346</v>
      </c>
      <c r="G28" s="31">
        <f t="shared" si="2"/>
        <v>168532</v>
      </c>
      <c r="H28" s="31">
        <f t="shared" si="2"/>
        <v>187832</v>
      </c>
      <c r="I28" s="31">
        <f t="shared" si="2"/>
        <v>163994</v>
      </c>
      <c r="J28" s="31">
        <f t="shared" si="2"/>
        <v>211234</v>
      </c>
      <c r="K28" s="31">
        <f t="shared" si="2"/>
        <v>167126</v>
      </c>
      <c r="L28" s="31">
        <f t="shared" si="2"/>
        <v>219416</v>
      </c>
      <c r="M28" s="31">
        <f t="shared" si="2"/>
        <v>0</v>
      </c>
      <c r="N28" s="31">
        <f t="shared" si="2"/>
        <v>0</v>
      </c>
      <c r="O28" s="31">
        <f t="shared" si="2"/>
        <v>0</v>
      </c>
      <c r="P28" s="31">
        <f t="shared" ref="P28" si="3">SUM(P25:P27)</f>
        <v>1637382</v>
      </c>
    </row>
    <row r="29" spans="3:19" ht="15.75" x14ac:dyDescent="0.25">
      <c r="C29" s="185" t="s">
        <v>21</v>
      </c>
      <c r="D29" s="185"/>
      <c r="E29" s="185"/>
      <c r="F29" s="185"/>
      <c r="G29" s="185"/>
      <c r="H29" s="185"/>
      <c r="I29" s="185"/>
      <c r="J29" s="185"/>
      <c r="K29" s="185"/>
      <c r="L29" s="185"/>
      <c r="M29" s="185"/>
      <c r="N29" s="185"/>
      <c r="O29" s="185"/>
      <c r="P29" s="185"/>
    </row>
    <row r="30" spans="3:19" ht="15.75" x14ac:dyDescent="0.25">
      <c r="C30" s="185" t="s">
        <v>221</v>
      </c>
      <c r="D30" s="185"/>
      <c r="E30" s="185"/>
      <c r="F30" s="185"/>
      <c r="G30" s="185"/>
      <c r="H30" s="185"/>
      <c r="I30" s="185"/>
      <c r="J30" s="185"/>
      <c r="K30" s="185"/>
      <c r="L30" s="185"/>
      <c r="M30" s="185"/>
      <c r="N30" s="185"/>
      <c r="O30" s="185"/>
      <c r="P30" s="185"/>
    </row>
    <row r="34" spans="2:20" x14ac:dyDescent="0.2">
      <c r="C34" s="5" t="s">
        <v>193</v>
      </c>
    </row>
    <row r="35" spans="2:20" ht="15.75" thickBot="1" x14ac:dyDescent="0.25"/>
    <row r="36" spans="2:20" ht="16.5" thickBot="1" x14ac:dyDescent="0.3">
      <c r="C36" s="180" t="s">
        <v>22</v>
      </c>
      <c r="D36" s="181"/>
      <c r="E36" s="181"/>
      <c r="F36" s="181"/>
      <c r="G36" s="181"/>
      <c r="H36" s="181"/>
      <c r="I36" s="181"/>
      <c r="J36" s="181"/>
      <c r="K36" s="181"/>
      <c r="L36" s="181"/>
      <c r="M36" s="181"/>
      <c r="N36" s="181"/>
      <c r="O36" s="181"/>
      <c r="P36" s="181"/>
      <c r="Q36" s="182"/>
    </row>
    <row r="37" spans="2:20" ht="30" customHeight="1" thickBot="1" x14ac:dyDescent="0.25">
      <c r="C37" s="35" t="s">
        <v>23</v>
      </c>
      <c r="D37" s="36" t="s">
        <v>2</v>
      </c>
      <c r="E37" s="36" t="s">
        <v>3</v>
      </c>
      <c r="F37" s="36" t="s">
        <v>4</v>
      </c>
      <c r="G37" s="36" t="s">
        <v>5</v>
      </c>
      <c r="H37" s="36" t="s">
        <v>6</v>
      </c>
      <c r="I37" s="36" t="s">
        <v>7</v>
      </c>
      <c r="J37" s="36" t="s">
        <v>8</v>
      </c>
      <c r="K37" s="36" t="s">
        <v>9</v>
      </c>
      <c r="L37" s="36" t="s">
        <v>10</v>
      </c>
      <c r="M37" s="36" t="s">
        <v>11</v>
      </c>
      <c r="N37" s="36" t="s">
        <v>12</v>
      </c>
      <c r="O37" s="36" t="s">
        <v>13</v>
      </c>
      <c r="P37" s="37" t="s">
        <v>206</v>
      </c>
      <c r="Q37" s="38" t="s">
        <v>24</v>
      </c>
    </row>
    <row r="38" spans="2:20" ht="16.5" thickBot="1" x14ac:dyDescent="0.3">
      <c r="C38" s="29" t="s">
        <v>183</v>
      </c>
      <c r="D38" s="39">
        <v>131508</v>
      </c>
      <c r="E38" s="39">
        <v>134948</v>
      </c>
      <c r="F38" s="27">
        <v>147898</v>
      </c>
      <c r="G38" s="27">
        <v>140221</v>
      </c>
      <c r="H38" s="27">
        <v>161372</v>
      </c>
      <c r="I38" s="27">
        <v>137728</v>
      </c>
      <c r="J38" s="27">
        <v>183882</v>
      </c>
      <c r="K38" s="27">
        <v>142678</v>
      </c>
      <c r="L38" s="27">
        <v>178798</v>
      </c>
      <c r="M38" s="124"/>
      <c r="N38" s="124"/>
      <c r="O38" s="124"/>
      <c r="P38" s="27">
        <f t="shared" ref="P38:P43" si="4">SUM(D38:O38)</f>
        <v>1359033</v>
      </c>
      <c r="Q38" s="40">
        <f>P38/$P$44</f>
        <v>0.4973708422600509</v>
      </c>
      <c r="S38" s="3"/>
      <c r="T38" s="6"/>
    </row>
    <row r="39" spans="2:20" ht="16.5" thickBot="1" x14ac:dyDescent="0.3">
      <c r="C39" s="29" t="s">
        <v>184</v>
      </c>
      <c r="D39" s="39">
        <v>62136</v>
      </c>
      <c r="E39" s="39">
        <v>61187</v>
      </c>
      <c r="F39" s="27">
        <v>57779</v>
      </c>
      <c r="G39" s="27">
        <v>55894</v>
      </c>
      <c r="H39" s="27">
        <v>62097</v>
      </c>
      <c r="I39" s="27">
        <v>52592</v>
      </c>
      <c r="J39" s="27">
        <v>59431</v>
      </c>
      <c r="K39" s="27">
        <v>54706</v>
      </c>
      <c r="L39" s="27">
        <v>62706</v>
      </c>
      <c r="M39" s="124"/>
      <c r="N39" s="124"/>
      <c r="O39" s="124"/>
      <c r="P39" s="27">
        <f t="shared" si="4"/>
        <v>528528</v>
      </c>
      <c r="Q39" s="40">
        <f>P39/$P$44</f>
        <v>0.19342754481901483</v>
      </c>
      <c r="S39" s="3"/>
      <c r="T39" s="6"/>
    </row>
    <row r="40" spans="2:20" ht="16.5" thickBot="1" x14ac:dyDescent="0.3">
      <c r="C40" s="29" t="s">
        <v>186</v>
      </c>
      <c r="D40" s="39">
        <v>33164</v>
      </c>
      <c r="E40" s="39">
        <v>42165</v>
      </c>
      <c r="F40" s="27">
        <v>48710</v>
      </c>
      <c r="G40" s="27">
        <v>39241</v>
      </c>
      <c r="H40" s="27">
        <v>38524</v>
      </c>
      <c r="I40" s="27">
        <v>35725</v>
      </c>
      <c r="J40" s="27">
        <v>43114</v>
      </c>
      <c r="K40" s="27">
        <v>38390</v>
      </c>
      <c r="L40" s="27">
        <v>49550</v>
      </c>
      <c r="M40" s="124"/>
      <c r="N40" s="124"/>
      <c r="O40" s="124"/>
      <c r="P40" s="27">
        <f t="shared" si="4"/>
        <v>368583</v>
      </c>
      <c r="Q40" s="40">
        <f>P40/$P$44</f>
        <v>0.13489182172378181</v>
      </c>
      <c r="S40" s="3"/>
      <c r="T40" s="6"/>
    </row>
    <row r="41" spans="2:20" ht="16.5" thickBot="1" x14ac:dyDescent="0.3">
      <c r="C41" s="29" t="s">
        <v>185</v>
      </c>
      <c r="D41" s="39">
        <v>54828</v>
      </c>
      <c r="E41" s="39">
        <v>36898</v>
      </c>
      <c r="F41" s="27">
        <v>35080</v>
      </c>
      <c r="G41" s="27">
        <v>37707</v>
      </c>
      <c r="H41" s="27">
        <v>37410</v>
      </c>
      <c r="I41" s="27">
        <v>32753</v>
      </c>
      <c r="J41" s="27">
        <v>35058</v>
      </c>
      <c r="K41" s="27">
        <v>27972</v>
      </c>
      <c r="L41" s="27">
        <v>51107</v>
      </c>
      <c r="M41" s="124"/>
      <c r="N41" s="124"/>
      <c r="O41" s="124"/>
      <c r="P41" s="27">
        <f t="shared" si="4"/>
        <v>348813</v>
      </c>
      <c r="Q41" s="40">
        <f t="shared" ref="Q41:Q42" si="5">P41/$P$44</f>
        <v>0.12765651430190081</v>
      </c>
      <c r="S41" s="3"/>
      <c r="T41" s="6"/>
    </row>
    <row r="42" spans="2:20" ht="16.5" thickBot="1" x14ac:dyDescent="0.3">
      <c r="C42" s="29" t="s">
        <v>212</v>
      </c>
      <c r="D42" s="39">
        <v>10680</v>
      </c>
      <c r="E42" s="39">
        <v>10011</v>
      </c>
      <c r="F42" s="27">
        <v>9478</v>
      </c>
      <c r="G42" s="27">
        <v>9093</v>
      </c>
      <c r="H42" s="27">
        <v>9638</v>
      </c>
      <c r="I42" s="27">
        <v>8465</v>
      </c>
      <c r="J42" s="27">
        <v>6360</v>
      </c>
      <c r="K42" s="27">
        <v>7558</v>
      </c>
      <c r="L42" s="27">
        <v>11715</v>
      </c>
      <c r="M42" s="124"/>
      <c r="N42" s="124"/>
      <c r="O42" s="124"/>
      <c r="P42" s="27">
        <f t="shared" si="4"/>
        <v>82998</v>
      </c>
      <c r="Q42" s="40">
        <f t="shared" si="5"/>
        <v>3.0375116105274637E-2</v>
      </c>
      <c r="S42" s="3"/>
      <c r="T42" s="6"/>
    </row>
    <row r="43" spans="2:20" ht="16.5" thickBot="1" x14ac:dyDescent="0.3">
      <c r="C43" s="29" t="s">
        <v>187</v>
      </c>
      <c r="D43" s="39">
        <v>4816</v>
      </c>
      <c r="E43" s="39">
        <v>4731</v>
      </c>
      <c r="F43" s="27">
        <v>5083</v>
      </c>
      <c r="G43" s="27">
        <v>4691</v>
      </c>
      <c r="H43" s="27">
        <v>4953</v>
      </c>
      <c r="I43" s="27">
        <v>4320</v>
      </c>
      <c r="J43" s="27">
        <v>5862</v>
      </c>
      <c r="K43" s="27">
        <v>4840</v>
      </c>
      <c r="L43" s="27">
        <v>5183</v>
      </c>
      <c r="M43" s="124"/>
      <c r="N43" s="124"/>
      <c r="O43" s="124"/>
      <c r="P43" s="27">
        <f t="shared" si="4"/>
        <v>44479</v>
      </c>
      <c r="Q43" s="40">
        <f>P43/$P$44</f>
        <v>1.6278160789976993E-2</v>
      </c>
      <c r="S43" s="3"/>
      <c r="T43" s="6"/>
    </row>
    <row r="44" spans="2:20" ht="16.5" thickBot="1" x14ac:dyDescent="0.3">
      <c r="C44" s="30" t="s">
        <v>16</v>
      </c>
      <c r="D44" s="31">
        <f>SUM(D38:D43)</f>
        <v>297132</v>
      </c>
      <c r="E44" s="31">
        <f t="shared" ref="E44:O44" si="6">SUM(E38:E43)</f>
        <v>289940</v>
      </c>
      <c r="F44" s="31">
        <f t="shared" si="6"/>
        <v>304028</v>
      </c>
      <c r="G44" s="31">
        <f t="shared" si="6"/>
        <v>286847</v>
      </c>
      <c r="H44" s="31">
        <f t="shared" si="6"/>
        <v>313994</v>
      </c>
      <c r="I44" s="31">
        <f t="shared" si="6"/>
        <v>271583</v>
      </c>
      <c r="J44" s="31">
        <f t="shared" si="6"/>
        <v>333707</v>
      </c>
      <c r="K44" s="31">
        <f t="shared" si="6"/>
        <v>276144</v>
      </c>
      <c r="L44" s="31">
        <f t="shared" si="6"/>
        <v>359059</v>
      </c>
      <c r="M44" s="31">
        <f t="shared" si="6"/>
        <v>0</v>
      </c>
      <c r="N44" s="31">
        <f t="shared" si="6"/>
        <v>0</v>
      </c>
      <c r="O44" s="31">
        <f t="shared" si="6"/>
        <v>0</v>
      </c>
      <c r="P44" s="31">
        <f>SUM(P38:P43)</f>
        <v>2732434</v>
      </c>
      <c r="Q44" s="47">
        <f>SUM(Q38:Q43)</f>
        <v>1</v>
      </c>
      <c r="S44" s="4">
        <v>2351274</v>
      </c>
    </row>
    <row r="45" spans="2:20" s="132" customFormat="1" ht="15.75" x14ac:dyDescent="0.25">
      <c r="B45" s="131"/>
      <c r="C45" s="183" t="s">
        <v>188</v>
      </c>
      <c r="D45" s="183"/>
      <c r="E45" s="183"/>
      <c r="F45" s="183"/>
      <c r="G45" s="183"/>
      <c r="H45" s="183"/>
      <c r="I45" s="183"/>
      <c r="J45" s="183"/>
      <c r="K45" s="183"/>
      <c r="L45" s="183"/>
      <c r="M45" s="183"/>
      <c r="N45" s="183"/>
      <c r="O45" s="183"/>
      <c r="P45" s="183"/>
      <c r="Q45" s="183"/>
      <c r="S45" s="133"/>
    </row>
    <row r="46" spans="2:20" s="132" customFormat="1" ht="15.75" x14ac:dyDescent="0.25">
      <c r="B46" s="131"/>
      <c r="C46" s="184" t="s">
        <v>203</v>
      </c>
      <c r="D46" s="184"/>
      <c r="E46" s="184"/>
      <c r="F46" s="184"/>
      <c r="G46" s="184"/>
      <c r="H46" s="184"/>
      <c r="I46" s="184"/>
      <c r="J46" s="184"/>
      <c r="K46" s="184"/>
      <c r="L46" s="184"/>
      <c r="M46" s="184"/>
      <c r="N46" s="184"/>
      <c r="O46" s="184"/>
      <c r="P46" s="184"/>
      <c r="Q46" s="184"/>
      <c r="S46" s="133"/>
    </row>
    <row r="47" spans="2:20" s="132" customFormat="1" ht="15.75" x14ac:dyDescent="0.25">
      <c r="B47" s="131"/>
      <c r="C47" s="184" t="s">
        <v>216</v>
      </c>
      <c r="D47" s="184"/>
      <c r="E47" s="184"/>
      <c r="F47" s="184"/>
      <c r="G47" s="184"/>
      <c r="H47" s="184"/>
      <c r="I47" s="184"/>
      <c r="J47" s="184"/>
      <c r="K47" s="184"/>
      <c r="L47" s="184"/>
      <c r="M47" s="184"/>
      <c r="N47" s="184"/>
      <c r="O47" s="184"/>
      <c r="P47" s="184"/>
      <c r="Q47" s="184"/>
      <c r="S47" s="133"/>
    </row>
    <row r="48" spans="2:20" ht="19.350000000000001" customHeight="1" x14ac:dyDescent="0.25">
      <c r="C48" s="185" t="s">
        <v>26</v>
      </c>
      <c r="D48" s="185"/>
      <c r="E48" s="185"/>
      <c r="F48" s="185"/>
      <c r="G48" s="185"/>
      <c r="H48" s="185"/>
      <c r="I48" s="185"/>
      <c r="J48" s="185"/>
      <c r="K48" s="185"/>
      <c r="L48" s="185"/>
      <c r="M48" s="185"/>
      <c r="N48" s="185"/>
      <c r="O48" s="185"/>
      <c r="P48" s="185"/>
      <c r="Q48" s="185"/>
    </row>
    <row r="49" spans="1:25" ht="15.75" x14ac:dyDescent="0.25">
      <c r="C49" s="185" t="s">
        <v>221</v>
      </c>
      <c r="D49" s="185"/>
      <c r="E49" s="185"/>
      <c r="F49" s="185"/>
      <c r="G49" s="185"/>
      <c r="H49" s="185"/>
      <c r="I49" s="185"/>
      <c r="J49" s="185"/>
      <c r="K49" s="185"/>
      <c r="L49" s="185"/>
      <c r="M49" s="185"/>
      <c r="N49" s="185"/>
      <c r="O49" s="185"/>
      <c r="P49" s="185"/>
      <c r="Q49" s="185"/>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194</v>
      </c>
      <c r="D53" s="6"/>
      <c r="E53" s="6"/>
      <c r="F53" s="6"/>
      <c r="G53" s="6"/>
      <c r="H53" s="6"/>
      <c r="I53" s="6"/>
      <c r="J53" s="6"/>
      <c r="K53" s="6"/>
      <c r="L53" s="6"/>
      <c r="M53" s="6"/>
      <c r="N53" s="6"/>
      <c r="O53" s="6"/>
    </row>
    <row r="54" spans="1:25" ht="15.75" thickBot="1" x14ac:dyDescent="0.25"/>
    <row r="55" spans="1:25" ht="15.75" thickBot="1" x14ac:dyDescent="0.25">
      <c r="C55" s="189" t="s">
        <v>27</v>
      </c>
      <c r="D55" s="190"/>
      <c r="E55" s="190"/>
      <c r="F55" s="190"/>
      <c r="G55" s="190"/>
      <c r="H55" s="190"/>
      <c r="I55" s="190"/>
      <c r="J55" s="190"/>
      <c r="K55" s="190"/>
      <c r="L55" s="190"/>
      <c r="M55" s="190"/>
      <c r="N55" s="190"/>
      <c r="O55" s="190"/>
      <c r="P55" s="190"/>
      <c r="Q55" s="190"/>
      <c r="R55" s="191"/>
    </row>
    <row r="56" spans="1:25" ht="38.1" customHeight="1" thickBot="1" x14ac:dyDescent="0.3">
      <c r="A56" s="2"/>
      <c r="B56" s="9"/>
      <c r="C56" s="35" t="s">
        <v>28</v>
      </c>
      <c r="D56" s="36" t="s">
        <v>2</v>
      </c>
      <c r="E56" s="36" t="s">
        <v>3</v>
      </c>
      <c r="F56" s="36" t="s">
        <v>4</v>
      </c>
      <c r="G56" s="36" t="s">
        <v>5</v>
      </c>
      <c r="H56" s="36" t="s">
        <v>6</v>
      </c>
      <c r="I56" s="36" t="s">
        <v>7</v>
      </c>
      <c r="J56" s="36" t="s">
        <v>8</v>
      </c>
      <c r="K56" s="36" t="s">
        <v>9</v>
      </c>
      <c r="L56" s="36" t="s">
        <v>10</v>
      </c>
      <c r="M56" s="36" t="s">
        <v>11</v>
      </c>
      <c r="N56" s="36" t="s">
        <v>12</v>
      </c>
      <c r="O56" s="36" t="s">
        <v>13</v>
      </c>
      <c r="P56" s="37" t="s">
        <v>206</v>
      </c>
      <c r="Q56" s="37" t="s">
        <v>222</v>
      </c>
      <c r="R56" s="38" t="s">
        <v>29</v>
      </c>
      <c r="U56"/>
      <c r="V56"/>
      <c r="W56"/>
      <c r="X56"/>
    </row>
    <row r="57" spans="1:25" ht="15.75" customHeight="1" thickBot="1" x14ac:dyDescent="0.3">
      <c r="A57" s="2"/>
      <c r="B57" s="9"/>
      <c r="C57" s="115" t="s">
        <v>30</v>
      </c>
      <c r="D57" s="32">
        <v>5821</v>
      </c>
      <c r="E57" s="32">
        <v>5236</v>
      </c>
      <c r="F57" s="27">
        <v>5352</v>
      </c>
      <c r="G57" s="27">
        <v>4983</v>
      </c>
      <c r="H57" s="27">
        <v>5207</v>
      </c>
      <c r="I57" s="27">
        <v>4552</v>
      </c>
      <c r="J57" s="27">
        <v>5519</v>
      </c>
      <c r="K57" s="27">
        <v>4836</v>
      </c>
      <c r="L57" s="27">
        <v>6067</v>
      </c>
      <c r="M57" s="124"/>
      <c r="N57" s="124"/>
      <c r="O57" s="124"/>
      <c r="P57" s="27">
        <f t="shared" ref="P57:P89" si="7">SUM(D57:O57)</f>
        <v>47573</v>
      </c>
      <c r="Q57" s="27">
        <v>1034160</v>
      </c>
      <c r="R57" s="118">
        <f t="shared" ref="R57:R89" si="8">P57/Q57*10000</f>
        <v>460.015858281117</v>
      </c>
      <c r="S57" s="11"/>
      <c r="T57" s="11"/>
      <c r="U57"/>
      <c r="V57"/>
      <c r="W57" s="127"/>
      <c r="X57" s="125"/>
      <c r="Y57" s="6"/>
    </row>
    <row r="58" spans="1:25" ht="15.75" customHeight="1" thickBot="1" x14ac:dyDescent="0.3">
      <c r="A58" s="2"/>
      <c r="B58" s="9"/>
      <c r="C58" s="115" t="s">
        <v>32</v>
      </c>
      <c r="D58" s="32">
        <v>34584</v>
      </c>
      <c r="E58" s="32">
        <v>34055</v>
      </c>
      <c r="F58" s="27">
        <v>37364</v>
      </c>
      <c r="G58" s="27">
        <v>34355</v>
      </c>
      <c r="H58" s="27">
        <v>39157</v>
      </c>
      <c r="I58" s="27">
        <v>33752</v>
      </c>
      <c r="J58" s="27">
        <v>43359</v>
      </c>
      <c r="K58" s="27">
        <v>32489</v>
      </c>
      <c r="L58" s="27">
        <v>43388</v>
      </c>
      <c r="M58" s="124"/>
      <c r="N58" s="124"/>
      <c r="O58" s="124"/>
      <c r="P58" s="27">
        <f t="shared" si="7"/>
        <v>332503</v>
      </c>
      <c r="Q58" s="27">
        <v>7742430</v>
      </c>
      <c r="R58" s="118">
        <f t="shared" si="8"/>
        <v>429.45561018956579</v>
      </c>
      <c r="S58" s="11"/>
      <c r="U58"/>
      <c r="V58"/>
      <c r="W58" s="127"/>
      <c r="X58" s="125"/>
      <c r="Y58" s="6"/>
    </row>
    <row r="59" spans="1:25" s="1" customFormat="1" ht="15.75" customHeight="1" thickBot="1" x14ac:dyDescent="0.3">
      <c r="A59" s="9"/>
      <c r="B59" s="9"/>
      <c r="C59" s="115" t="s">
        <v>33</v>
      </c>
      <c r="D59" s="32">
        <v>28338</v>
      </c>
      <c r="E59" s="32">
        <v>27562</v>
      </c>
      <c r="F59" s="27">
        <v>30466</v>
      </c>
      <c r="G59" s="27">
        <v>30004</v>
      </c>
      <c r="H59" s="27">
        <v>33669</v>
      </c>
      <c r="I59" s="27">
        <v>30209</v>
      </c>
      <c r="J59" s="27">
        <v>38910</v>
      </c>
      <c r="K59" s="27">
        <v>30057</v>
      </c>
      <c r="L59" s="27">
        <v>39753</v>
      </c>
      <c r="M59" s="124"/>
      <c r="N59" s="124"/>
      <c r="O59" s="124"/>
      <c r="P59" s="27">
        <f t="shared" si="7"/>
        <v>288968</v>
      </c>
      <c r="Q59" s="27">
        <v>6952740</v>
      </c>
      <c r="R59" s="118">
        <f t="shared" si="8"/>
        <v>415.61744003083675</v>
      </c>
      <c r="S59" s="11"/>
      <c r="T59" s="3"/>
      <c r="U59"/>
      <c r="V59"/>
      <c r="W59" s="127"/>
      <c r="X59" s="125"/>
      <c r="Y59" s="6"/>
    </row>
    <row r="60" spans="1:25" ht="15.75" customHeight="1" thickBot="1" x14ac:dyDescent="0.3">
      <c r="A60" s="2"/>
      <c r="B60" s="9"/>
      <c r="C60" s="90" t="s">
        <v>37</v>
      </c>
      <c r="D60" s="32">
        <v>4845</v>
      </c>
      <c r="E60" s="32">
        <v>4692</v>
      </c>
      <c r="F60" s="27">
        <v>5086</v>
      </c>
      <c r="G60" s="27">
        <v>4728</v>
      </c>
      <c r="H60" s="27">
        <v>5413</v>
      </c>
      <c r="I60" s="27">
        <v>4572</v>
      </c>
      <c r="J60" s="27">
        <v>5900</v>
      </c>
      <c r="K60" s="27">
        <v>4396</v>
      </c>
      <c r="L60" s="27">
        <v>5802</v>
      </c>
      <c r="M60" s="124"/>
      <c r="N60" s="124"/>
      <c r="O60" s="124"/>
      <c r="P60" s="27">
        <f t="shared" si="7"/>
        <v>45434</v>
      </c>
      <c r="Q60" s="27">
        <v>1228250</v>
      </c>
      <c r="R60" s="118">
        <f t="shared" si="8"/>
        <v>369.90840626908204</v>
      </c>
      <c r="S60" s="11"/>
      <c r="U60"/>
      <c r="V60"/>
      <c r="W60" s="127"/>
      <c r="X60" s="125"/>
      <c r="Y60" s="6"/>
    </row>
    <row r="61" spans="1:25" ht="15.75" customHeight="1" thickBot="1" x14ac:dyDescent="0.3">
      <c r="A61" s="2"/>
      <c r="B61" s="9"/>
      <c r="C61" s="115" t="s">
        <v>43</v>
      </c>
      <c r="D61" s="32">
        <v>293</v>
      </c>
      <c r="E61" s="32">
        <v>240</v>
      </c>
      <c r="F61" s="27">
        <v>206</v>
      </c>
      <c r="G61" s="27">
        <v>206</v>
      </c>
      <c r="H61" s="27">
        <v>227</v>
      </c>
      <c r="I61" s="27">
        <v>194</v>
      </c>
      <c r="J61" s="27">
        <v>318</v>
      </c>
      <c r="K61" s="27">
        <v>234</v>
      </c>
      <c r="L61" s="27">
        <v>243</v>
      </c>
      <c r="M61" s="124"/>
      <c r="N61" s="124"/>
      <c r="O61" s="124"/>
      <c r="P61" s="27">
        <f t="shared" si="7"/>
        <v>2161</v>
      </c>
      <c r="Q61" s="27">
        <v>60400</v>
      </c>
      <c r="R61" s="118">
        <f t="shared" si="8"/>
        <v>357.78145695364236</v>
      </c>
      <c r="S61" s="11"/>
      <c r="U61"/>
      <c r="V61"/>
      <c r="W61" s="127"/>
      <c r="X61" s="125"/>
      <c r="Y61" s="6"/>
    </row>
    <row r="62" spans="1:25" ht="15.75" customHeight="1" thickBot="1" x14ac:dyDescent="0.3">
      <c r="A62" s="2"/>
      <c r="B62" s="9"/>
      <c r="C62" s="115" t="s">
        <v>35</v>
      </c>
      <c r="D62" s="32">
        <v>18545</v>
      </c>
      <c r="E62" s="32">
        <v>16949</v>
      </c>
      <c r="F62" s="27">
        <v>17638</v>
      </c>
      <c r="G62" s="27">
        <v>16442</v>
      </c>
      <c r="H62" s="27">
        <v>17711</v>
      </c>
      <c r="I62" s="27">
        <v>15784</v>
      </c>
      <c r="J62" s="27">
        <v>20935</v>
      </c>
      <c r="K62" s="27">
        <v>17637</v>
      </c>
      <c r="L62" s="27">
        <v>20958</v>
      </c>
      <c r="M62" s="124"/>
      <c r="N62" s="124"/>
      <c r="O62" s="124"/>
      <c r="P62" s="27">
        <f t="shared" si="7"/>
        <v>162599</v>
      </c>
      <c r="Q62" s="27">
        <v>4599190</v>
      </c>
      <c r="R62" s="118">
        <f t="shared" si="8"/>
        <v>353.53834044690478</v>
      </c>
      <c r="S62" s="11"/>
      <c r="U62"/>
      <c r="V62"/>
      <c r="W62" s="127"/>
      <c r="X62" s="125"/>
      <c r="Y62" s="6"/>
    </row>
    <row r="63" spans="1:25" ht="15.75" customHeight="1" thickBot="1" x14ac:dyDescent="0.3">
      <c r="A63" s="2"/>
      <c r="B63" s="9"/>
      <c r="C63" s="115" t="s">
        <v>31</v>
      </c>
      <c r="D63" s="32">
        <v>3939</v>
      </c>
      <c r="E63" s="32">
        <v>4104</v>
      </c>
      <c r="F63" s="27">
        <v>3604</v>
      </c>
      <c r="G63" s="27">
        <v>3442</v>
      </c>
      <c r="H63" s="27">
        <v>3463</v>
      </c>
      <c r="I63" s="27">
        <v>2908</v>
      </c>
      <c r="J63" s="27">
        <v>3780</v>
      </c>
      <c r="K63" s="27">
        <v>2818</v>
      </c>
      <c r="L63" s="27">
        <v>3441</v>
      </c>
      <c r="M63" s="124"/>
      <c r="N63" s="124"/>
      <c r="O63" s="124"/>
      <c r="P63" s="27">
        <f t="shared" si="7"/>
        <v>31499</v>
      </c>
      <c r="Q63" s="27">
        <v>903184</v>
      </c>
      <c r="R63" s="118">
        <f t="shared" si="8"/>
        <v>348.75507094899825</v>
      </c>
      <c r="S63" s="11"/>
      <c r="U63"/>
      <c r="V63"/>
      <c r="W63" s="127"/>
      <c r="X63" s="125"/>
      <c r="Y63" s="6"/>
    </row>
    <row r="64" spans="1:25" ht="15.75" customHeight="1" thickBot="1" x14ac:dyDescent="0.3">
      <c r="A64" s="2"/>
      <c r="B64" s="9"/>
      <c r="C64" s="115" t="s">
        <v>36</v>
      </c>
      <c r="D64" s="32">
        <v>9304</v>
      </c>
      <c r="E64" s="32">
        <v>8474</v>
      </c>
      <c r="F64" s="27">
        <v>8474</v>
      </c>
      <c r="G64" s="27">
        <v>7577</v>
      </c>
      <c r="H64" s="27">
        <v>8344</v>
      </c>
      <c r="I64" s="27">
        <v>7254</v>
      </c>
      <c r="J64" s="27">
        <v>8928</v>
      </c>
      <c r="K64" s="27">
        <v>7373</v>
      </c>
      <c r="L64" s="27">
        <v>10438</v>
      </c>
      <c r="M64" s="124"/>
      <c r="N64" s="124"/>
      <c r="O64" s="124"/>
      <c r="P64" s="27">
        <f t="shared" si="7"/>
        <v>76166</v>
      </c>
      <c r="Q64" s="27">
        <v>2245717</v>
      </c>
      <c r="R64" s="118">
        <f t="shared" si="8"/>
        <v>339.16116768052251</v>
      </c>
      <c r="S64" s="11"/>
      <c r="U64"/>
      <c r="V64"/>
      <c r="W64" s="127"/>
      <c r="X64" s="125"/>
      <c r="Y64" s="6"/>
    </row>
    <row r="65" spans="1:25" ht="15.75" customHeight="1" thickBot="1" x14ac:dyDescent="0.3">
      <c r="A65" s="2"/>
      <c r="B65" s="9"/>
      <c r="C65" s="115" t="s">
        <v>41</v>
      </c>
      <c r="D65" s="32">
        <v>8746</v>
      </c>
      <c r="E65" s="32">
        <v>9154</v>
      </c>
      <c r="F65" s="27">
        <v>9770</v>
      </c>
      <c r="G65" s="27">
        <v>9154</v>
      </c>
      <c r="H65" s="27">
        <v>10438</v>
      </c>
      <c r="I65" s="27">
        <v>9722</v>
      </c>
      <c r="J65" s="27">
        <v>12907</v>
      </c>
      <c r="K65" s="27">
        <v>9017</v>
      </c>
      <c r="L65" s="27">
        <v>12967</v>
      </c>
      <c r="M65" s="124"/>
      <c r="N65" s="124"/>
      <c r="O65" s="124"/>
      <c r="P65" s="27">
        <f t="shared" si="7"/>
        <v>91875</v>
      </c>
      <c r="Q65" s="27">
        <v>2725410</v>
      </c>
      <c r="R65" s="118">
        <f t="shared" si="8"/>
        <v>337.10524288088766</v>
      </c>
      <c r="S65" s="11"/>
      <c r="U65"/>
      <c r="V65"/>
      <c r="W65" s="127"/>
      <c r="X65" s="125"/>
      <c r="Y65" s="6"/>
    </row>
    <row r="66" spans="1:25" s="1" customFormat="1" ht="15.75" customHeight="1" thickBot="1" x14ac:dyDescent="0.3">
      <c r="A66" s="9"/>
      <c r="B66" s="9"/>
      <c r="C66" s="90" t="s">
        <v>39</v>
      </c>
      <c r="D66" s="32">
        <v>2176</v>
      </c>
      <c r="E66" s="32">
        <v>1896</v>
      </c>
      <c r="F66" s="27">
        <v>2125</v>
      </c>
      <c r="G66" s="27">
        <v>1936</v>
      </c>
      <c r="H66" s="27">
        <v>2210</v>
      </c>
      <c r="I66" s="27">
        <v>1946</v>
      </c>
      <c r="J66" s="27">
        <v>2429</v>
      </c>
      <c r="K66" s="27">
        <v>1856</v>
      </c>
      <c r="L66" s="27">
        <v>2399</v>
      </c>
      <c r="M66" s="124"/>
      <c r="N66" s="124"/>
      <c r="O66" s="124"/>
      <c r="P66" s="27">
        <f t="shared" si="7"/>
        <v>18973</v>
      </c>
      <c r="Q66" s="27">
        <v>566805</v>
      </c>
      <c r="R66" s="118">
        <f t="shared" si="8"/>
        <v>334.73593211069061</v>
      </c>
      <c r="S66" s="11"/>
      <c r="T66" s="3"/>
      <c r="U66"/>
      <c r="V66"/>
      <c r="W66" s="127"/>
      <c r="X66" s="125"/>
      <c r="Y66" s="6"/>
    </row>
    <row r="67" spans="1:25" ht="15.75" customHeight="1" thickBot="1" x14ac:dyDescent="0.3">
      <c r="A67" s="2"/>
      <c r="B67" s="9"/>
      <c r="C67" s="115" t="s">
        <v>42</v>
      </c>
      <c r="D67" s="32">
        <v>3513</v>
      </c>
      <c r="E67" s="32">
        <v>3578</v>
      </c>
      <c r="F67" s="27">
        <v>3925</v>
      </c>
      <c r="G67" s="27">
        <v>3854</v>
      </c>
      <c r="H67" s="27">
        <v>4356</v>
      </c>
      <c r="I67" s="27">
        <v>3315</v>
      </c>
      <c r="J67" s="27">
        <v>4512</v>
      </c>
      <c r="K67" s="27">
        <v>3959</v>
      </c>
      <c r="L67" s="27">
        <v>5105</v>
      </c>
      <c r="M67" s="124"/>
      <c r="N67" s="124"/>
      <c r="O67" s="124"/>
      <c r="P67" s="27">
        <f t="shared" si="7"/>
        <v>36117</v>
      </c>
      <c r="Q67" s="27">
        <v>1166032</v>
      </c>
      <c r="R67" s="118">
        <f t="shared" si="8"/>
        <v>309.74278578975537</v>
      </c>
      <c r="S67" s="11"/>
      <c r="U67"/>
      <c r="V67"/>
      <c r="W67" s="127"/>
      <c r="X67" s="125"/>
      <c r="Y67" s="6"/>
    </row>
    <row r="68" spans="1:25" ht="15.75" customHeight="1" thickBot="1" x14ac:dyDescent="0.3">
      <c r="A68" s="2"/>
      <c r="B68" s="9"/>
      <c r="C68" s="115" t="s">
        <v>38</v>
      </c>
      <c r="D68" s="32">
        <v>3052</v>
      </c>
      <c r="E68" s="32">
        <v>3200</v>
      </c>
      <c r="F68" s="27">
        <v>3431</v>
      </c>
      <c r="G68" s="27">
        <v>3402</v>
      </c>
      <c r="H68" s="27">
        <v>3685</v>
      </c>
      <c r="I68" s="27">
        <v>3486</v>
      </c>
      <c r="J68" s="27">
        <v>4059</v>
      </c>
      <c r="K68" s="27">
        <v>3419</v>
      </c>
      <c r="L68" s="27">
        <v>4483</v>
      </c>
      <c r="M68" s="124"/>
      <c r="N68" s="124"/>
      <c r="O68" s="124"/>
      <c r="P68" s="27">
        <f t="shared" si="7"/>
        <v>32217</v>
      </c>
      <c r="Q68" s="27">
        <v>1052218</v>
      </c>
      <c r="R68" s="118">
        <f t="shared" si="8"/>
        <v>306.18179882875984</v>
      </c>
      <c r="S68" s="11"/>
      <c r="U68"/>
      <c r="V68"/>
      <c r="W68" s="127"/>
      <c r="X68" s="125"/>
      <c r="Y68" s="6"/>
    </row>
    <row r="69" spans="1:25" ht="15.75" customHeight="1" thickBot="1" x14ac:dyDescent="0.3">
      <c r="A69" s="2"/>
      <c r="B69" s="9"/>
      <c r="C69" s="115" t="s">
        <v>40</v>
      </c>
      <c r="D69" s="32">
        <v>2854</v>
      </c>
      <c r="E69" s="32">
        <v>3229</v>
      </c>
      <c r="F69" s="27">
        <v>3698</v>
      </c>
      <c r="G69" s="27">
        <v>3469</v>
      </c>
      <c r="H69" s="27">
        <v>4343</v>
      </c>
      <c r="I69" s="27">
        <v>3609</v>
      </c>
      <c r="J69" s="27">
        <v>4757</v>
      </c>
      <c r="K69" s="27">
        <v>3680</v>
      </c>
      <c r="L69" s="27">
        <v>4745</v>
      </c>
      <c r="M69" s="124"/>
      <c r="N69" s="124"/>
      <c r="O69" s="124"/>
      <c r="P69" s="27">
        <f t="shared" si="7"/>
        <v>34384</v>
      </c>
      <c r="Q69" s="27">
        <v>1171368</v>
      </c>
      <c r="R69" s="118">
        <f t="shared" si="8"/>
        <v>293.53712923692638</v>
      </c>
      <c r="S69" s="11"/>
      <c r="U69"/>
      <c r="V69"/>
      <c r="W69" s="127"/>
      <c r="X69" s="125"/>
      <c r="Y69" s="6"/>
    </row>
    <row r="70" spans="1:25" ht="15.75" customHeight="1" thickBot="1" x14ac:dyDescent="0.3">
      <c r="A70" s="2"/>
      <c r="B70" s="9"/>
      <c r="C70" s="90" t="s">
        <v>34</v>
      </c>
      <c r="D70" s="32">
        <v>944</v>
      </c>
      <c r="E70" s="32">
        <v>1137</v>
      </c>
      <c r="F70" s="27">
        <v>1255</v>
      </c>
      <c r="G70" s="27">
        <v>1467</v>
      </c>
      <c r="H70" s="27">
        <v>1601</v>
      </c>
      <c r="I70" s="27">
        <v>1267</v>
      </c>
      <c r="J70" s="27">
        <v>1580</v>
      </c>
      <c r="K70" s="27">
        <v>1364</v>
      </c>
      <c r="L70" s="27">
        <v>1772</v>
      </c>
      <c r="M70" s="124"/>
      <c r="N70" s="124"/>
      <c r="O70" s="124"/>
      <c r="P70" s="27">
        <f t="shared" si="7"/>
        <v>12387</v>
      </c>
      <c r="Q70" s="27">
        <v>430574</v>
      </c>
      <c r="R70" s="118">
        <f t="shared" si="8"/>
        <v>287.68574043021641</v>
      </c>
      <c r="S70" s="11"/>
      <c r="U70"/>
      <c r="V70"/>
      <c r="W70" s="127"/>
      <c r="X70" s="125"/>
      <c r="Y70" s="6"/>
    </row>
    <row r="71" spans="1:25" ht="15.75" customHeight="1" thickBot="1" x14ac:dyDescent="0.3">
      <c r="A71" s="2"/>
      <c r="B71" s="9"/>
      <c r="C71" s="115" t="s">
        <v>46</v>
      </c>
      <c r="D71" s="32">
        <v>8579</v>
      </c>
      <c r="E71" s="32">
        <v>7482</v>
      </c>
      <c r="F71" s="27">
        <v>7208</v>
      </c>
      <c r="G71" s="27">
        <v>7369</v>
      </c>
      <c r="H71" s="27">
        <v>7820</v>
      </c>
      <c r="I71" s="27">
        <v>7017</v>
      </c>
      <c r="J71" s="27">
        <v>9333</v>
      </c>
      <c r="K71" s="27">
        <v>7386</v>
      </c>
      <c r="L71" s="27">
        <v>9559</v>
      </c>
      <c r="M71" s="124"/>
      <c r="N71" s="124"/>
      <c r="O71" s="124"/>
      <c r="P71" s="27">
        <f t="shared" si="7"/>
        <v>71753</v>
      </c>
      <c r="Q71" s="27">
        <v>2797335</v>
      </c>
      <c r="R71" s="118">
        <f t="shared" si="8"/>
        <v>256.50485193943524</v>
      </c>
      <c r="S71" s="11"/>
      <c r="U71"/>
      <c r="V71"/>
      <c r="W71" s="127"/>
      <c r="X71" s="125"/>
      <c r="Y71" s="6"/>
    </row>
    <row r="72" spans="1:25" ht="15.75" customHeight="1" thickBot="1" x14ac:dyDescent="0.3">
      <c r="A72" s="2"/>
      <c r="B72" s="9"/>
      <c r="C72" s="90" t="s">
        <v>44</v>
      </c>
      <c r="D72" s="32">
        <v>2208</v>
      </c>
      <c r="E72" s="32">
        <v>2413</v>
      </c>
      <c r="F72" s="27">
        <v>2541</v>
      </c>
      <c r="G72" s="27">
        <v>2408</v>
      </c>
      <c r="H72" s="27">
        <v>2600</v>
      </c>
      <c r="I72" s="27">
        <v>2176</v>
      </c>
      <c r="J72" s="27">
        <v>2998</v>
      </c>
      <c r="K72" s="27">
        <v>2340</v>
      </c>
      <c r="L72" s="27">
        <v>3143</v>
      </c>
      <c r="M72" s="124"/>
      <c r="N72" s="124"/>
      <c r="O72" s="124"/>
      <c r="P72" s="27">
        <f t="shared" si="7"/>
        <v>22827</v>
      </c>
      <c r="Q72" s="27">
        <v>996097</v>
      </c>
      <c r="R72" s="118">
        <f t="shared" si="8"/>
        <v>229.16442876547163</v>
      </c>
      <c r="S72" s="11"/>
      <c r="U72"/>
      <c r="V72"/>
      <c r="W72" s="127"/>
      <c r="X72" s="125"/>
      <c r="Y72" s="6"/>
    </row>
    <row r="73" spans="1:25" ht="15.75" customHeight="1" thickBot="1" x14ac:dyDescent="0.3">
      <c r="A73" s="2"/>
      <c r="B73" s="9"/>
      <c r="C73" s="90" t="s">
        <v>48</v>
      </c>
      <c r="D73" s="32">
        <v>1310</v>
      </c>
      <c r="E73" s="32">
        <v>1254</v>
      </c>
      <c r="F73" s="27">
        <v>1481</v>
      </c>
      <c r="G73" s="27">
        <v>1572</v>
      </c>
      <c r="H73" s="27">
        <v>1625</v>
      </c>
      <c r="I73" s="27">
        <v>1396</v>
      </c>
      <c r="J73" s="27">
        <v>1709</v>
      </c>
      <c r="K73" s="27">
        <v>1561</v>
      </c>
      <c r="L73" s="27">
        <v>1969</v>
      </c>
      <c r="M73" s="124"/>
      <c r="N73" s="124"/>
      <c r="O73" s="124"/>
      <c r="P73" s="27">
        <f t="shared" si="7"/>
        <v>13877</v>
      </c>
      <c r="Q73" s="27">
        <v>639885</v>
      </c>
      <c r="R73" s="118">
        <f t="shared" si="8"/>
        <v>216.8670933058284</v>
      </c>
      <c r="S73" s="11"/>
      <c r="U73"/>
      <c r="V73"/>
      <c r="W73" s="127"/>
      <c r="X73" s="125"/>
      <c r="Y73" s="6"/>
    </row>
    <row r="74" spans="1:25" ht="15.75" customHeight="1" thickBot="1" x14ac:dyDescent="0.3">
      <c r="A74" s="2"/>
      <c r="B74" s="9"/>
      <c r="C74" s="115" t="s">
        <v>52</v>
      </c>
      <c r="D74" s="32">
        <v>3080</v>
      </c>
      <c r="E74" s="32">
        <v>3636</v>
      </c>
      <c r="F74" s="27">
        <v>4379</v>
      </c>
      <c r="G74" s="27">
        <v>3739</v>
      </c>
      <c r="H74" s="27">
        <v>4136</v>
      </c>
      <c r="I74" s="27">
        <v>3384</v>
      </c>
      <c r="J74" s="27">
        <v>4616</v>
      </c>
      <c r="K74" s="27">
        <v>3720</v>
      </c>
      <c r="L74" s="27">
        <v>5254</v>
      </c>
      <c r="M74" s="124"/>
      <c r="N74" s="124"/>
      <c r="O74" s="124"/>
      <c r="P74" s="27">
        <f t="shared" si="7"/>
        <v>35944</v>
      </c>
      <c r="Q74" s="27">
        <v>1729323</v>
      </c>
      <c r="R74" s="118">
        <f t="shared" si="8"/>
        <v>207.85012400806559</v>
      </c>
      <c r="S74" s="11"/>
      <c r="U74"/>
      <c r="V74"/>
      <c r="W74" s="127"/>
      <c r="X74" s="125"/>
      <c r="Y74" s="6"/>
    </row>
    <row r="75" spans="1:25" ht="15.75" customHeight="1" thickBot="1" x14ac:dyDescent="0.3">
      <c r="A75" s="2"/>
      <c r="B75" s="9"/>
      <c r="C75" s="90" t="s">
        <v>50</v>
      </c>
      <c r="D75" s="32">
        <v>2120</v>
      </c>
      <c r="E75" s="32">
        <v>2146</v>
      </c>
      <c r="F75" s="27">
        <v>2139</v>
      </c>
      <c r="G75" s="27">
        <v>1814</v>
      </c>
      <c r="H75" s="27">
        <v>2164</v>
      </c>
      <c r="I75" s="27">
        <v>1923</v>
      </c>
      <c r="J75" s="27">
        <v>2215</v>
      </c>
      <c r="K75" s="27">
        <v>1758</v>
      </c>
      <c r="L75" s="27">
        <v>2281</v>
      </c>
      <c r="M75" s="124"/>
      <c r="N75" s="124"/>
      <c r="O75" s="124"/>
      <c r="P75" s="27">
        <f t="shared" si="7"/>
        <v>18560</v>
      </c>
      <c r="Q75" s="27">
        <v>949734</v>
      </c>
      <c r="R75" s="118">
        <f t="shared" si="8"/>
        <v>195.42313953170046</v>
      </c>
      <c r="S75" s="11"/>
      <c r="U75"/>
      <c r="V75"/>
      <c r="W75" s="127"/>
      <c r="X75" s="125"/>
      <c r="Y75" s="6"/>
    </row>
    <row r="76" spans="1:25" ht="15.75" customHeight="1" thickBot="1" x14ac:dyDescent="0.3">
      <c r="A76" s="2"/>
      <c r="B76" s="9"/>
      <c r="C76" s="90" t="s">
        <v>54</v>
      </c>
      <c r="D76" s="32">
        <v>2290</v>
      </c>
      <c r="E76" s="32">
        <v>2401</v>
      </c>
      <c r="F76" s="27">
        <v>2779</v>
      </c>
      <c r="G76" s="27">
        <v>2304</v>
      </c>
      <c r="H76" s="27">
        <v>2500</v>
      </c>
      <c r="I76" s="27">
        <v>2470</v>
      </c>
      <c r="J76" s="27">
        <v>2870</v>
      </c>
      <c r="K76" s="27">
        <v>2200</v>
      </c>
      <c r="L76" s="27">
        <v>3353</v>
      </c>
      <c r="M76" s="124"/>
      <c r="N76" s="124"/>
      <c r="O76" s="124"/>
      <c r="P76" s="27">
        <f t="shared" si="7"/>
        <v>23167</v>
      </c>
      <c r="Q76" s="27">
        <v>1191089</v>
      </c>
      <c r="R76" s="118">
        <f t="shared" si="8"/>
        <v>194.50267780157486</v>
      </c>
      <c r="S76" s="11"/>
      <c r="U76"/>
      <c r="V76"/>
      <c r="W76" s="127"/>
      <c r="X76" s="125"/>
      <c r="Y76" s="6"/>
    </row>
    <row r="77" spans="1:25" ht="15.75" customHeight="1" thickBot="1" x14ac:dyDescent="0.3">
      <c r="A77" s="2"/>
      <c r="B77" s="9"/>
      <c r="C77" s="90" t="s">
        <v>57</v>
      </c>
      <c r="D77" s="32">
        <v>2529</v>
      </c>
      <c r="E77" s="32">
        <v>2541</v>
      </c>
      <c r="F77" s="27">
        <v>2636</v>
      </c>
      <c r="G77" s="27">
        <v>2277</v>
      </c>
      <c r="H77" s="27">
        <v>2675</v>
      </c>
      <c r="I77" s="27">
        <v>2357</v>
      </c>
      <c r="J77" s="27">
        <v>2720</v>
      </c>
      <c r="K77" s="27">
        <v>2540</v>
      </c>
      <c r="L77" s="27">
        <v>2974</v>
      </c>
      <c r="M77" s="124"/>
      <c r="N77" s="124"/>
      <c r="O77" s="124"/>
      <c r="P77" s="27">
        <f t="shared" si="7"/>
        <v>23249</v>
      </c>
      <c r="Q77" s="27">
        <v>1214639</v>
      </c>
      <c r="R77" s="118">
        <f t="shared" si="8"/>
        <v>191.40666486091752</v>
      </c>
      <c r="S77" s="11"/>
      <c r="U77"/>
      <c r="V77"/>
      <c r="W77" s="127"/>
      <c r="X77" s="125"/>
      <c r="Y77" s="6"/>
    </row>
    <row r="78" spans="1:25" ht="15.75" customHeight="1" thickBot="1" x14ac:dyDescent="0.3">
      <c r="A78" s="2"/>
      <c r="B78" s="9"/>
      <c r="C78" s="115" t="s">
        <v>55</v>
      </c>
      <c r="D78" s="32">
        <v>5046</v>
      </c>
      <c r="E78" s="32">
        <v>4628</v>
      </c>
      <c r="F78" s="27">
        <v>4930</v>
      </c>
      <c r="G78" s="27">
        <v>4241</v>
      </c>
      <c r="H78" s="27">
        <v>4935</v>
      </c>
      <c r="I78" s="27">
        <v>4456</v>
      </c>
      <c r="J78" s="27">
        <v>5768</v>
      </c>
      <c r="K78" s="27">
        <v>4386</v>
      </c>
      <c r="L78" s="27">
        <v>5599</v>
      </c>
      <c r="M78" s="124"/>
      <c r="N78" s="124"/>
      <c r="O78" s="124"/>
      <c r="P78" s="27">
        <f t="shared" si="7"/>
        <v>43989</v>
      </c>
      <c r="Q78" s="27">
        <v>2333841</v>
      </c>
      <c r="R78" s="118">
        <f t="shared" si="8"/>
        <v>188.4832771384169</v>
      </c>
      <c r="S78" s="11"/>
      <c r="U78"/>
      <c r="V78"/>
      <c r="W78" s="127"/>
      <c r="X78" s="125"/>
      <c r="Y78" s="6"/>
    </row>
    <row r="79" spans="1:25" ht="15.75" customHeight="1" thickBot="1" x14ac:dyDescent="0.3">
      <c r="A79" s="2"/>
      <c r="B79" s="9"/>
      <c r="C79" s="115" t="s">
        <v>45</v>
      </c>
      <c r="D79" s="32">
        <v>114</v>
      </c>
      <c r="E79" s="32">
        <v>95</v>
      </c>
      <c r="F79" s="27">
        <v>96</v>
      </c>
      <c r="G79" s="27">
        <v>98</v>
      </c>
      <c r="H79" s="27">
        <v>95</v>
      </c>
      <c r="I79" s="27">
        <v>70</v>
      </c>
      <c r="J79" s="27">
        <v>73</v>
      </c>
      <c r="K79" s="27">
        <v>97</v>
      </c>
      <c r="L79" s="27">
        <v>82</v>
      </c>
      <c r="M79" s="124"/>
      <c r="N79" s="124"/>
      <c r="O79" s="124"/>
      <c r="P79" s="27">
        <f t="shared" si="7"/>
        <v>820</v>
      </c>
      <c r="Q79" s="27">
        <v>43916</v>
      </c>
      <c r="R79" s="118">
        <f t="shared" si="8"/>
        <v>186.72010201293378</v>
      </c>
      <c r="S79" s="11"/>
      <c r="U79"/>
      <c r="V79"/>
      <c r="W79" s="127"/>
      <c r="X79" s="125"/>
      <c r="Y79" s="6"/>
    </row>
    <row r="80" spans="1:25" ht="15.75" customHeight="1" thickBot="1" x14ac:dyDescent="0.3">
      <c r="A80" s="2"/>
      <c r="B80" s="9"/>
      <c r="C80" s="115" t="s">
        <v>47</v>
      </c>
      <c r="D80" s="32">
        <v>520</v>
      </c>
      <c r="E80" s="32">
        <v>541</v>
      </c>
      <c r="F80" s="27">
        <v>537</v>
      </c>
      <c r="G80" s="27">
        <v>419</v>
      </c>
      <c r="H80" s="27">
        <v>580</v>
      </c>
      <c r="I80" s="27">
        <v>470</v>
      </c>
      <c r="J80" s="27">
        <v>767</v>
      </c>
      <c r="K80" s="27">
        <v>695</v>
      </c>
      <c r="L80" s="27">
        <v>1166</v>
      </c>
      <c r="M80" s="124"/>
      <c r="N80" s="124"/>
      <c r="O80" s="124"/>
      <c r="P80" s="27">
        <f t="shared" si="7"/>
        <v>5695</v>
      </c>
      <c r="Q80" s="27">
        <v>317056</v>
      </c>
      <c r="R80" s="118">
        <f t="shared" si="8"/>
        <v>179.62126564392409</v>
      </c>
      <c r="S80" s="11"/>
      <c r="U80"/>
      <c r="V80"/>
      <c r="W80" s="127"/>
      <c r="X80" s="125"/>
      <c r="Y80" s="6"/>
    </row>
    <row r="81" spans="1:25" ht="15.75" customHeight="1" thickBot="1" x14ac:dyDescent="0.3">
      <c r="A81" s="2"/>
      <c r="B81" s="9"/>
      <c r="C81" s="90" t="s">
        <v>49</v>
      </c>
      <c r="D81" s="32">
        <v>226</v>
      </c>
      <c r="E81" s="32">
        <v>201</v>
      </c>
      <c r="F81" s="27">
        <v>181</v>
      </c>
      <c r="G81" s="27">
        <v>156</v>
      </c>
      <c r="H81" s="27">
        <v>122</v>
      </c>
      <c r="I81" s="27">
        <v>165</v>
      </c>
      <c r="J81" s="27">
        <v>135</v>
      </c>
      <c r="K81" s="27">
        <v>129</v>
      </c>
      <c r="L81" s="27">
        <v>155</v>
      </c>
      <c r="M81" s="124"/>
      <c r="N81" s="124"/>
      <c r="O81" s="124"/>
      <c r="P81" s="27">
        <f t="shared" si="7"/>
        <v>1470</v>
      </c>
      <c r="Q81" s="27">
        <v>86131</v>
      </c>
      <c r="R81" s="118">
        <f t="shared" si="8"/>
        <v>170.67025809522704</v>
      </c>
      <c r="S81" s="11"/>
      <c r="U81"/>
      <c r="V81"/>
      <c r="W81" s="127"/>
      <c r="X81" s="125"/>
      <c r="Y81" s="6"/>
    </row>
    <row r="82" spans="1:25" ht="15.75" customHeight="1" thickBot="1" x14ac:dyDescent="0.3">
      <c r="A82" s="2"/>
      <c r="B82" s="9"/>
      <c r="C82" s="115" t="s">
        <v>53</v>
      </c>
      <c r="D82" s="32">
        <v>3038</v>
      </c>
      <c r="E82" s="32">
        <v>3164</v>
      </c>
      <c r="F82" s="27">
        <v>3303</v>
      </c>
      <c r="G82" s="27">
        <v>2857</v>
      </c>
      <c r="H82" s="27">
        <v>3169</v>
      </c>
      <c r="I82" s="27">
        <v>2661</v>
      </c>
      <c r="J82" s="27">
        <v>3561</v>
      </c>
      <c r="K82" s="27">
        <v>2904</v>
      </c>
      <c r="L82" s="27">
        <v>3669</v>
      </c>
      <c r="M82" s="124"/>
      <c r="N82" s="124"/>
      <c r="O82" s="124"/>
      <c r="P82" s="27">
        <f t="shared" si="7"/>
        <v>28326</v>
      </c>
      <c r="Q82" s="27">
        <v>1676305</v>
      </c>
      <c r="R82" s="118">
        <f t="shared" si="8"/>
        <v>168.97879562490118</v>
      </c>
      <c r="S82" s="11"/>
      <c r="U82"/>
      <c r="V82"/>
      <c r="W82" s="127"/>
      <c r="X82" s="125"/>
      <c r="Y82" s="6"/>
    </row>
    <row r="83" spans="1:25" ht="15.75" customHeight="1" thickBot="1" x14ac:dyDescent="0.3">
      <c r="A83" s="2"/>
      <c r="B83" s="9"/>
      <c r="C83" s="115" t="s">
        <v>58</v>
      </c>
      <c r="D83" s="32">
        <v>2712</v>
      </c>
      <c r="E83" s="32">
        <v>2547</v>
      </c>
      <c r="F83" s="27">
        <v>2601</v>
      </c>
      <c r="G83" s="27">
        <v>2337</v>
      </c>
      <c r="H83" s="27">
        <v>2508</v>
      </c>
      <c r="I83" s="27">
        <v>2246</v>
      </c>
      <c r="J83" s="27">
        <v>2788</v>
      </c>
      <c r="K83" s="27">
        <v>2294</v>
      </c>
      <c r="L83" s="27">
        <v>3185</v>
      </c>
      <c r="M83" s="124"/>
      <c r="N83" s="124"/>
      <c r="O83" s="124"/>
      <c r="P83" s="27">
        <f t="shared" si="7"/>
        <v>23218</v>
      </c>
      <c r="Q83" s="27">
        <v>1382674</v>
      </c>
      <c r="R83" s="118">
        <f t="shared" si="8"/>
        <v>167.92099945467982</v>
      </c>
      <c r="S83" s="11"/>
      <c r="U83"/>
      <c r="V83"/>
      <c r="W83" s="127"/>
      <c r="X83" s="125"/>
      <c r="Y83" s="6"/>
    </row>
    <row r="84" spans="1:25" ht="15.75" customHeight="1" thickBot="1" x14ac:dyDescent="0.3">
      <c r="A84" s="2"/>
      <c r="B84" s="9"/>
      <c r="C84" s="115" t="s">
        <v>56</v>
      </c>
      <c r="D84" s="32">
        <v>646</v>
      </c>
      <c r="E84" s="32">
        <v>701</v>
      </c>
      <c r="F84" s="27">
        <v>784</v>
      </c>
      <c r="G84" s="27">
        <v>704</v>
      </c>
      <c r="H84" s="27">
        <v>835</v>
      </c>
      <c r="I84" s="27">
        <v>629</v>
      </c>
      <c r="J84" s="27">
        <v>791</v>
      </c>
      <c r="K84" s="27">
        <v>631</v>
      </c>
      <c r="L84" s="27">
        <v>737</v>
      </c>
      <c r="M84" s="124"/>
      <c r="N84" s="124"/>
      <c r="O84" s="124"/>
      <c r="P84" s="27">
        <f t="shared" si="7"/>
        <v>6458</v>
      </c>
      <c r="Q84" s="27">
        <v>439963</v>
      </c>
      <c r="R84" s="118">
        <f t="shared" si="8"/>
        <v>146.78507056275186</v>
      </c>
      <c r="S84" s="11"/>
      <c r="U84"/>
      <c r="V84"/>
      <c r="W84" s="127"/>
      <c r="X84" s="125"/>
      <c r="Y84" s="6"/>
    </row>
    <row r="85" spans="1:25" ht="15.75" customHeight="1" thickBot="1" x14ac:dyDescent="0.3">
      <c r="A85" s="2"/>
      <c r="B85" s="9"/>
      <c r="C85" s="115" t="s">
        <v>59</v>
      </c>
      <c r="D85" s="32">
        <v>53</v>
      </c>
      <c r="E85" s="32">
        <v>59</v>
      </c>
      <c r="F85" s="27">
        <v>54</v>
      </c>
      <c r="G85" s="27">
        <v>52</v>
      </c>
      <c r="H85" s="27">
        <v>60</v>
      </c>
      <c r="I85" s="27">
        <v>26</v>
      </c>
      <c r="J85" s="27">
        <v>44</v>
      </c>
      <c r="K85" s="27">
        <v>37</v>
      </c>
      <c r="L85" s="27">
        <v>76</v>
      </c>
      <c r="M85" s="124"/>
      <c r="N85" s="124"/>
      <c r="O85" s="124"/>
      <c r="P85" s="27">
        <f t="shared" si="7"/>
        <v>461</v>
      </c>
      <c r="Q85" s="27">
        <v>43905</v>
      </c>
      <c r="R85" s="118">
        <f t="shared" si="8"/>
        <v>104.99943058877122</v>
      </c>
      <c r="S85" s="11"/>
      <c r="U85"/>
      <c r="V85"/>
      <c r="W85" s="127"/>
      <c r="X85" s="125"/>
      <c r="Y85" s="121"/>
    </row>
    <row r="86" spans="1:25" ht="15.75" customHeight="1" thickBot="1" x14ac:dyDescent="0.3">
      <c r="A86" s="2"/>
      <c r="B86" s="9"/>
      <c r="C86" s="115" t="s">
        <v>60</v>
      </c>
      <c r="D86" s="32">
        <v>345</v>
      </c>
      <c r="E86" s="32">
        <v>406</v>
      </c>
      <c r="F86" s="27">
        <v>402</v>
      </c>
      <c r="G86" s="27">
        <v>376</v>
      </c>
      <c r="H86" s="27">
        <v>470</v>
      </c>
      <c r="I86" s="27">
        <v>368</v>
      </c>
      <c r="J86" s="27">
        <v>521</v>
      </c>
      <c r="K86" s="27">
        <v>530</v>
      </c>
      <c r="L86" s="27">
        <v>647</v>
      </c>
      <c r="M86" s="124"/>
      <c r="N86" s="124"/>
      <c r="O86" s="124"/>
      <c r="P86" s="27">
        <f t="shared" si="7"/>
        <v>4065</v>
      </c>
      <c r="Q86" s="27">
        <v>411725</v>
      </c>
      <c r="R86" s="118">
        <f t="shared" si="8"/>
        <v>98.730949055801815</v>
      </c>
      <c r="S86" s="11"/>
      <c r="U86"/>
      <c r="V86"/>
      <c r="W86" s="127"/>
      <c r="X86" s="125"/>
      <c r="Y86" s="126"/>
    </row>
    <row r="87" spans="1:25" ht="15.75" customHeight="1" thickBot="1" x14ac:dyDescent="0.3">
      <c r="A87" s="2"/>
      <c r="B87" s="9"/>
      <c r="C87" s="115" t="s">
        <v>61</v>
      </c>
      <c r="D87" s="32">
        <v>48</v>
      </c>
      <c r="E87" s="32">
        <v>47</v>
      </c>
      <c r="F87" s="27">
        <v>42</v>
      </c>
      <c r="G87" s="27">
        <v>112</v>
      </c>
      <c r="H87" s="27">
        <v>85</v>
      </c>
      <c r="I87" s="27">
        <v>30</v>
      </c>
      <c r="J87" s="27">
        <v>37</v>
      </c>
      <c r="K87" s="27">
        <v>33</v>
      </c>
      <c r="L87" s="27">
        <v>66</v>
      </c>
      <c r="M87" s="124"/>
      <c r="N87" s="124"/>
      <c r="O87" s="124"/>
      <c r="P87" s="27">
        <f t="shared" si="7"/>
        <v>500</v>
      </c>
      <c r="Q87" s="27">
        <v>52969</v>
      </c>
      <c r="R87" s="118">
        <f t="shared" si="8"/>
        <v>94.394834714644404</v>
      </c>
      <c r="S87" s="11"/>
      <c r="U87"/>
      <c r="V87"/>
      <c r="W87" s="127"/>
      <c r="X87" s="125"/>
      <c r="Y87" s="6"/>
    </row>
    <row r="88" spans="1:25" ht="15.75" customHeight="1" thickBot="1" x14ac:dyDescent="0.3">
      <c r="A88" s="2"/>
      <c r="B88" s="9"/>
      <c r="C88" s="90" t="s">
        <v>51</v>
      </c>
      <c r="D88" s="32">
        <v>179</v>
      </c>
      <c r="E88" s="32">
        <v>260</v>
      </c>
      <c r="F88" s="27">
        <v>293</v>
      </c>
      <c r="G88" s="27">
        <v>270</v>
      </c>
      <c r="H88" s="27">
        <v>333</v>
      </c>
      <c r="I88" s="27">
        <v>205</v>
      </c>
      <c r="J88" s="27">
        <v>337</v>
      </c>
      <c r="K88" s="27">
        <v>285</v>
      </c>
      <c r="L88" s="27">
        <v>343</v>
      </c>
      <c r="M88" s="124"/>
      <c r="N88" s="124"/>
      <c r="O88" s="124"/>
      <c r="P88" s="27">
        <f t="shared" si="7"/>
        <v>2505</v>
      </c>
      <c r="Q88" s="27">
        <v>265543</v>
      </c>
      <c r="R88" s="118">
        <f t="shared" si="8"/>
        <v>94.335004123625936</v>
      </c>
      <c r="S88" s="11"/>
      <c r="U88"/>
      <c r="V88"/>
      <c r="W88" s="127"/>
      <c r="X88" s="125"/>
      <c r="Y88" s="6"/>
    </row>
    <row r="89" spans="1:25" ht="15.75" customHeight="1" thickBot="1" x14ac:dyDescent="0.3">
      <c r="A89" s="2"/>
      <c r="B89" s="9"/>
      <c r="C89" s="90" t="s">
        <v>62</v>
      </c>
      <c r="D89" s="32">
        <v>9</v>
      </c>
      <c r="E89" s="32">
        <v>10</v>
      </c>
      <c r="F89" s="27">
        <v>28</v>
      </c>
      <c r="G89" s="27">
        <v>14</v>
      </c>
      <c r="H89" s="27">
        <v>15</v>
      </c>
      <c r="I89" s="27">
        <v>15</v>
      </c>
      <c r="J89" s="27">
        <v>17</v>
      </c>
      <c r="K89" s="27">
        <v>24</v>
      </c>
      <c r="L89" s="27">
        <v>23</v>
      </c>
      <c r="M89" s="124"/>
      <c r="N89" s="124"/>
      <c r="O89" s="124"/>
      <c r="P89" s="27">
        <f t="shared" si="7"/>
        <v>155</v>
      </c>
      <c r="Q89" s="27">
        <v>28334</v>
      </c>
      <c r="R89" s="118">
        <f t="shared" si="8"/>
        <v>54.704595185995622</v>
      </c>
      <c r="S89" s="11"/>
      <c r="U89"/>
      <c r="V89"/>
      <c r="W89" s="127"/>
      <c r="X89" s="125"/>
      <c r="Y89" s="6"/>
    </row>
    <row r="90" spans="1:25" ht="26.1" customHeight="1" thickBot="1" x14ac:dyDescent="0.25">
      <c r="A90" s="2"/>
      <c r="B90" s="9"/>
      <c r="C90" s="42" t="s">
        <v>63</v>
      </c>
      <c r="D90" s="43">
        <f>SUM(D57:D89)</f>
        <v>162006</v>
      </c>
      <c r="E90" s="43">
        <f t="shared" ref="E90:P90" si="9">SUM(E57:E89)</f>
        <v>158038</v>
      </c>
      <c r="F90" s="43">
        <f t="shared" si="9"/>
        <v>168808</v>
      </c>
      <c r="G90" s="43">
        <f t="shared" si="9"/>
        <v>158138</v>
      </c>
      <c r="H90" s="43">
        <f t="shared" si="9"/>
        <v>176551</v>
      </c>
      <c r="I90" s="43">
        <f t="shared" si="9"/>
        <v>154634</v>
      </c>
      <c r="J90" s="43">
        <f t="shared" si="9"/>
        <v>199193</v>
      </c>
      <c r="K90" s="43">
        <f t="shared" si="9"/>
        <v>156685</v>
      </c>
      <c r="L90" s="43">
        <f t="shared" si="9"/>
        <v>205842</v>
      </c>
      <c r="M90" s="43">
        <f t="shared" si="9"/>
        <v>0</v>
      </c>
      <c r="N90" s="43">
        <f t="shared" si="9"/>
        <v>0</v>
      </c>
      <c r="O90" s="43">
        <f t="shared" si="9"/>
        <v>0</v>
      </c>
      <c r="P90" s="43">
        <f t="shared" si="9"/>
        <v>1539895</v>
      </c>
      <c r="Q90" s="43">
        <v>48478944</v>
      </c>
      <c r="R90" s="44" t="s">
        <v>253</v>
      </c>
      <c r="S90" s="10"/>
    </row>
    <row r="91" spans="1:25" s="134" customFormat="1" ht="15.75" x14ac:dyDescent="0.25">
      <c r="B91" s="135"/>
      <c r="C91" s="136" t="s">
        <v>255</v>
      </c>
      <c r="D91" s="137"/>
      <c r="E91" s="137"/>
      <c r="F91" s="137"/>
      <c r="G91" s="137"/>
      <c r="H91" s="137"/>
      <c r="I91" s="137"/>
      <c r="J91" s="137"/>
      <c r="K91" s="137"/>
      <c r="L91" s="137"/>
      <c r="M91" s="137"/>
      <c r="N91" s="137"/>
      <c r="O91" s="137"/>
      <c r="P91" s="137"/>
      <c r="Q91" s="138"/>
      <c r="R91" s="139"/>
      <c r="S91" s="140"/>
    </row>
    <row r="92" spans="1:25" s="134" customFormat="1" ht="26.1" customHeight="1" x14ac:dyDescent="0.25">
      <c r="B92" s="135"/>
      <c r="C92" s="201" t="s">
        <v>256</v>
      </c>
      <c r="D92" s="201"/>
      <c r="E92" s="201"/>
      <c r="F92" s="201"/>
      <c r="G92" s="201"/>
      <c r="H92" s="201"/>
      <c r="I92" s="201"/>
      <c r="J92" s="201"/>
      <c r="K92" s="201"/>
      <c r="L92" s="201"/>
      <c r="M92" s="201"/>
      <c r="N92" s="201"/>
      <c r="O92" s="201"/>
      <c r="P92" s="201"/>
      <c r="Q92" s="201"/>
      <c r="R92" s="201"/>
      <c r="S92" s="141"/>
    </row>
    <row r="93" spans="1:25" s="134" customFormat="1" ht="15.75" x14ac:dyDescent="0.25">
      <c r="B93" s="135"/>
      <c r="C93" s="142" t="s">
        <v>257</v>
      </c>
      <c r="D93" s="137"/>
      <c r="E93" s="137"/>
      <c r="F93" s="137"/>
      <c r="G93" s="137"/>
      <c r="H93" s="137"/>
      <c r="I93" s="137"/>
      <c r="J93" s="137"/>
      <c r="K93" s="137"/>
      <c r="L93" s="137"/>
      <c r="M93" s="137"/>
      <c r="N93" s="137"/>
      <c r="O93" s="137"/>
      <c r="P93" s="137"/>
      <c r="Q93" s="143"/>
      <c r="R93" s="144"/>
      <c r="S93" s="141"/>
    </row>
    <row r="94" spans="1:25" ht="15.75" x14ac:dyDescent="0.25">
      <c r="C94" s="185" t="s">
        <v>64</v>
      </c>
      <c r="D94" s="185"/>
      <c r="E94" s="185"/>
      <c r="F94" s="185"/>
      <c r="G94" s="185"/>
      <c r="H94" s="185"/>
      <c r="I94" s="185"/>
      <c r="J94" s="185"/>
      <c r="K94" s="185"/>
      <c r="L94" s="185"/>
      <c r="M94" s="185"/>
      <c r="N94" s="185"/>
      <c r="O94" s="185"/>
      <c r="P94" s="185"/>
      <c r="Q94" s="185"/>
      <c r="R94" s="185"/>
    </row>
    <row r="95" spans="1:25" ht="15.75" x14ac:dyDescent="0.25">
      <c r="C95" s="185" t="s">
        <v>221</v>
      </c>
      <c r="D95" s="185"/>
      <c r="E95" s="185"/>
      <c r="F95" s="185"/>
      <c r="G95" s="185"/>
      <c r="H95" s="185"/>
      <c r="I95" s="185"/>
      <c r="J95" s="185"/>
      <c r="K95" s="185"/>
      <c r="L95" s="185"/>
      <c r="M95" s="185"/>
      <c r="N95" s="185"/>
      <c r="O95" s="185"/>
      <c r="P95" s="185"/>
      <c r="Q95" s="185"/>
      <c r="R95" s="185"/>
    </row>
    <row r="97" spans="1:22" x14ac:dyDescent="0.2">
      <c r="C97" s="5" t="s">
        <v>195</v>
      </c>
    </row>
    <row r="98" spans="1:22" ht="15.75" thickBot="1" x14ac:dyDescent="0.25"/>
    <row r="99" spans="1:22" ht="15.75" thickBot="1" x14ac:dyDescent="0.25">
      <c r="C99" s="189" t="s">
        <v>27</v>
      </c>
      <c r="D99" s="190"/>
      <c r="E99" s="190"/>
      <c r="F99" s="190"/>
      <c r="G99" s="190"/>
      <c r="H99" s="190"/>
      <c r="I99" s="190"/>
      <c r="J99" s="190"/>
      <c r="K99" s="190"/>
      <c r="L99" s="190"/>
      <c r="M99" s="190"/>
      <c r="N99" s="190"/>
      <c r="O99" s="190"/>
      <c r="P99" s="190"/>
      <c r="Q99" s="191"/>
    </row>
    <row r="100" spans="1:22" ht="41.25" customHeight="1" thickBot="1" x14ac:dyDescent="0.25">
      <c r="A100" s="3" t="s">
        <v>65</v>
      </c>
      <c r="B100" s="1" t="s">
        <v>66</v>
      </c>
      <c r="C100" s="35" t="s">
        <v>67</v>
      </c>
      <c r="D100" s="36" t="s">
        <v>2</v>
      </c>
      <c r="E100" s="36" t="s">
        <v>3</v>
      </c>
      <c r="F100" s="36" t="s">
        <v>4</v>
      </c>
      <c r="G100" s="36" t="s">
        <v>5</v>
      </c>
      <c r="H100" s="36" t="s">
        <v>6</v>
      </c>
      <c r="I100" s="36" t="s">
        <v>7</v>
      </c>
      <c r="J100" s="36" t="s">
        <v>8</v>
      </c>
      <c r="K100" s="36" t="s">
        <v>9</v>
      </c>
      <c r="L100" s="36" t="s">
        <v>10</v>
      </c>
      <c r="M100" s="36" t="s">
        <v>11</v>
      </c>
      <c r="N100" s="36" t="s">
        <v>12</v>
      </c>
      <c r="O100" s="36" t="s">
        <v>13</v>
      </c>
      <c r="P100" s="37" t="s">
        <v>207</v>
      </c>
      <c r="Q100" s="37" t="s">
        <v>222</v>
      </c>
      <c r="R100" s="38" t="s">
        <v>29</v>
      </c>
    </row>
    <row r="101" spans="1:22" ht="16.5" thickBot="1" x14ac:dyDescent="0.3">
      <c r="A101" s="3" t="s">
        <v>72</v>
      </c>
      <c r="B101" s="129">
        <v>41001</v>
      </c>
      <c r="C101" s="29" t="s">
        <v>73</v>
      </c>
      <c r="D101" s="39">
        <v>2047</v>
      </c>
      <c r="E101" s="39">
        <v>2073</v>
      </c>
      <c r="F101" s="39">
        <v>2342</v>
      </c>
      <c r="G101" s="39">
        <v>2513</v>
      </c>
      <c r="H101" s="39">
        <v>2796</v>
      </c>
      <c r="I101" s="39">
        <v>2168</v>
      </c>
      <c r="J101" s="39">
        <v>2910</v>
      </c>
      <c r="K101" s="39">
        <v>2432</v>
      </c>
      <c r="L101" s="39">
        <v>2927</v>
      </c>
      <c r="M101" s="27"/>
      <c r="N101" s="27"/>
      <c r="O101" s="27"/>
      <c r="P101" s="27">
        <f t="shared" ref="P101:P132" si="10">SUM(D101:O101)</f>
        <v>22208</v>
      </c>
      <c r="Q101" s="39">
        <v>407469</v>
      </c>
      <c r="R101" s="130">
        <f t="shared" ref="R101:R132" si="11">P101/Q101*10000</f>
        <v>545.02305696875101</v>
      </c>
      <c r="S101" s="6"/>
      <c r="T101" s="11"/>
      <c r="U101" s="13"/>
      <c r="V101" s="13"/>
    </row>
    <row r="102" spans="1:22" ht="16.5" thickBot="1" x14ac:dyDescent="0.3">
      <c r="A102" s="3" t="s">
        <v>78</v>
      </c>
      <c r="B102" s="129">
        <v>73001</v>
      </c>
      <c r="C102" s="29" t="s">
        <v>75</v>
      </c>
      <c r="D102" s="39">
        <v>3203</v>
      </c>
      <c r="E102" s="39">
        <v>3143</v>
      </c>
      <c r="F102" s="39">
        <v>3510</v>
      </c>
      <c r="G102" s="39">
        <v>3251</v>
      </c>
      <c r="H102" s="39">
        <v>3700</v>
      </c>
      <c r="I102" s="39">
        <v>3143</v>
      </c>
      <c r="J102" s="39">
        <v>4177</v>
      </c>
      <c r="K102" s="39">
        <v>2911</v>
      </c>
      <c r="L102" s="39">
        <v>3855</v>
      </c>
      <c r="M102" s="27"/>
      <c r="N102" s="27"/>
      <c r="O102" s="27"/>
      <c r="P102" s="27">
        <f t="shared" si="10"/>
        <v>30893</v>
      </c>
      <c r="Q102" s="39">
        <v>580031</v>
      </c>
      <c r="R102" s="130">
        <f t="shared" si="11"/>
        <v>532.60946397692533</v>
      </c>
      <c r="S102" s="6"/>
      <c r="U102" s="13"/>
      <c r="V102" s="13"/>
    </row>
    <row r="103" spans="1:22" ht="16.5" thickBot="1" x14ac:dyDescent="0.3">
      <c r="A103" s="3" t="s">
        <v>70</v>
      </c>
      <c r="B103" s="129">
        <v>66001</v>
      </c>
      <c r="C103" s="29" t="s">
        <v>69</v>
      </c>
      <c r="D103" s="39">
        <v>3651</v>
      </c>
      <c r="E103" s="39">
        <v>3309</v>
      </c>
      <c r="F103" s="39">
        <v>3473</v>
      </c>
      <c r="G103" s="39">
        <v>3200</v>
      </c>
      <c r="H103" s="39">
        <v>3302</v>
      </c>
      <c r="I103" s="39">
        <v>2836</v>
      </c>
      <c r="J103" s="39">
        <v>3549</v>
      </c>
      <c r="K103" s="39">
        <v>3152</v>
      </c>
      <c r="L103" s="39">
        <v>3936</v>
      </c>
      <c r="M103" s="27"/>
      <c r="N103" s="27"/>
      <c r="O103" s="27"/>
      <c r="P103" s="27">
        <f t="shared" si="10"/>
        <v>30408</v>
      </c>
      <c r="Q103" s="39">
        <v>591196</v>
      </c>
      <c r="R103" s="130">
        <f t="shared" si="11"/>
        <v>514.34718773469376</v>
      </c>
      <c r="S103" s="6"/>
      <c r="U103" s="13"/>
      <c r="V103" s="13"/>
    </row>
    <row r="104" spans="1:22" ht="16.5" thickBot="1" x14ac:dyDescent="0.3">
      <c r="A104" s="3" t="s">
        <v>74</v>
      </c>
      <c r="B104" s="129">
        <v>68001</v>
      </c>
      <c r="C104" s="29" t="s">
        <v>77</v>
      </c>
      <c r="D104" s="39">
        <v>4694</v>
      </c>
      <c r="E104" s="39">
        <v>4099</v>
      </c>
      <c r="F104" s="39">
        <v>3996</v>
      </c>
      <c r="G104" s="39">
        <v>3683</v>
      </c>
      <c r="H104" s="39">
        <v>4027</v>
      </c>
      <c r="I104" s="39">
        <v>3485</v>
      </c>
      <c r="J104" s="39">
        <v>4258</v>
      </c>
      <c r="K104" s="39">
        <v>3508</v>
      </c>
      <c r="L104" s="39">
        <v>4518</v>
      </c>
      <c r="M104" s="27"/>
      <c r="N104" s="27"/>
      <c r="O104" s="27"/>
      <c r="P104" s="27">
        <f t="shared" si="10"/>
        <v>36268</v>
      </c>
      <c r="Q104" s="39">
        <v>754658</v>
      </c>
      <c r="R104" s="130">
        <f t="shared" si="11"/>
        <v>480.58855799580738</v>
      </c>
      <c r="S104" s="6"/>
      <c r="U104" s="13"/>
      <c r="V104" s="13"/>
    </row>
    <row r="105" spans="1:22" ht="16.5" thickBot="1" x14ac:dyDescent="0.3">
      <c r="A105" s="3" t="s">
        <v>80</v>
      </c>
      <c r="B105" s="129">
        <v>5001</v>
      </c>
      <c r="C105" s="29" t="s">
        <v>83</v>
      </c>
      <c r="D105" s="39">
        <v>13174</v>
      </c>
      <c r="E105" s="39">
        <v>13024</v>
      </c>
      <c r="F105" s="39">
        <v>14700</v>
      </c>
      <c r="G105" s="39">
        <v>14332</v>
      </c>
      <c r="H105" s="39">
        <v>15946</v>
      </c>
      <c r="I105" s="39">
        <v>14501</v>
      </c>
      <c r="J105" s="39">
        <v>18804</v>
      </c>
      <c r="K105" s="39">
        <v>14221</v>
      </c>
      <c r="L105" s="39">
        <v>19039</v>
      </c>
      <c r="M105" s="27"/>
      <c r="N105" s="27"/>
      <c r="O105" s="27"/>
      <c r="P105" s="27">
        <f t="shared" si="10"/>
        <v>137741</v>
      </c>
      <c r="Q105" s="39">
        <v>2905757</v>
      </c>
      <c r="R105" s="130">
        <f t="shared" si="11"/>
        <v>474.02793833070007</v>
      </c>
      <c r="S105" s="6"/>
      <c r="U105" s="13"/>
      <c r="V105" s="13"/>
    </row>
    <row r="106" spans="1:22" ht="16.5" thickBot="1" x14ac:dyDescent="0.3">
      <c r="A106" s="3" t="s">
        <v>68</v>
      </c>
      <c r="B106" s="129">
        <v>17001</v>
      </c>
      <c r="C106" s="29" t="s">
        <v>71</v>
      </c>
      <c r="D106" s="39">
        <v>2481</v>
      </c>
      <c r="E106" s="39">
        <v>2645</v>
      </c>
      <c r="F106" s="39">
        <v>2290</v>
      </c>
      <c r="G106" s="39">
        <v>2152</v>
      </c>
      <c r="H106" s="39">
        <v>2132</v>
      </c>
      <c r="I106" s="39">
        <v>1790</v>
      </c>
      <c r="J106" s="39">
        <v>2314</v>
      </c>
      <c r="K106" s="39">
        <v>1734</v>
      </c>
      <c r="L106" s="39">
        <v>2233</v>
      </c>
      <c r="M106" s="27"/>
      <c r="N106" s="27"/>
      <c r="O106" s="27"/>
      <c r="P106" s="27">
        <f t="shared" si="10"/>
        <v>19771</v>
      </c>
      <c r="Q106" s="39">
        <v>433254</v>
      </c>
      <c r="R106" s="130">
        <f t="shared" si="11"/>
        <v>456.33739099927521</v>
      </c>
      <c r="S106" s="6"/>
      <c r="U106" s="13"/>
      <c r="V106" s="13"/>
    </row>
    <row r="107" spans="1:22" ht="16.5" thickBot="1" x14ac:dyDescent="0.3">
      <c r="A107" s="3" t="s">
        <v>82</v>
      </c>
      <c r="B107" s="129">
        <v>11001</v>
      </c>
      <c r="C107" s="29" t="s">
        <v>32</v>
      </c>
      <c r="D107" s="39">
        <v>34584</v>
      </c>
      <c r="E107" s="39">
        <v>34055</v>
      </c>
      <c r="F107" s="39">
        <v>37364</v>
      </c>
      <c r="G107" s="39">
        <v>34355</v>
      </c>
      <c r="H107" s="39">
        <v>39157</v>
      </c>
      <c r="I107" s="39">
        <v>33752</v>
      </c>
      <c r="J107" s="39">
        <v>43359</v>
      </c>
      <c r="K107" s="39">
        <v>32489</v>
      </c>
      <c r="L107" s="39">
        <v>43388</v>
      </c>
      <c r="M107" s="27"/>
      <c r="N107" s="27"/>
      <c r="O107" s="27"/>
      <c r="P107" s="27">
        <f t="shared" si="10"/>
        <v>332503</v>
      </c>
      <c r="Q107" s="39">
        <v>7742430</v>
      </c>
      <c r="R107" s="130">
        <f t="shared" si="11"/>
        <v>429.45561018956579</v>
      </c>
      <c r="S107" s="6"/>
      <c r="U107" s="13"/>
      <c r="V107" s="13"/>
    </row>
    <row r="108" spans="1:22" ht="16.5" thickBot="1" x14ac:dyDescent="0.3">
      <c r="A108" s="3" t="s">
        <v>91</v>
      </c>
      <c r="B108" s="129">
        <v>15001</v>
      </c>
      <c r="C108" s="29" t="s">
        <v>92</v>
      </c>
      <c r="D108" s="39">
        <v>682</v>
      </c>
      <c r="E108" s="39">
        <v>747</v>
      </c>
      <c r="F108" s="39">
        <v>927</v>
      </c>
      <c r="G108" s="39">
        <v>884</v>
      </c>
      <c r="H108" s="39">
        <v>1112</v>
      </c>
      <c r="I108" s="39">
        <v>919</v>
      </c>
      <c r="J108" s="39">
        <v>1214</v>
      </c>
      <c r="K108" s="39">
        <v>882</v>
      </c>
      <c r="L108" s="39">
        <v>1095</v>
      </c>
      <c r="M108" s="27"/>
      <c r="N108" s="27"/>
      <c r="O108" s="27"/>
      <c r="P108" s="27">
        <f t="shared" si="10"/>
        <v>8462</v>
      </c>
      <c r="Q108" s="39">
        <v>208995</v>
      </c>
      <c r="R108" s="130">
        <f t="shared" si="11"/>
        <v>404.89006914041005</v>
      </c>
      <c r="S108" s="6"/>
      <c r="U108" s="13"/>
      <c r="V108" s="13"/>
    </row>
    <row r="109" spans="1:22" ht="16.5" thickBot="1" x14ac:dyDescent="0.3">
      <c r="A109" s="3" t="s">
        <v>89</v>
      </c>
      <c r="B109" s="129">
        <v>76001</v>
      </c>
      <c r="C109" s="29" t="s">
        <v>90</v>
      </c>
      <c r="D109" s="39">
        <v>11522</v>
      </c>
      <c r="E109" s="39">
        <v>10131</v>
      </c>
      <c r="F109" s="39">
        <v>10218</v>
      </c>
      <c r="G109" s="39">
        <v>10006</v>
      </c>
      <c r="H109" s="39">
        <v>10930</v>
      </c>
      <c r="I109" s="39">
        <v>9829</v>
      </c>
      <c r="J109" s="39">
        <v>12945</v>
      </c>
      <c r="K109" s="39">
        <v>10900</v>
      </c>
      <c r="L109" s="39">
        <v>12416</v>
      </c>
      <c r="M109" s="27"/>
      <c r="N109" s="27"/>
      <c r="O109" s="27"/>
      <c r="P109" s="27">
        <f t="shared" si="10"/>
        <v>98897</v>
      </c>
      <c r="Q109" s="39">
        <v>2450539</v>
      </c>
      <c r="R109" s="130">
        <f t="shared" si="11"/>
        <v>403.57243855331416</v>
      </c>
      <c r="S109" s="6"/>
      <c r="U109" s="13"/>
      <c r="V109" s="13"/>
    </row>
    <row r="110" spans="1:22" ht="16.5" thickBot="1" x14ac:dyDescent="0.3">
      <c r="A110" s="3" t="s">
        <v>101</v>
      </c>
      <c r="B110" s="129">
        <v>52001</v>
      </c>
      <c r="C110" s="29" t="s">
        <v>106</v>
      </c>
      <c r="D110" s="39">
        <v>1705</v>
      </c>
      <c r="E110" s="39">
        <v>1694</v>
      </c>
      <c r="F110" s="39">
        <v>1772</v>
      </c>
      <c r="G110" s="39">
        <v>1482</v>
      </c>
      <c r="H110" s="39">
        <v>1784</v>
      </c>
      <c r="I110" s="39">
        <v>1595</v>
      </c>
      <c r="J110" s="39">
        <v>1769</v>
      </c>
      <c r="K110" s="39">
        <v>1669</v>
      </c>
      <c r="L110" s="39">
        <v>1936</v>
      </c>
      <c r="M110" s="27"/>
      <c r="N110" s="27"/>
      <c r="O110" s="27"/>
      <c r="P110" s="27">
        <f t="shared" si="10"/>
        <v>15406</v>
      </c>
      <c r="Q110" s="39">
        <v>398332</v>
      </c>
      <c r="R110" s="130">
        <f t="shared" si="11"/>
        <v>386.76280087966819</v>
      </c>
      <c r="S110" s="6"/>
      <c r="U110" s="13"/>
      <c r="V110" s="13"/>
    </row>
    <row r="111" spans="1:22" ht="16.5" thickBot="1" x14ac:dyDescent="0.3">
      <c r="A111" s="3" t="s">
        <v>87</v>
      </c>
      <c r="B111" s="129">
        <v>63001</v>
      </c>
      <c r="C111" s="29" t="s">
        <v>81</v>
      </c>
      <c r="D111" s="39">
        <v>1471</v>
      </c>
      <c r="E111" s="39">
        <v>1286</v>
      </c>
      <c r="F111" s="39">
        <v>1553</v>
      </c>
      <c r="G111" s="39">
        <v>1486</v>
      </c>
      <c r="H111" s="39">
        <v>1675</v>
      </c>
      <c r="I111" s="39">
        <v>1458</v>
      </c>
      <c r="J111" s="39">
        <v>1794</v>
      </c>
      <c r="K111" s="39">
        <v>1360</v>
      </c>
      <c r="L111" s="39">
        <v>1671</v>
      </c>
      <c r="M111" s="27"/>
      <c r="N111" s="27"/>
      <c r="O111" s="27"/>
      <c r="P111" s="27">
        <f t="shared" si="10"/>
        <v>13754</v>
      </c>
      <c r="Q111" s="39">
        <v>358051</v>
      </c>
      <c r="R111" s="130">
        <f t="shared" si="11"/>
        <v>384.13522096014259</v>
      </c>
      <c r="S111" s="6"/>
      <c r="U111" s="13"/>
      <c r="V111" s="13"/>
    </row>
    <row r="112" spans="1:22" ht="16.5" thickBot="1" x14ac:dyDescent="0.3">
      <c r="A112" s="3" t="s">
        <v>84</v>
      </c>
      <c r="B112" s="129">
        <v>50001</v>
      </c>
      <c r="C112" s="29" t="s">
        <v>85</v>
      </c>
      <c r="D112" s="39">
        <v>2023</v>
      </c>
      <c r="E112" s="39">
        <v>2015</v>
      </c>
      <c r="F112" s="39">
        <v>2190</v>
      </c>
      <c r="G112" s="39">
        <v>2231</v>
      </c>
      <c r="H112" s="39">
        <v>2306</v>
      </c>
      <c r="I112" s="39">
        <v>2302</v>
      </c>
      <c r="J112" s="39">
        <v>2630</v>
      </c>
      <c r="K112" s="39">
        <v>2168</v>
      </c>
      <c r="L112" s="39">
        <v>2853</v>
      </c>
      <c r="M112" s="27"/>
      <c r="N112" s="27"/>
      <c r="O112" s="27"/>
      <c r="P112" s="27">
        <f t="shared" si="10"/>
        <v>20718</v>
      </c>
      <c r="Q112" s="39">
        <v>552327</v>
      </c>
      <c r="R112" s="130">
        <f t="shared" si="11"/>
        <v>375.10387868056426</v>
      </c>
      <c r="S112" s="6"/>
      <c r="U112" s="13"/>
      <c r="V112" s="13"/>
    </row>
    <row r="113" spans="1:22" ht="16.5" thickBot="1" x14ac:dyDescent="0.3">
      <c r="A113" s="3" t="s">
        <v>86</v>
      </c>
      <c r="B113" s="129">
        <v>19001</v>
      </c>
      <c r="C113" s="29" t="s">
        <v>88</v>
      </c>
      <c r="D113" s="39">
        <v>1132</v>
      </c>
      <c r="E113" s="39">
        <v>1234</v>
      </c>
      <c r="F113" s="39">
        <v>1322</v>
      </c>
      <c r="G113" s="39">
        <v>1259</v>
      </c>
      <c r="H113" s="39">
        <v>1339</v>
      </c>
      <c r="I113" s="39">
        <v>1135</v>
      </c>
      <c r="J113" s="39">
        <v>1415</v>
      </c>
      <c r="K113" s="39">
        <v>973</v>
      </c>
      <c r="L113" s="39">
        <v>1426</v>
      </c>
      <c r="M113" s="27"/>
      <c r="N113" s="27"/>
      <c r="O113" s="27"/>
      <c r="P113" s="27">
        <f t="shared" si="10"/>
        <v>11235</v>
      </c>
      <c r="Q113" s="39">
        <v>318888</v>
      </c>
      <c r="R113" s="130">
        <f t="shared" si="11"/>
        <v>352.31805524196579</v>
      </c>
      <c r="S113" s="6"/>
      <c r="U113" s="13"/>
      <c r="V113" s="13"/>
    </row>
    <row r="114" spans="1:22" ht="16.5" thickBot="1" x14ac:dyDescent="0.3">
      <c r="A114" s="3" t="s">
        <v>107</v>
      </c>
      <c r="B114" s="129">
        <v>88001</v>
      </c>
      <c r="C114" s="29" t="s">
        <v>100</v>
      </c>
      <c r="D114" s="39">
        <v>270</v>
      </c>
      <c r="E114" s="39">
        <v>211</v>
      </c>
      <c r="F114" s="39">
        <v>185</v>
      </c>
      <c r="G114" s="39">
        <v>167</v>
      </c>
      <c r="H114" s="39">
        <v>210</v>
      </c>
      <c r="I114" s="39">
        <v>181</v>
      </c>
      <c r="J114" s="39">
        <v>288</v>
      </c>
      <c r="K114" s="39">
        <v>198</v>
      </c>
      <c r="L114" s="39">
        <v>221</v>
      </c>
      <c r="M114" s="27"/>
      <c r="N114" s="27"/>
      <c r="O114" s="27"/>
      <c r="P114" s="27">
        <f t="shared" si="10"/>
        <v>1931</v>
      </c>
      <c r="Q114" s="39">
        <v>56357</v>
      </c>
      <c r="R114" s="130">
        <f t="shared" si="11"/>
        <v>342.63711695086675</v>
      </c>
      <c r="S114" s="6"/>
      <c r="U114" s="13"/>
      <c r="V114" s="13"/>
    </row>
    <row r="115" spans="1:22" ht="16.5" thickBot="1" x14ac:dyDescent="0.3">
      <c r="A115" s="3" t="s">
        <v>95</v>
      </c>
      <c r="B115" s="129">
        <v>27001</v>
      </c>
      <c r="C115" s="29" t="s">
        <v>94</v>
      </c>
      <c r="D115" s="39">
        <v>464</v>
      </c>
      <c r="E115" s="39">
        <v>466</v>
      </c>
      <c r="F115" s="39">
        <v>571</v>
      </c>
      <c r="G115" s="39">
        <v>508</v>
      </c>
      <c r="H115" s="39">
        <v>571</v>
      </c>
      <c r="I115" s="39">
        <v>412</v>
      </c>
      <c r="J115" s="39">
        <v>521</v>
      </c>
      <c r="K115" s="39">
        <v>437</v>
      </c>
      <c r="L115" s="39">
        <v>479</v>
      </c>
      <c r="M115" s="27"/>
      <c r="N115" s="27"/>
      <c r="O115" s="27"/>
      <c r="P115" s="27">
        <f t="shared" si="10"/>
        <v>4429</v>
      </c>
      <c r="Q115" s="39">
        <v>141032</v>
      </c>
      <c r="R115" s="130">
        <f t="shared" si="11"/>
        <v>314.04220318792898</v>
      </c>
      <c r="S115" s="6"/>
      <c r="U115" s="13"/>
      <c r="V115" s="13"/>
    </row>
    <row r="116" spans="1:22" ht="16.5" thickBot="1" x14ac:dyDescent="0.3">
      <c r="A116" s="3" t="s">
        <v>76</v>
      </c>
      <c r="B116" s="129">
        <v>85001</v>
      </c>
      <c r="C116" s="29" t="s">
        <v>79</v>
      </c>
      <c r="D116" s="39">
        <v>530</v>
      </c>
      <c r="E116" s="39">
        <v>600</v>
      </c>
      <c r="F116" s="39">
        <v>628</v>
      </c>
      <c r="G116" s="39">
        <v>716</v>
      </c>
      <c r="H116" s="39">
        <v>801</v>
      </c>
      <c r="I116" s="39">
        <v>608</v>
      </c>
      <c r="J116" s="39">
        <v>723</v>
      </c>
      <c r="K116" s="39">
        <v>671</v>
      </c>
      <c r="L116" s="39">
        <v>787</v>
      </c>
      <c r="M116" s="27"/>
      <c r="N116" s="27"/>
      <c r="O116" s="27"/>
      <c r="P116" s="27">
        <f t="shared" si="10"/>
        <v>6064</v>
      </c>
      <c r="Q116" s="39">
        <v>194576</v>
      </c>
      <c r="R116" s="130">
        <f t="shared" si="11"/>
        <v>311.65200230244221</v>
      </c>
      <c r="S116" s="6"/>
      <c r="U116" s="13"/>
      <c r="V116" s="13"/>
    </row>
    <row r="117" spans="1:22" ht="16.5" thickBot="1" x14ac:dyDescent="0.3">
      <c r="A117" s="3" t="s">
        <v>97</v>
      </c>
      <c r="B117" s="129">
        <v>44001</v>
      </c>
      <c r="C117" s="29" t="s">
        <v>98</v>
      </c>
      <c r="D117" s="39">
        <v>712</v>
      </c>
      <c r="E117" s="39">
        <v>667</v>
      </c>
      <c r="F117" s="39">
        <v>772</v>
      </c>
      <c r="G117" s="39">
        <v>789</v>
      </c>
      <c r="H117" s="39">
        <v>835</v>
      </c>
      <c r="I117" s="39">
        <v>717</v>
      </c>
      <c r="J117" s="39">
        <v>812</v>
      </c>
      <c r="K117" s="39">
        <v>773</v>
      </c>
      <c r="L117" s="39">
        <v>887</v>
      </c>
      <c r="M117" s="27"/>
      <c r="N117" s="27"/>
      <c r="O117" s="27"/>
      <c r="P117" s="27">
        <f t="shared" si="10"/>
        <v>6964</v>
      </c>
      <c r="Q117" s="39">
        <v>241999</v>
      </c>
      <c r="R117" s="130">
        <f t="shared" si="11"/>
        <v>287.7697841726619</v>
      </c>
      <c r="S117" s="6"/>
      <c r="U117" s="13"/>
      <c r="V117" s="13"/>
    </row>
    <row r="118" spans="1:22" ht="16.5" thickBot="1" x14ac:dyDescent="0.3">
      <c r="A118" s="3" t="s">
        <v>103</v>
      </c>
      <c r="B118" s="129">
        <v>8001</v>
      </c>
      <c r="C118" s="29" t="s">
        <v>104</v>
      </c>
      <c r="D118" s="39">
        <v>5382</v>
      </c>
      <c r="E118" s="39">
        <v>4613</v>
      </c>
      <c r="F118" s="39">
        <v>4420</v>
      </c>
      <c r="G118" s="39">
        <v>4670</v>
      </c>
      <c r="H118" s="39">
        <v>4681</v>
      </c>
      <c r="I118" s="39">
        <v>4273</v>
      </c>
      <c r="J118" s="39">
        <v>5661</v>
      </c>
      <c r="K118" s="39">
        <v>4385</v>
      </c>
      <c r="L118" s="39">
        <v>5663</v>
      </c>
      <c r="M118" s="27"/>
      <c r="N118" s="27"/>
      <c r="O118" s="27"/>
      <c r="P118" s="27">
        <f t="shared" si="10"/>
        <v>43748</v>
      </c>
      <c r="Q118" s="39">
        <v>1560047</v>
      </c>
      <c r="R118" s="130">
        <f t="shared" si="11"/>
        <v>280.42744866020064</v>
      </c>
      <c r="S118" s="6"/>
      <c r="U118" s="13"/>
      <c r="V118" s="13"/>
    </row>
    <row r="119" spans="1:22" ht="16.5" thickBot="1" x14ac:dyDescent="0.3">
      <c r="A119" s="3" t="s">
        <v>105</v>
      </c>
      <c r="B119" s="129">
        <v>70001</v>
      </c>
      <c r="C119" s="29" t="s">
        <v>108</v>
      </c>
      <c r="D119" s="39">
        <v>1036</v>
      </c>
      <c r="E119" s="39">
        <v>992</v>
      </c>
      <c r="F119" s="39">
        <v>1038</v>
      </c>
      <c r="G119" s="39">
        <v>944</v>
      </c>
      <c r="H119" s="39">
        <v>1032</v>
      </c>
      <c r="I119" s="39">
        <v>892</v>
      </c>
      <c r="J119" s="39">
        <v>1081</v>
      </c>
      <c r="K119" s="39">
        <v>842</v>
      </c>
      <c r="L119" s="39">
        <v>1066</v>
      </c>
      <c r="M119" s="27"/>
      <c r="N119" s="27"/>
      <c r="O119" s="27"/>
      <c r="P119" s="27">
        <f t="shared" si="10"/>
        <v>8923</v>
      </c>
      <c r="Q119" s="39">
        <v>339775</v>
      </c>
      <c r="R119" s="130">
        <f t="shared" si="11"/>
        <v>262.61496578618204</v>
      </c>
      <c r="S119" s="6"/>
      <c r="U119" s="13"/>
      <c r="V119" s="13"/>
    </row>
    <row r="120" spans="1:22" ht="16.5" thickBot="1" x14ac:dyDescent="0.3">
      <c r="A120" s="3" t="s">
        <v>113</v>
      </c>
      <c r="B120" s="129">
        <v>13001</v>
      </c>
      <c r="C120" s="29" t="s">
        <v>213</v>
      </c>
      <c r="D120" s="39">
        <v>3700</v>
      </c>
      <c r="E120" s="39">
        <v>3332</v>
      </c>
      <c r="F120" s="39">
        <v>3604</v>
      </c>
      <c r="G120" s="39">
        <v>3071</v>
      </c>
      <c r="H120" s="39">
        <v>3556</v>
      </c>
      <c r="I120" s="39">
        <v>3137</v>
      </c>
      <c r="J120" s="39">
        <v>4126</v>
      </c>
      <c r="K120" s="39">
        <v>3259</v>
      </c>
      <c r="L120" s="39">
        <v>4086</v>
      </c>
      <c r="M120" s="27"/>
      <c r="N120" s="27"/>
      <c r="O120" s="27"/>
      <c r="P120" s="27">
        <f t="shared" si="10"/>
        <v>31871</v>
      </c>
      <c r="Q120" s="39">
        <v>1247480</v>
      </c>
      <c r="R120" s="130">
        <f t="shared" si="11"/>
        <v>255.48305383653445</v>
      </c>
      <c r="S120" s="6"/>
      <c r="U120" s="13"/>
      <c r="V120" s="13"/>
    </row>
    <row r="121" spans="1:22" ht="16.5" thickBot="1" x14ac:dyDescent="0.3">
      <c r="A121" s="3" t="s">
        <v>109</v>
      </c>
      <c r="B121" s="129">
        <v>23001</v>
      </c>
      <c r="C121" s="29" t="s">
        <v>110</v>
      </c>
      <c r="D121" s="39">
        <v>1352</v>
      </c>
      <c r="E121" s="39">
        <v>1419</v>
      </c>
      <c r="F121" s="39">
        <v>1520</v>
      </c>
      <c r="G121" s="39">
        <v>1298</v>
      </c>
      <c r="H121" s="39">
        <v>1495</v>
      </c>
      <c r="I121" s="39">
        <v>1182</v>
      </c>
      <c r="J121" s="39">
        <v>1641</v>
      </c>
      <c r="K121" s="39">
        <v>1347</v>
      </c>
      <c r="L121" s="39">
        <v>1609</v>
      </c>
      <c r="M121" s="27"/>
      <c r="N121" s="27"/>
      <c r="O121" s="27"/>
      <c r="P121" s="27">
        <f t="shared" si="10"/>
        <v>12863</v>
      </c>
      <c r="Q121" s="39">
        <v>517597</v>
      </c>
      <c r="R121" s="130">
        <f t="shared" si="11"/>
        <v>248.51380514183816</v>
      </c>
      <c r="S121" s="6"/>
      <c r="U121" s="13"/>
      <c r="V121" s="13"/>
    </row>
    <row r="122" spans="1:22" ht="16.5" thickBot="1" x14ac:dyDescent="0.3">
      <c r="A122" s="3" t="s">
        <v>116</v>
      </c>
      <c r="B122" s="129">
        <v>20001</v>
      </c>
      <c r="C122" s="29" t="s">
        <v>115</v>
      </c>
      <c r="D122" s="39">
        <v>1278</v>
      </c>
      <c r="E122" s="39">
        <v>1316</v>
      </c>
      <c r="F122" s="39">
        <v>1550</v>
      </c>
      <c r="G122" s="39">
        <v>1255</v>
      </c>
      <c r="H122" s="39">
        <v>1353</v>
      </c>
      <c r="I122" s="39">
        <v>1346</v>
      </c>
      <c r="J122" s="39">
        <v>1481</v>
      </c>
      <c r="K122" s="39">
        <v>1114</v>
      </c>
      <c r="L122" s="39">
        <v>1637</v>
      </c>
      <c r="M122" s="27"/>
      <c r="N122" s="27"/>
      <c r="O122" s="27"/>
      <c r="P122" s="27">
        <f t="shared" si="10"/>
        <v>12330</v>
      </c>
      <c r="Q122" s="39">
        <v>502417</v>
      </c>
      <c r="R122" s="130">
        <f t="shared" si="11"/>
        <v>245.41367031768434</v>
      </c>
      <c r="S122" s="6"/>
      <c r="U122" s="13"/>
      <c r="V122" s="13"/>
    </row>
    <row r="123" spans="1:22" ht="16.5" thickBot="1" x14ac:dyDescent="0.3">
      <c r="A123" s="3" t="s">
        <v>119</v>
      </c>
      <c r="B123" s="129">
        <v>54001</v>
      </c>
      <c r="C123" s="29" t="s">
        <v>214</v>
      </c>
      <c r="D123" s="39">
        <v>1754</v>
      </c>
      <c r="E123" s="39">
        <v>2229</v>
      </c>
      <c r="F123" s="39">
        <v>2438</v>
      </c>
      <c r="G123" s="39">
        <v>2362</v>
      </c>
      <c r="H123" s="39">
        <v>2506</v>
      </c>
      <c r="I123" s="39">
        <v>2056</v>
      </c>
      <c r="J123" s="39">
        <v>2700</v>
      </c>
      <c r="K123" s="39">
        <v>2045</v>
      </c>
      <c r="L123" s="39">
        <v>2654</v>
      </c>
      <c r="M123" s="27"/>
      <c r="N123" s="27"/>
      <c r="O123" s="27"/>
      <c r="P123" s="27">
        <f t="shared" si="10"/>
        <v>20744</v>
      </c>
      <c r="Q123" s="39">
        <v>910121</v>
      </c>
      <c r="R123" s="130">
        <f t="shared" si="11"/>
        <v>227.9257373470121</v>
      </c>
      <c r="S123" s="6"/>
      <c r="U123" s="13"/>
      <c r="V123" s="13"/>
    </row>
    <row r="124" spans="1:22" ht="16.5" thickBot="1" x14ac:dyDescent="0.3">
      <c r="A124" s="3" t="s">
        <v>117</v>
      </c>
      <c r="B124" s="129">
        <v>47001</v>
      </c>
      <c r="C124" s="29" t="s">
        <v>118</v>
      </c>
      <c r="D124" s="39">
        <v>1493</v>
      </c>
      <c r="E124" s="39">
        <v>1399</v>
      </c>
      <c r="F124" s="39">
        <v>1410</v>
      </c>
      <c r="G124" s="39">
        <v>1278</v>
      </c>
      <c r="H124" s="39">
        <v>1362</v>
      </c>
      <c r="I124" s="39">
        <v>1223</v>
      </c>
      <c r="J124" s="39">
        <v>1477</v>
      </c>
      <c r="K124" s="39">
        <v>1244</v>
      </c>
      <c r="L124" s="39">
        <v>1754</v>
      </c>
      <c r="M124" s="27"/>
      <c r="N124" s="27"/>
      <c r="O124" s="27"/>
      <c r="P124" s="27">
        <f t="shared" si="10"/>
        <v>12640</v>
      </c>
      <c r="Q124" s="39">
        <v>579586</v>
      </c>
      <c r="R124" s="130">
        <f t="shared" si="11"/>
        <v>218.08670326750473</v>
      </c>
      <c r="S124" s="6"/>
      <c r="U124" s="13"/>
      <c r="V124" s="13"/>
    </row>
    <row r="125" spans="1:22" ht="16.5" thickBot="1" x14ac:dyDescent="0.3">
      <c r="A125" s="3" t="s">
        <v>99</v>
      </c>
      <c r="B125" s="129">
        <v>91001</v>
      </c>
      <c r="C125" s="29" t="s">
        <v>102</v>
      </c>
      <c r="D125" s="39">
        <v>111</v>
      </c>
      <c r="E125" s="39">
        <v>91</v>
      </c>
      <c r="F125" s="39">
        <v>94</v>
      </c>
      <c r="G125" s="39">
        <v>94</v>
      </c>
      <c r="H125" s="39">
        <v>92</v>
      </c>
      <c r="I125" s="39">
        <v>67</v>
      </c>
      <c r="J125" s="39">
        <v>72</v>
      </c>
      <c r="K125" s="39">
        <v>85</v>
      </c>
      <c r="L125" s="39">
        <v>81</v>
      </c>
      <c r="M125" s="27"/>
      <c r="N125" s="27"/>
      <c r="O125" s="27"/>
      <c r="P125" s="27">
        <f t="shared" si="10"/>
        <v>787</v>
      </c>
      <c r="Q125" s="39">
        <v>37775</v>
      </c>
      <c r="R125" s="130">
        <f t="shared" si="11"/>
        <v>208.3388484447386</v>
      </c>
      <c r="S125" s="6"/>
      <c r="U125" s="13"/>
      <c r="V125" s="13"/>
    </row>
    <row r="126" spans="1:22" ht="16.5" thickBot="1" x14ac:dyDescent="0.3">
      <c r="A126" s="3" t="s">
        <v>111</v>
      </c>
      <c r="B126" s="129">
        <v>95001</v>
      </c>
      <c r="C126" s="29" t="s">
        <v>112</v>
      </c>
      <c r="D126" s="39">
        <v>199</v>
      </c>
      <c r="E126" s="39">
        <v>173</v>
      </c>
      <c r="F126" s="39">
        <v>156</v>
      </c>
      <c r="G126" s="39">
        <v>125</v>
      </c>
      <c r="H126" s="39">
        <v>97</v>
      </c>
      <c r="I126" s="39">
        <v>143</v>
      </c>
      <c r="J126" s="39">
        <v>102</v>
      </c>
      <c r="K126" s="39">
        <v>100</v>
      </c>
      <c r="L126" s="39">
        <v>123</v>
      </c>
      <c r="M126" s="27"/>
      <c r="N126" s="27"/>
      <c r="O126" s="27"/>
      <c r="P126" s="27">
        <f t="shared" si="10"/>
        <v>1218</v>
      </c>
      <c r="Q126" s="39">
        <v>61971</v>
      </c>
      <c r="R126" s="130">
        <f t="shared" si="11"/>
        <v>196.5435445611657</v>
      </c>
      <c r="S126" s="6"/>
      <c r="U126" s="13"/>
      <c r="V126" s="13"/>
    </row>
    <row r="127" spans="1:22" ht="16.5" thickBot="1" x14ac:dyDescent="0.3">
      <c r="A127" s="3" t="s">
        <v>114</v>
      </c>
      <c r="B127" s="129">
        <v>81001</v>
      </c>
      <c r="C127" s="29" t="s">
        <v>47</v>
      </c>
      <c r="D127" s="39">
        <v>168</v>
      </c>
      <c r="E127" s="39">
        <v>183</v>
      </c>
      <c r="F127" s="39">
        <v>207</v>
      </c>
      <c r="G127" s="39">
        <v>148</v>
      </c>
      <c r="H127" s="39">
        <v>191</v>
      </c>
      <c r="I127" s="39">
        <v>190</v>
      </c>
      <c r="J127" s="39">
        <v>266</v>
      </c>
      <c r="K127" s="39">
        <v>268</v>
      </c>
      <c r="L127" s="39">
        <v>411</v>
      </c>
      <c r="M127" s="27"/>
      <c r="N127" s="27"/>
      <c r="O127" s="27"/>
      <c r="P127" s="27">
        <f t="shared" si="10"/>
        <v>2032</v>
      </c>
      <c r="Q127" s="39">
        <v>113998</v>
      </c>
      <c r="R127" s="130">
        <f t="shared" si="11"/>
        <v>178.24874120598608</v>
      </c>
      <c r="S127" s="6"/>
      <c r="U127" s="13"/>
      <c r="V127" s="13"/>
    </row>
    <row r="128" spans="1:22" ht="16.5" thickBot="1" x14ac:dyDescent="0.3">
      <c r="A128" s="3" t="s">
        <v>120</v>
      </c>
      <c r="B128" s="129">
        <v>18001</v>
      </c>
      <c r="C128" s="29" t="s">
        <v>121</v>
      </c>
      <c r="D128" s="39">
        <v>231</v>
      </c>
      <c r="E128" s="39">
        <v>264</v>
      </c>
      <c r="F128" s="39">
        <v>254</v>
      </c>
      <c r="G128" s="39">
        <v>261</v>
      </c>
      <c r="H128" s="39">
        <v>322</v>
      </c>
      <c r="I128" s="39">
        <v>256</v>
      </c>
      <c r="J128" s="39">
        <v>361</v>
      </c>
      <c r="K128" s="39">
        <v>368</v>
      </c>
      <c r="L128" s="39">
        <v>421</v>
      </c>
      <c r="M128" s="27"/>
      <c r="N128" s="27"/>
      <c r="O128" s="27"/>
      <c r="P128" s="27">
        <f t="shared" si="10"/>
        <v>2738</v>
      </c>
      <c r="Q128" s="39">
        <v>177590</v>
      </c>
      <c r="R128" s="130">
        <f t="shared" si="11"/>
        <v>154.17534771101975</v>
      </c>
      <c r="S128" s="6"/>
      <c r="U128" s="13"/>
      <c r="V128" s="13"/>
    </row>
    <row r="129" spans="1:22" ht="16.5" thickBot="1" x14ac:dyDescent="0.3">
      <c r="A129" s="3" t="s">
        <v>93</v>
      </c>
      <c r="B129" s="129">
        <v>86001</v>
      </c>
      <c r="C129" s="29" t="s">
        <v>96</v>
      </c>
      <c r="D129" s="39">
        <v>32</v>
      </c>
      <c r="E129" s="39">
        <v>58</v>
      </c>
      <c r="F129" s="39">
        <v>72</v>
      </c>
      <c r="G129" s="39">
        <v>66</v>
      </c>
      <c r="H129" s="39">
        <v>73</v>
      </c>
      <c r="I129" s="39">
        <v>54</v>
      </c>
      <c r="J129" s="39">
        <v>79</v>
      </c>
      <c r="K129" s="39">
        <v>64</v>
      </c>
      <c r="L129" s="39">
        <v>114</v>
      </c>
      <c r="M129" s="27"/>
      <c r="N129" s="27"/>
      <c r="O129" s="27"/>
      <c r="P129" s="27">
        <f t="shared" si="10"/>
        <v>612</v>
      </c>
      <c r="Q129" s="39">
        <v>47693</v>
      </c>
      <c r="R129" s="130">
        <f t="shared" si="11"/>
        <v>128.32071792506238</v>
      </c>
      <c r="S129" s="6"/>
      <c r="U129" s="13"/>
      <c r="V129" s="13"/>
    </row>
    <row r="130" spans="1:22" ht="16.5" thickBot="1" x14ac:dyDescent="0.3">
      <c r="A130" s="3" t="s">
        <v>122</v>
      </c>
      <c r="B130" s="129">
        <v>99001</v>
      </c>
      <c r="C130" s="29" t="s">
        <v>123</v>
      </c>
      <c r="D130" s="39">
        <v>40</v>
      </c>
      <c r="E130" s="39">
        <v>43</v>
      </c>
      <c r="F130" s="39">
        <v>34</v>
      </c>
      <c r="G130" s="39">
        <v>40</v>
      </c>
      <c r="H130" s="39">
        <v>42</v>
      </c>
      <c r="I130" s="39">
        <v>17</v>
      </c>
      <c r="J130" s="39">
        <v>36</v>
      </c>
      <c r="K130" s="39">
        <v>32</v>
      </c>
      <c r="L130" s="39">
        <v>56</v>
      </c>
      <c r="M130" s="27"/>
      <c r="N130" s="27"/>
      <c r="O130" s="27"/>
      <c r="P130" s="27">
        <f t="shared" si="10"/>
        <v>340</v>
      </c>
      <c r="Q130" s="39">
        <v>30030</v>
      </c>
      <c r="R130" s="130">
        <f t="shared" si="11"/>
        <v>113.22011322011322</v>
      </c>
      <c r="S130" s="6"/>
      <c r="U130" s="13"/>
      <c r="V130" s="13"/>
    </row>
    <row r="131" spans="1:22" ht="16.5" thickBot="1" x14ac:dyDescent="0.3">
      <c r="A131" s="3" t="s">
        <v>124</v>
      </c>
      <c r="B131" s="129">
        <v>94001</v>
      </c>
      <c r="C131" s="29" t="s">
        <v>215</v>
      </c>
      <c r="D131" s="39">
        <v>44</v>
      </c>
      <c r="E131" s="39">
        <v>30</v>
      </c>
      <c r="F131" s="39">
        <v>33</v>
      </c>
      <c r="G131" s="39">
        <v>88</v>
      </c>
      <c r="H131" s="39">
        <v>72</v>
      </c>
      <c r="I131" s="39">
        <v>28</v>
      </c>
      <c r="J131" s="39">
        <v>35</v>
      </c>
      <c r="K131" s="39">
        <v>32</v>
      </c>
      <c r="L131" s="39">
        <v>54</v>
      </c>
      <c r="M131" s="27"/>
      <c r="N131" s="27"/>
      <c r="O131" s="27"/>
      <c r="P131" s="27">
        <f t="shared" si="10"/>
        <v>416</v>
      </c>
      <c r="Q131" s="39">
        <v>38250</v>
      </c>
      <c r="R131" s="130">
        <f t="shared" si="11"/>
        <v>108.75816993464052</v>
      </c>
      <c r="S131" s="6"/>
      <c r="U131" s="13"/>
      <c r="V131" s="13"/>
    </row>
    <row r="132" spans="1:22" ht="16.5" thickBot="1" x14ac:dyDescent="0.3">
      <c r="A132" s="3" t="s">
        <v>125</v>
      </c>
      <c r="B132" s="129">
        <v>97001</v>
      </c>
      <c r="C132" s="29" t="s">
        <v>126</v>
      </c>
      <c r="D132" s="39">
        <v>8</v>
      </c>
      <c r="E132" s="39">
        <v>9</v>
      </c>
      <c r="F132" s="39">
        <v>25</v>
      </c>
      <c r="G132" s="39">
        <v>14</v>
      </c>
      <c r="H132" s="39">
        <v>14</v>
      </c>
      <c r="I132" s="39">
        <v>14</v>
      </c>
      <c r="J132" s="39">
        <v>15</v>
      </c>
      <c r="K132" s="39">
        <v>19</v>
      </c>
      <c r="L132" s="39">
        <v>22</v>
      </c>
      <c r="M132" s="27"/>
      <c r="N132" s="27"/>
      <c r="O132" s="27"/>
      <c r="P132" s="27">
        <f t="shared" si="10"/>
        <v>140</v>
      </c>
      <c r="Q132" s="39">
        <v>21417</v>
      </c>
      <c r="R132" s="130">
        <f t="shared" si="11"/>
        <v>65.368632394826534</v>
      </c>
      <c r="S132" s="6"/>
      <c r="U132" s="13"/>
      <c r="V132" s="13"/>
    </row>
    <row r="133" spans="1:22" ht="27.6" customHeight="1" thickBot="1" x14ac:dyDescent="0.25">
      <c r="C133" s="42" t="s">
        <v>16</v>
      </c>
      <c r="D133" s="43">
        <f>SUM(D101:D132)</f>
        <v>101173</v>
      </c>
      <c r="E133" s="43">
        <f t="shared" ref="E133:O133" si="12">SUM(E101:E132)</f>
        <v>97550</v>
      </c>
      <c r="F133" s="43">
        <f t="shared" si="12"/>
        <v>104668</v>
      </c>
      <c r="G133" s="43">
        <f t="shared" si="12"/>
        <v>98728</v>
      </c>
      <c r="H133" s="43">
        <f t="shared" si="12"/>
        <v>109511</v>
      </c>
      <c r="I133" s="43">
        <f t="shared" si="12"/>
        <v>95709</v>
      </c>
      <c r="J133" s="43">
        <f t="shared" si="12"/>
        <v>122615</v>
      </c>
      <c r="K133" s="43">
        <f t="shared" si="12"/>
        <v>95682</v>
      </c>
      <c r="L133" s="43">
        <f t="shared" si="12"/>
        <v>123418</v>
      </c>
      <c r="M133" s="43">
        <f t="shared" si="12"/>
        <v>0</v>
      </c>
      <c r="N133" s="43">
        <f t="shared" si="12"/>
        <v>0</v>
      </c>
      <c r="O133" s="43">
        <f t="shared" si="12"/>
        <v>0</v>
      </c>
      <c r="P133" s="43">
        <f>SUM(P101:P132)</f>
        <v>949054</v>
      </c>
      <c r="Q133" s="43">
        <v>24521639</v>
      </c>
      <c r="R133" s="44" t="s">
        <v>229</v>
      </c>
      <c r="S133" s="116"/>
      <c r="U133" s="13"/>
    </row>
    <row r="134" spans="1:22" s="145" customFormat="1" ht="16.5" x14ac:dyDescent="0.25">
      <c r="B134" s="146"/>
      <c r="C134" s="147" t="s">
        <v>127</v>
      </c>
      <c r="D134" s="148"/>
      <c r="E134" s="148"/>
      <c r="F134" s="148"/>
      <c r="G134" s="148"/>
      <c r="H134" s="148"/>
      <c r="I134" s="148"/>
      <c r="J134" s="148"/>
      <c r="K134" s="148"/>
      <c r="L134" s="148"/>
      <c r="M134" s="148"/>
      <c r="N134" s="148"/>
      <c r="O134" s="148"/>
      <c r="P134" s="148"/>
      <c r="Q134" s="149">
        <f>+P133*10000/Q133</f>
        <v>387.02714773673978</v>
      </c>
      <c r="R134" s="150"/>
      <c r="S134" s="151"/>
      <c r="T134" s="152"/>
    </row>
    <row r="135" spans="1:22" s="145" customFormat="1" ht="23.45" customHeight="1" x14ac:dyDescent="0.25">
      <c r="B135" s="146"/>
      <c r="C135" s="192" t="s">
        <v>258</v>
      </c>
      <c r="D135" s="192"/>
      <c r="E135" s="192"/>
      <c r="F135" s="192"/>
      <c r="G135" s="192"/>
      <c r="H135" s="192"/>
      <c r="I135" s="192"/>
      <c r="J135" s="192"/>
      <c r="K135" s="192"/>
      <c r="L135" s="192"/>
      <c r="M135" s="192"/>
      <c r="N135" s="192"/>
      <c r="O135" s="192"/>
      <c r="P135" s="192"/>
      <c r="Q135" s="192"/>
      <c r="R135" s="192"/>
      <c r="S135" s="151"/>
    </row>
    <row r="136" spans="1:22" s="145" customFormat="1" ht="16.5" x14ac:dyDescent="0.25">
      <c r="B136" s="146"/>
      <c r="C136" s="153" t="s">
        <v>259</v>
      </c>
      <c r="D136" s="154"/>
      <c r="E136" s="154"/>
      <c r="F136" s="154"/>
      <c r="G136" s="154"/>
      <c r="H136" s="154"/>
      <c r="I136" s="154"/>
      <c r="J136" s="154"/>
      <c r="K136" s="154"/>
      <c r="L136" s="154"/>
      <c r="M136" s="154"/>
      <c r="N136" s="154"/>
      <c r="O136" s="154"/>
      <c r="P136" s="154"/>
      <c r="Q136" s="155"/>
      <c r="R136" s="156"/>
      <c r="S136" s="157"/>
    </row>
    <row r="137" spans="1:22" ht="15.75" x14ac:dyDescent="0.25">
      <c r="C137" s="185" t="s">
        <v>128</v>
      </c>
      <c r="D137" s="185"/>
      <c r="E137" s="185"/>
      <c r="F137" s="185"/>
      <c r="G137" s="185"/>
      <c r="H137" s="185"/>
      <c r="I137" s="185"/>
      <c r="J137" s="185"/>
      <c r="K137" s="185"/>
      <c r="L137" s="185"/>
      <c r="M137" s="185"/>
      <c r="N137" s="185"/>
      <c r="O137" s="185"/>
      <c r="P137" s="185"/>
      <c r="Q137" s="185"/>
      <c r="R137" s="185"/>
    </row>
    <row r="138" spans="1:22" ht="15.75" x14ac:dyDescent="0.25">
      <c r="C138" s="185" t="s">
        <v>221</v>
      </c>
      <c r="D138" s="185"/>
      <c r="E138" s="185"/>
      <c r="F138" s="185"/>
      <c r="G138" s="185"/>
      <c r="H138" s="185"/>
      <c r="I138" s="185"/>
      <c r="J138" s="185"/>
      <c r="K138" s="185"/>
      <c r="L138" s="185"/>
      <c r="M138" s="185"/>
      <c r="N138" s="185"/>
      <c r="O138" s="185"/>
      <c r="P138" s="185"/>
      <c r="Q138" s="185"/>
      <c r="R138" s="185"/>
    </row>
    <row r="140" spans="1:22" x14ac:dyDescent="0.2">
      <c r="C140" s="5" t="s">
        <v>196</v>
      </c>
    </row>
    <row r="141" spans="1:22" ht="15.75" thickBot="1" x14ac:dyDescent="0.25">
      <c r="C141" s="5"/>
    </row>
    <row r="142" spans="1:22" ht="15.75" thickBot="1" x14ac:dyDescent="0.25">
      <c r="C142" s="35" t="s">
        <v>129</v>
      </c>
      <c r="D142" s="36" t="s">
        <v>2</v>
      </c>
      <c r="E142" s="36" t="s">
        <v>3</v>
      </c>
      <c r="F142" s="36" t="s">
        <v>4</v>
      </c>
      <c r="G142" s="36" t="s">
        <v>5</v>
      </c>
      <c r="H142" s="36" t="s">
        <v>6</v>
      </c>
      <c r="I142" s="36" t="s">
        <v>7</v>
      </c>
      <c r="J142" s="36" t="s">
        <v>8</v>
      </c>
      <c r="K142" s="36" t="s">
        <v>9</v>
      </c>
      <c r="L142" s="36" t="s">
        <v>10</v>
      </c>
      <c r="M142" s="36" t="s">
        <v>11</v>
      </c>
      <c r="N142" s="36" t="s">
        <v>12</v>
      </c>
      <c r="O142" s="36" t="s">
        <v>13</v>
      </c>
      <c r="P142" s="38" t="s">
        <v>205</v>
      </c>
      <c r="Q142" s="37" t="s">
        <v>24</v>
      </c>
    </row>
    <row r="143" spans="1:22" ht="47.25" customHeight="1" thickBot="1" x14ac:dyDescent="0.25">
      <c r="C143" s="99" t="s">
        <v>130</v>
      </c>
      <c r="D143" s="27">
        <v>159404</v>
      </c>
      <c r="E143" s="27">
        <v>155340</v>
      </c>
      <c r="F143" s="27">
        <v>165989</v>
      </c>
      <c r="G143" s="27">
        <v>156104</v>
      </c>
      <c r="H143" s="27">
        <v>174345</v>
      </c>
      <c r="I143" s="27">
        <v>152082</v>
      </c>
      <c r="J143" s="27">
        <v>195317</v>
      </c>
      <c r="K143" s="27">
        <v>154764</v>
      </c>
      <c r="L143" s="27">
        <v>202509</v>
      </c>
      <c r="M143" s="124"/>
      <c r="N143" s="124"/>
      <c r="O143" s="124"/>
      <c r="P143" s="27">
        <f t="shared" ref="P143:P146" si="13">SUM(D143:O143)</f>
        <v>1515854</v>
      </c>
      <c r="Q143" s="45">
        <f>P143/$P$147</f>
        <v>0.92577907904203172</v>
      </c>
      <c r="S143" s="3"/>
      <c r="T143" s="6"/>
    </row>
    <row r="144" spans="1:22" ht="31.5" customHeight="1" thickBot="1" x14ac:dyDescent="0.25">
      <c r="C144" s="99" t="s">
        <v>131</v>
      </c>
      <c r="D144" s="27">
        <v>9846</v>
      </c>
      <c r="E144" s="27">
        <v>9722</v>
      </c>
      <c r="F144" s="27">
        <v>10461</v>
      </c>
      <c r="G144" s="27">
        <v>9607</v>
      </c>
      <c r="H144" s="27">
        <v>10570</v>
      </c>
      <c r="I144" s="27">
        <v>9279</v>
      </c>
      <c r="J144" s="27">
        <v>12571</v>
      </c>
      <c r="K144" s="27">
        <v>9460</v>
      </c>
      <c r="L144" s="27">
        <v>12834</v>
      </c>
      <c r="M144" s="124"/>
      <c r="N144" s="124"/>
      <c r="O144" s="124"/>
      <c r="P144" s="27">
        <f t="shared" si="13"/>
        <v>94350</v>
      </c>
      <c r="Q144" s="45">
        <f>P144/$P$147</f>
        <v>5.7622472947668903E-2</v>
      </c>
      <c r="S144" s="3"/>
      <c r="T144" s="6"/>
    </row>
    <row r="145" spans="3:20" ht="33.75" customHeight="1" thickBot="1" x14ac:dyDescent="0.25">
      <c r="C145" s="99" t="s">
        <v>132</v>
      </c>
      <c r="D145" s="27">
        <v>2835</v>
      </c>
      <c r="E145" s="27">
        <v>2520</v>
      </c>
      <c r="F145" s="27">
        <v>2777</v>
      </c>
      <c r="G145" s="27">
        <v>2727</v>
      </c>
      <c r="H145" s="27">
        <v>2788</v>
      </c>
      <c r="I145" s="27">
        <v>2504</v>
      </c>
      <c r="J145" s="27">
        <v>3212</v>
      </c>
      <c r="K145" s="27">
        <v>2802</v>
      </c>
      <c r="L145" s="27">
        <v>3897</v>
      </c>
      <c r="M145" s="124"/>
      <c r="N145" s="124"/>
      <c r="O145" s="124"/>
      <c r="P145" s="27">
        <f t="shared" si="13"/>
        <v>26062</v>
      </c>
      <c r="Q145" s="45">
        <f>P145/$P$147</f>
        <v>1.5916872177659216E-2</v>
      </c>
      <c r="S145" s="3"/>
      <c r="T145" s="6"/>
    </row>
    <row r="146" spans="3:20" ht="30" customHeight="1" thickBot="1" x14ac:dyDescent="0.25">
      <c r="C146" s="99" t="s">
        <v>133</v>
      </c>
      <c r="D146" s="27">
        <v>109</v>
      </c>
      <c r="E146" s="27">
        <v>126</v>
      </c>
      <c r="F146" s="27">
        <v>119</v>
      </c>
      <c r="G146" s="27">
        <v>94</v>
      </c>
      <c r="H146" s="27">
        <v>129</v>
      </c>
      <c r="I146" s="27">
        <v>129</v>
      </c>
      <c r="J146" s="27">
        <v>134</v>
      </c>
      <c r="K146" s="27">
        <v>100</v>
      </c>
      <c r="L146" s="27">
        <v>176</v>
      </c>
      <c r="M146" s="124"/>
      <c r="N146" s="124"/>
      <c r="O146" s="124"/>
      <c r="P146" s="27">
        <f t="shared" si="13"/>
        <v>1116</v>
      </c>
      <c r="Q146" s="45">
        <f>P146/$P$147</f>
        <v>6.8157583264015357E-4</v>
      </c>
      <c r="S146" s="3"/>
      <c r="T146" s="6"/>
    </row>
    <row r="147" spans="3:20" ht="15.75" thickBot="1" x14ac:dyDescent="0.25">
      <c r="C147" s="42" t="s">
        <v>16</v>
      </c>
      <c r="D147" s="43">
        <f>SUM(D143:D146)</f>
        <v>172194</v>
      </c>
      <c r="E147" s="43">
        <f t="shared" ref="E147:O147" si="14">SUM(E143:E146)</f>
        <v>167708</v>
      </c>
      <c r="F147" s="43">
        <f t="shared" si="14"/>
        <v>179346</v>
      </c>
      <c r="G147" s="43">
        <f t="shared" si="14"/>
        <v>168532</v>
      </c>
      <c r="H147" s="43">
        <f t="shared" si="14"/>
        <v>187832</v>
      </c>
      <c r="I147" s="43">
        <f t="shared" si="14"/>
        <v>163994</v>
      </c>
      <c r="J147" s="43">
        <f t="shared" si="14"/>
        <v>211234</v>
      </c>
      <c r="K147" s="43">
        <f t="shared" si="14"/>
        <v>167126</v>
      </c>
      <c r="L147" s="43">
        <f t="shared" si="14"/>
        <v>219416</v>
      </c>
      <c r="M147" s="43">
        <f t="shared" si="14"/>
        <v>0</v>
      </c>
      <c r="N147" s="43">
        <f t="shared" si="14"/>
        <v>0</v>
      </c>
      <c r="O147" s="43">
        <f t="shared" si="14"/>
        <v>0</v>
      </c>
      <c r="P147" s="43">
        <f t="shared" ref="P147" si="15">SUM(P143:P146)</f>
        <v>1637382</v>
      </c>
      <c r="Q147" s="46">
        <f>P147/$P$147</f>
        <v>1</v>
      </c>
    </row>
    <row r="148" spans="3:20" ht="15.75" x14ac:dyDescent="0.25">
      <c r="C148" s="185" t="s">
        <v>208</v>
      </c>
      <c r="D148" s="185"/>
      <c r="E148" s="185"/>
      <c r="F148" s="185"/>
      <c r="G148" s="185"/>
      <c r="H148" s="185"/>
      <c r="I148" s="185"/>
      <c r="J148" s="185"/>
      <c r="K148" s="185"/>
      <c r="L148" s="185"/>
      <c r="M148" s="185"/>
      <c r="N148" s="185"/>
      <c r="O148" s="185"/>
      <c r="P148" s="185"/>
      <c r="Q148" s="185"/>
    </row>
    <row r="149" spans="3:20" ht="15.75" x14ac:dyDescent="0.25">
      <c r="C149" s="185" t="s">
        <v>221</v>
      </c>
      <c r="D149" s="185"/>
      <c r="E149" s="185"/>
      <c r="F149" s="185"/>
      <c r="G149" s="185"/>
      <c r="H149" s="185"/>
      <c r="I149" s="185"/>
      <c r="J149" s="185"/>
      <c r="K149" s="185"/>
      <c r="L149" s="185"/>
      <c r="M149" s="185"/>
      <c r="N149" s="185"/>
      <c r="O149" s="185"/>
      <c r="P149" s="185"/>
      <c r="Q149" s="185"/>
    </row>
    <row r="150" spans="3:20" x14ac:dyDescent="0.2">
      <c r="C150" s="7"/>
      <c r="D150" s="7"/>
      <c r="E150" s="7"/>
      <c r="F150" s="7"/>
      <c r="G150" s="7"/>
      <c r="H150" s="7"/>
      <c r="I150" s="7"/>
      <c r="J150" s="7"/>
      <c r="K150" s="7"/>
      <c r="L150" s="7"/>
      <c r="M150" s="7"/>
      <c r="N150" s="7"/>
      <c r="O150" s="7"/>
      <c r="P150" s="7"/>
      <c r="Q150" s="7"/>
    </row>
    <row r="152" spans="3:20" x14ac:dyDescent="0.2">
      <c r="C152" s="5" t="s">
        <v>197</v>
      </c>
    </row>
    <row r="153" spans="3:20" ht="15.75" thickBot="1" x14ac:dyDescent="0.25"/>
    <row r="154" spans="3:20" ht="15.75" thickBot="1" x14ac:dyDescent="0.25">
      <c r="C154" s="35" t="s">
        <v>134</v>
      </c>
      <c r="D154" s="36" t="s">
        <v>2</v>
      </c>
      <c r="E154" s="36" t="s">
        <v>3</v>
      </c>
      <c r="F154" s="36" t="s">
        <v>4</v>
      </c>
      <c r="G154" s="36" t="s">
        <v>5</v>
      </c>
      <c r="H154" s="36" t="s">
        <v>6</v>
      </c>
      <c r="I154" s="36" t="s">
        <v>7</v>
      </c>
      <c r="J154" s="36" t="s">
        <v>8</v>
      </c>
      <c r="K154" s="36" t="s">
        <v>9</v>
      </c>
      <c r="L154" s="36" t="s">
        <v>10</v>
      </c>
      <c r="M154" s="36" t="s">
        <v>11</v>
      </c>
      <c r="N154" s="36" t="s">
        <v>12</v>
      </c>
      <c r="O154" s="36" t="s">
        <v>13</v>
      </c>
      <c r="P154" s="38" t="s">
        <v>205</v>
      </c>
      <c r="Q154" s="37" t="s">
        <v>24</v>
      </c>
    </row>
    <row r="155" spans="3:20" ht="27.75" thickBot="1" x14ac:dyDescent="0.25">
      <c r="C155" s="90" t="s">
        <v>137</v>
      </c>
      <c r="D155" s="27">
        <v>34329</v>
      </c>
      <c r="E155" s="27">
        <v>31084</v>
      </c>
      <c r="F155" s="27">
        <v>33412</v>
      </c>
      <c r="G155" s="27">
        <v>29926</v>
      </c>
      <c r="H155" s="27">
        <v>36654</v>
      </c>
      <c r="I155" s="27">
        <v>30457</v>
      </c>
      <c r="J155" s="27">
        <v>38219</v>
      </c>
      <c r="K155" s="27">
        <v>25404</v>
      </c>
      <c r="L155" s="27">
        <v>31988</v>
      </c>
      <c r="M155" s="124"/>
      <c r="N155" s="124"/>
      <c r="O155" s="124"/>
      <c r="P155" s="27">
        <f t="shared" ref="P155:P166" si="16">SUM(D155:O155)</f>
        <v>291473</v>
      </c>
      <c r="Q155" s="45">
        <f>P155/$P$166</f>
        <v>0.17801160633254792</v>
      </c>
      <c r="R155" s="106"/>
      <c r="S155" s="3"/>
      <c r="T155" s="11"/>
    </row>
    <row r="156" spans="3:20" ht="15.75" thickBot="1" x14ac:dyDescent="0.25">
      <c r="C156" s="90" t="s">
        <v>135</v>
      </c>
      <c r="D156" s="27">
        <v>26875</v>
      </c>
      <c r="E156" s="27">
        <v>26047</v>
      </c>
      <c r="F156" s="27">
        <v>27293</v>
      </c>
      <c r="G156" s="27">
        <v>25193</v>
      </c>
      <c r="H156" s="27">
        <v>27845</v>
      </c>
      <c r="I156" s="27">
        <v>25294</v>
      </c>
      <c r="J156" s="27">
        <v>33243</v>
      </c>
      <c r="K156" s="27">
        <v>29271</v>
      </c>
      <c r="L156" s="27">
        <v>38357</v>
      </c>
      <c r="M156" s="124"/>
      <c r="N156" s="124"/>
      <c r="O156" s="124"/>
      <c r="P156" s="27">
        <f t="shared" si="16"/>
        <v>259418</v>
      </c>
      <c r="Q156" s="45">
        <f t="shared" ref="Q156:Q163" si="17">P156/$P$166</f>
        <v>0.15843462307512846</v>
      </c>
      <c r="R156" s="106"/>
      <c r="S156" s="3"/>
    </row>
    <row r="157" spans="3:20" ht="15.75" customHeight="1" thickBot="1" x14ac:dyDescent="0.25">
      <c r="C157" s="90" t="s">
        <v>136</v>
      </c>
      <c r="D157" s="27">
        <v>24394</v>
      </c>
      <c r="E157" s="27">
        <v>25253</v>
      </c>
      <c r="F157" s="27">
        <v>27028</v>
      </c>
      <c r="G157" s="27">
        <v>25811</v>
      </c>
      <c r="H157" s="27">
        <v>27705</v>
      </c>
      <c r="I157" s="27">
        <v>24827</v>
      </c>
      <c r="J157" s="27">
        <v>33810</v>
      </c>
      <c r="K157" s="27">
        <v>27426</v>
      </c>
      <c r="L157" s="27">
        <v>36569</v>
      </c>
      <c r="M157" s="124"/>
      <c r="N157" s="124"/>
      <c r="O157" s="124"/>
      <c r="P157" s="27">
        <f t="shared" si="16"/>
        <v>252823</v>
      </c>
      <c r="Q157" s="45">
        <f t="shared" si="17"/>
        <v>0.15440685191360354</v>
      </c>
      <c r="R157" s="106"/>
      <c r="S157" s="3"/>
    </row>
    <row r="158" spans="3:20" ht="36.75" customHeight="1" thickBot="1" x14ac:dyDescent="0.25">
      <c r="C158" s="90" t="s">
        <v>138</v>
      </c>
      <c r="D158" s="27">
        <v>16878</v>
      </c>
      <c r="E158" s="27">
        <v>16959</v>
      </c>
      <c r="F158" s="27">
        <v>18036</v>
      </c>
      <c r="G158" s="27">
        <v>17336</v>
      </c>
      <c r="H158" s="27">
        <v>18814</v>
      </c>
      <c r="I158" s="27">
        <v>16366</v>
      </c>
      <c r="J158" s="27">
        <v>22380</v>
      </c>
      <c r="K158" s="27">
        <v>18187</v>
      </c>
      <c r="L158" s="27">
        <v>24032</v>
      </c>
      <c r="M158" s="124"/>
      <c r="N158" s="124"/>
      <c r="O158" s="124"/>
      <c r="P158" s="27">
        <f t="shared" si="16"/>
        <v>168988</v>
      </c>
      <c r="Q158" s="45">
        <f t="shared" si="17"/>
        <v>0.10320621577615975</v>
      </c>
      <c r="R158" s="106"/>
      <c r="S158" s="3"/>
    </row>
    <row r="159" spans="3:20" ht="26.25" customHeight="1" thickBot="1" x14ac:dyDescent="0.25">
      <c r="C159" s="90" t="s">
        <v>141</v>
      </c>
      <c r="D159" s="27">
        <v>20067</v>
      </c>
      <c r="E159" s="27">
        <v>19031</v>
      </c>
      <c r="F159" s="27">
        <v>20313</v>
      </c>
      <c r="G159" s="27">
        <v>18784</v>
      </c>
      <c r="H159" s="27">
        <v>21354</v>
      </c>
      <c r="I159" s="27">
        <v>17307</v>
      </c>
      <c r="J159" s="27">
        <v>18726</v>
      </c>
      <c r="K159" s="27">
        <v>13199</v>
      </c>
      <c r="L159" s="27">
        <v>16467</v>
      </c>
      <c r="M159" s="124"/>
      <c r="N159" s="124"/>
      <c r="O159" s="124"/>
      <c r="P159" s="27">
        <f t="shared" si="16"/>
        <v>165248</v>
      </c>
      <c r="Q159" s="45">
        <f t="shared" si="17"/>
        <v>0.10092208171336926</v>
      </c>
      <c r="R159" s="106"/>
      <c r="S159" s="3"/>
    </row>
    <row r="160" spans="3:20" ht="27" customHeight="1" thickBot="1" x14ac:dyDescent="0.25">
      <c r="C160" s="90" t="s">
        <v>139</v>
      </c>
      <c r="D160" s="27">
        <v>11315</v>
      </c>
      <c r="E160" s="27">
        <v>10720</v>
      </c>
      <c r="F160" s="27">
        <v>10546</v>
      </c>
      <c r="G160" s="27">
        <v>9996</v>
      </c>
      <c r="H160" s="27">
        <v>11190</v>
      </c>
      <c r="I160" s="27">
        <v>9934</v>
      </c>
      <c r="J160" s="27">
        <v>12895</v>
      </c>
      <c r="K160" s="27">
        <v>11327</v>
      </c>
      <c r="L160" s="27">
        <v>16014</v>
      </c>
      <c r="M160" s="124"/>
      <c r="N160" s="124"/>
      <c r="O160" s="124"/>
      <c r="P160" s="27">
        <f t="shared" si="16"/>
        <v>103937</v>
      </c>
      <c r="Q160" s="45">
        <f t="shared" si="17"/>
        <v>6.3477551359426204E-2</v>
      </c>
      <c r="R160" s="106"/>
      <c r="S160" s="3"/>
    </row>
    <row r="161" spans="2:21" ht="27.75" thickBot="1" x14ac:dyDescent="0.25">
      <c r="C161" s="90" t="s">
        <v>140</v>
      </c>
      <c r="D161" s="27">
        <v>8775</v>
      </c>
      <c r="E161" s="27">
        <v>9191</v>
      </c>
      <c r="F161" s="27">
        <v>10482</v>
      </c>
      <c r="G161" s="27">
        <v>10465</v>
      </c>
      <c r="H161" s="27">
        <v>11439</v>
      </c>
      <c r="I161" s="27">
        <v>10394</v>
      </c>
      <c r="J161" s="27">
        <v>13557</v>
      </c>
      <c r="K161" s="27">
        <v>10985</v>
      </c>
      <c r="L161" s="27">
        <v>13783</v>
      </c>
      <c r="M161" s="124"/>
      <c r="N161" s="124"/>
      <c r="O161" s="124"/>
      <c r="P161" s="27">
        <f t="shared" si="16"/>
        <v>99071</v>
      </c>
      <c r="Q161" s="45">
        <f t="shared" si="17"/>
        <v>6.0505734153667258E-2</v>
      </c>
      <c r="R161" s="106"/>
      <c r="S161" s="3"/>
    </row>
    <row r="162" spans="2:21" ht="27.75" thickBot="1" x14ac:dyDescent="0.25">
      <c r="C162" s="90" t="s">
        <v>143</v>
      </c>
      <c r="D162" s="27">
        <v>5486</v>
      </c>
      <c r="E162" s="27">
        <v>5988</v>
      </c>
      <c r="F162" s="27">
        <v>6752</v>
      </c>
      <c r="G162" s="27">
        <v>6443</v>
      </c>
      <c r="H162" s="27">
        <v>6542</v>
      </c>
      <c r="I162" s="27">
        <v>5713</v>
      </c>
      <c r="J162" s="27">
        <v>7484</v>
      </c>
      <c r="K162" s="27">
        <v>6289</v>
      </c>
      <c r="L162" s="27">
        <v>8060</v>
      </c>
      <c r="M162" s="124"/>
      <c r="N162" s="124"/>
      <c r="O162" s="124"/>
      <c r="P162" s="27">
        <f t="shared" si="16"/>
        <v>58757</v>
      </c>
      <c r="Q162" s="45">
        <f t="shared" si="17"/>
        <v>3.5884723296090958E-2</v>
      </c>
      <c r="R162" s="106"/>
      <c r="S162" s="3"/>
    </row>
    <row r="163" spans="2:21" ht="25.5" customHeight="1" thickBot="1" x14ac:dyDescent="0.25">
      <c r="C163" s="90" t="s">
        <v>142</v>
      </c>
      <c r="D163" s="27">
        <v>4357</v>
      </c>
      <c r="E163" s="27">
        <v>4591</v>
      </c>
      <c r="F163" s="27">
        <v>5039</v>
      </c>
      <c r="G163" s="27">
        <v>4790</v>
      </c>
      <c r="H163" s="27">
        <v>5214</v>
      </c>
      <c r="I163" s="27">
        <v>4928</v>
      </c>
      <c r="J163" s="27">
        <v>6524</v>
      </c>
      <c r="K163" s="27">
        <v>5704</v>
      </c>
      <c r="L163" s="27">
        <v>7317</v>
      </c>
      <c r="M163" s="124"/>
      <c r="N163" s="124"/>
      <c r="O163" s="124"/>
      <c r="P163" s="27">
        <f t="shared" si="16"/>
        <v>48464</v>
      </c>
      <c r="Q163" s="45">
        <f t="shared" si="17"/>
        <v>2.9598468775154485E-2</v>
      </c>
      <c r="R163" s="106"/>
      <c r="S163" s="3"/>
    </row>
    <row r="164" spans="2:21" ht="27.75" thickBot="1" x14ac:dyDescent="0.25">
      <c r="C164" s="90" t="s">
        <v>181</v>
      </c>
      <c r="D164" s="27">
        <v>3487</v>
      </c>
      <c r="E164" s="27">
        <v>2934</v>
      </c>
      <c r="F164" s="27">
        <v>3307</v>
      </c>
      <c r="G164" s="27">
        <v>3604</v>
      </c>
      <c r="H164" s="27">
        <v>3520</v>
      </c>
      <c r="I164" s="27">
        <v>3219</v>
      </c>
      <c r="J164" s="27">
        <v>3922</v>
      </c>
      <c r="K164" s="27">
        <v>3115</v>
      </c>
      <c r="L164" s="27">
        <v>4450</v>
      </c>
      <c r="M164" s="124"/>
      <c r="N164" s="124"/>
      <c r="O164" s="124"/>
      <c r="P164" s="27">
        <f t="shared" si="16"/>
        <v>31558</v>
      </c>
      <c r="Q164" s="45">
        <f>P164/$P$166</f>
        <v>1.927344993410212E-2</v>
      </c>
      <c r="R164" s="106"/>
      <c r="S164" s="3"/>
    </row>
    <row r="165" spans="2:21" ht="16.5" thickBot="1" x14ac:dyDescent="0.3">
      <c r="C165" s="42" t="s">
        <v>189</v>
      </c>
      <c r="D165" s="41">
        <f>SUM(D155:D164)</f>
        <v>155963</v>
      </c>
      <c r="E165" s="41">
        <f t="shared" ref="E165:O165" si="18">SUM(E155:E164)</f>
        <v>151798</v>
      </c>
      <c r="F165" s="41">
        <f t="shared" si="18"/>
        <v>162208</v>
      </c>
      <c r="G165" s="41">
        <f t="shared" si="18"/>
        <v>152348</v>
      </c>
      <c r="H165" s="41">
        <f t="shared" si="18"/>
        <v>170277</v>
      </c>
      <c r="I165" s="41">
        <f t="shared" si="18"/>
        <v>148439</v>
      </c>
      <c r="J165" s="41">
        <f t="shared" si="18"/>
        <v>190760</v>
      </c>
      <c r="K165" s="41">
        <f t="shared" si="18"/>
        <v>150907</v>
      </c>
      <c r="L165" s="41">
        <f t="shared" si="18"/>
        <v>197037</v>
      </c>
      <c r="M165" s="41">
        <f t="shared" si="18"/>
        <v>0</v>
      </c>
      <c r="N165" s="41">
        <f t="shared" si="18"/>
        <v>0</v>
      </c>
      <c r="O165" s="41">
        <f t="shared" si="18"/>
        <v>0</v>
      </c>
      <c r="P165" s="41">
        <f t="shared" si="16"/>
        <v>1479737</v>
      </c>
      <c r="Q165" s="47">
        <f>SUM(Q155:Q164)</f>
        <v>0.90372130632924985</v>
      </c>
      <c r="R165" s="106"/>
      <c r="S165" s="9"/>
    </row>
    <row r="166" spans="2:21" ht="16.5" thickBot="1" x14ac:dyDescent="0.3">
      <c r="C166" s="42" t="s">
        <v>144</v>
      </c>
      <c r="D166" s="41">
        <v>172194</v>
      </c>
      <c r="E166" s="41">
        <v>167708</v>
      </c>
      <c r="F166" s="41">
        <v>179346</v>
      </c>
      <c r="G166" s="41">
        <v>168532</v>
      </c>
      <c r="H166" s="41">
        <v>187832</v>
      </c>
      <c r="I166" s="41">
        <v>163994</v>
      </c>
      <c r="J166" s="41">
        <v>211234</v>
      </c>
      <c r="K166" s="41">
        <v>167126</v>
      </c>
      <c r="L166" s="41">
        <v>219416</v>
      </c>
      <c r="M166" s="41"/>
      <c r="N166" s="41"/>
      <c r="O166" s="41"/>
      <c r="P166" s="41">
        <f t="shared" si="16"/>
        <v>1637382</v>
      </c>
      <c r="Q166" s="47">
        <v>1</v>
      </c>
      <c r="R166" s="106"/>
    </row>
    <row r="167" spans="2:21" ht="15.75" x14ac:dyDescent="0.25">
      <c r="C167" s="185" t="s">
        <v>209</v>
      </c>
      <c r="D167" s="185"/>
      <c r="E167" s="185"/>
      <c r="F167" s="185"/>
      <c r="G167" s="185"/>
      <c r="H167" s="185"/>
      <c r="I167" s="185"/>
      <c r="J167" s="185"/>
      <c r="K167" s="185"/>
      <c r="L167" s="185"/>
      <c r="M167" s="185"/>
      <c r="N167" s="185"/>
      <c r="O167" s="185"/>
      <c r="P167" s="185"/>
      <c r="Q167" s="185"/>
    </row>
    <row r="168" spans="2:21" ht="15.75" x14ac:dyDescent="0.25">
      <c r="C168" s="185" t="s">
        <v>221</v>
      </c>
      <c r="D168" s="185"/>
      <c r="E168" s="185"/>
      <c r="F168" s="185"/>
      <c r="G168" s="185"/>
      <c r="H168" s="185"/>
      <c r="I168" s="185"/>
      <c r="J168" s="185"/>
      <c r="K168" s="185"/>
      <c r="L168" s="185"/>
      <c r="M168" s="185"/>
      <c r="N168" s="185"/>
      <c r="O168" s="185"/>
      <c r="P168" s="185"/>
      <c r="Q168" s="185"/>
    </row>
    <row r="170" spans="2:21" x14ac:dyDescent="0.2">
      <c r="C170" s="5" t="s">
        <v>198</v>
      </c>
    </row>
    <row r="171" spans="2:21" ht="15.75" thickBot="1" x14ac:dyDescent="0.25"/>
    <row r="172" spans="2:21" ht="15.75" thickBot="1" x14ac:dyDescent="0.25">
      <c r="C172" s="198" t="s">
        <v>27</v>
      </c>
      <c r="D172" s="199"/>
      <c r="E172" s="199"/>
      <c r="F172" s="199"/>
      <c r="G172" s="199"/>
      <c r="H172" s="199"/>
      <c r="I172" s="199"/>
      <c r="J172" s="199"/>
      <c r="K172" s="199"/>
      <c r="L172" s="199"/>
      <c r="M172" s="199"/>
      <c r="N172" s="199"/>
      <c r="O172" s="199"/>
      <c r="P172" s="199"/>
      <c r="Q172" s="199"/>
      <c r="R172" s="200"/>
    </row>
    <row r="173" spans="2:21" ht="27.75" thickBot="1" x14ac:dyDescent="0.25">
      <c r="B173" s="1" t="s">
        <v>145</v>
      </c>
      <c r="C173" s="48" t="s">
        <v>146</v>
      </c>
      <c r="D173" s="42" t="s">
        <v>2</v>
      </c>
      <c r="E173" s="42" t="s">
        <v>3</v>
      </c>
      <c r="F173" s="42" t="s">
        <v>4</v>
      </c>
      <c r="G173" s="42" t="s">
        <v>5</v>
      </c>
      <c r="H173" s="42" t="s">
        <v>6</v>
      </c>
      <c r="I173" s="42" t="s">
        <v>7</v>
      </c>
      <c r="J173" s="42" t="s">
        <v>8</v>
      </c>
      <c r="K173" s="42" t="s">
        <v>9</v>
      </c>
      <c r="L173" s="42" t="s">
        <v>10</v>
      </c>
      <c r="M173" s="42" t="s">
        <v>11</v>
      </c>
      <c r="N173" s="42" t="s">
        <v>12</v>
      </c>
      <c r="O173" s="42" t="s">
        <v>13</v>
      </c>
      <c r="P173" s="49" t="s">
        <v>205</v>
      </c>
      <c r="Q173" s="37" t="s">
        <v>222</v>
      </c>
      <c r="R173" s="38" t="s">
        <v>29</v>
      </c>
    </row>
    <row r="174" spans="2:21" ht="15.75" thickBot="1" x14ac:dyDescent="0.25">
      <c r="C174" s="112" t="s">
        <v>210</v>
      </c>
      <c r="D174" s="27">
        <v>1637</v>
      </c>
      <c r="E174" s="27">
        <v>1364</v>
      </c>
      <c r="F174" s="27">
        <v>1320</v>
      </c>
      <c r="G174" s="27">
        <v>1393</v>
      </c>
      <c r="H174" s="27">
        <v>1643</v>
      </c>
      <c r="I174" s="27">
        <v>1440</v>
      </c>
      <c r="J174" s="27">
        <v>1771</v>
      </c>
      <c r="K174" s="27">
        <v>1416</v>
      </c>
      <c r="L174" s="27">
        <v>1619</v>
      </c>
      <c r="M174" s="124"/>
      <c r="N174" s="124"/>
      <c r="O174" s="124"/>
      <c r="P174" s="27">
        <f t="shared" ref="P174:P186" si="19">SUM(D174:O174)</f>
        <v>13603</v>
      </c>
      <c r="Q174" s="27">
        <v>269961</v>
      </c>
      <c r="R174" s="119">
        <f t="shared" ref="R174:R185" si="20">P174/Q174*10000</f>
        <v>503.88759857905399</v>
      </c>
      <c r="S174" s="11"/>
      <c r="T174" s="11"/>
      <c r="U174" s="11"/>
    </row>
    <row r="175" spans="2:21" ht="15.75" thickBot="1" x14ac:dyDescent="0.25">
      <c r="C175" s="112" t="s">
        <v>230</v>
      </c>
      <c r="D175" s="27">
        <v>535</v>
      </c>
      <c r="E175" s="27">
        <v>629</v>
      </c>
      <c r="F175" s="27">
        <v>630</v>
      </c>
      <c r="G175" s="27">
        <v>668</v>
      </c>
      <c r="H175" s="27">
        <v>691</v>
      </c>
      <c r="I175" s="27">
        <v>529</v>
      </c>
      <c r="J175" s="27">
        <v>802</v>
      </c>
      <c r="K175" s="27">
        <v>633</v>
      </c>
      <c r="L175" s="27">
        <v>757</v>
      </c>
      <c r="M175" s="124"/>
      <c r="N175" s="124"/>
      <c r="O175" s="124"/>
      <c r="P175" s="27">
        <f t="shared" si="19"/>
        <v>5874</v>
      </c>
      <c r="Q175" s="27">
        <v>122271</v>
      </c>
      <c r="R175" s="119">
        <f t="shared" si="20"/>
        <v>480.40827342542383</v>
      </c>
      <c r="S175" s="11"/>
      <c r="U175" s="11"/>
    </row>
    <row r="176" spans="2:21" ht="15.75" thickBot="1" x14ac:dyDescent="0.25">
      <c r="C176" s="112" t="s">
        <v>231</v>
      </c>
      <c r="D176" s="27">
        <v>30521</v>
      </c>
      <c r="E176" s="27">
        <v>29735</v>
      </c>
      <c r="F176" s="27">
        <v>31403</v>
      </c>
      <c r="G176" s="27">
        <v>28135</v>
      </c>
      <c r="H176" s="27">
        <v>31919</v>
      </c>
      <c r="I176" s="27">
        <v>27952</v>
      </c>
      <c r="J176" s="27">
        <v>36444</v>
      </c>
      <c r="K176" s="27">
        <v>27155</v>
      </c>
      <c r="L176" s="27">
        <v>34370</v>
      </c>
      <c r="M176" s="124"/>
      <c r="N176" s="124"/>
      <c r="O176" s="124"/>
      <c r="P176" s="27">
        <f t="shared" si="19"/>
        <v>277634</v>
      </c>
      <c r="Q176" s="27">
        <v>6003715</v>
      </c>
      <c r="R176" s="119">
        <f t="shared" si="20"/>
        <v>462.4370077526998</v>
      </c>
      <c r="S176" s="11"/>
      <c r="U176" s="11"/>
    </row>
    <row r="177" spans="2:21" ht="15.75" thickBot="1" x14ac:dyDescent="0.25">
      <c r="C177" s="112" t="s">
        <v>149</v>
      </c>
      <c r="D177" s="27">
        <v>11690</v>
      </c>
      <c r="E177" s="27">
        <v>12343</v>
      </c>
      <c r="F177" s="27">
        <v>13056</v>
      </c>
      <c r="G177" s="27">
        <v>12024</v>
      </c>
      <c r="H177" s="27">
        <v>13546</v>
      </c>
      <c r="I177" s="27">
        <v>12733</v>
      </c>
      <c r="J177" s="27">
        <v>12722</v>
      </c>
      <c r="K177" s="27">
        <v>8949</v>
      </c>
      <c r="L177" s="27">
        <v>12750</v>
      </c>
      <c r="M177" s="124"/>
      <c r="N177" s="124"/>
      <c r="O177" s="124"/>
      <c r="P177" s="27">
        <f t="shared" si="19"/>
        <v>109813</v>
      </c>
      <c r="Q177" s="27">
        <v>2422437</v>
      </c>
      <c r="R177" s="119">
        <f t="shared" si="20"/>
        <v>453.31622659330253</v>
      </c>
      <c r="S177" s="11"/>
      <c r="U177" s="11"/>
    </row>
    <row r="178" spans="2:21" ht="15.75" thickBot="1" x14ac:dyDescent="0.25">
      <c r="C178" s="112" t="s">
        <v>147</v>
      </c>
      <c r="D178" s="27">
        <v>3439</v>
      </c>
      <c r="E178" s="27">
        <v>3269</v>
      </c>
      <c r="F178" s="27">
        <v>3382</v>
      </c>
      <c r="G178" s="27">
        <v>3401</v>
      </c>
      <c r="H178" s="27">
        <v>3548</v>
      </c>
      <c r="I178" s="27">
        <v>3106</v>
      </c>
      <c r="J178" s="27">
        <v>3567</v>
      </c>
      <c r="K178" s="27">
        <v>3234</v>
      </c>
      <c r="L178" s="27">
        <v>3973</v>
      </c>
      <c r="M178" s="124"/>
      <c r="N178" s="124"/>
      <c r="O178" s="124"/>
      <c r="P178" s="27">
        <f t="shared" si="19"/>
        <v>30919</v>
      </c>
      <c r="Q178" s="27">
        <v>684296</v>
      </c>
      <c r="R178" s="119">
        <f t="shared" si="20"/>
        <v>451.83663210072831</v>
      </c>
      <c r="S178" s="11"/>
      <c r="U178" s="11"/>
    </row>
    <row r="179" spans="2:21" ht="15.75" thickBot="1" x14ac:dyDescent="0.25">
      <c r="C179" s="112" t="s">
        <v>148</v>
      </c>
      <c r="D179" s="27">
        <v>8798</v>
      </c>
      <c r="E179" s="27">
        <v>7887</v>
      </c>
      <c r="F179" s="27">
        <v>8443</v>
      </c>
      <c r="G179" s="27">
        <v>7485</v>
      </c>
      <c r="H179" s="27">
        <v>8176</v>
      </c>
      <c r="I179" s="27">
        <v>7212</v>
      </c>
      <c r="J179" s="27">
        <v>8039</v>
      </c>
      <c r="K179" s="27">
        <v>5775</v>
      </c>
      <c r="L179" s="27">
        <v>7442</v>
      </c>
      <c r="M179" s="124"/>
      <c r="N179" s="124"/>
      <c r="O179" s="124"/>
      <c r="P179" s="27">
        <f t="shared" si="19"/>
        <v>69257</v>
      </c>
      <c r="Q179" s="27">
        <v>1722575</v>
      </c>
      <c r="R179" s="119">
        <f t="shared" si="20"/>
        <v>402.05506291453202</v>
      </c>
      <c r="S179" s="11"/>
      <c r="U179" s="11"/>
    </row>
    <row r="180" spans="2:21" ht="15.75" thickBot="1" x14ac:dyDescent="0.25">
      <c r="C180" s="112" t="s">
        <v>150</v>
      </c>
      <c r="D180" s="27">
        <v>23495</v>
      </c>
      <c r="E180" s="27">
        <v>20932</v>
      </c>
      <c r="F180" s="27">
        <v>22033</v>
      </c>
      <c r="G180" s="27">
        <v>20083</v>
      </c>
      <c r="H180" s="27">
        <v>22033</v>
      </c>
      <c r="I180" s="27">
        <v>20056</v>
      </c>
      <c r="J180" s="27">
        <v>19991</v>
      </c>
      <c r="K180" s="27">
        <v>16036</v>
      </c>
      <c r="L180" s="27">
        <v>21450</v>
      </c>
      <c r="M180" s="124"/>
      <c r="N180" s="124"/>
      <c r="O180" s="124"/>
      <c r="P180" s="27">
        <f t="shared" si="19"/>
        <v>186109</v>
      </c>
      <c r="Q180" s="27">
        <v>4659433</v>
      </c>
      <c r="R180" s="119">
        <f t="shared" si="20"/>
        <v>399.42413594100395</v>
      </c>
      <c r="S180" s="11"/>
      <c r="U180" s="11"/>
    </row>
    <row r="181" spans="2:21" ht="15.75" thickBot="1" x14ac:dyDescent="0.25">
      <c r="C181" s="112" t="s">
        <v>232</v>
      </c>
      <c r="D181" s="27">
        <v>734</v>
      </c>
      <c r="E181" s="27">
        <v>625</v>
      </c>
      <c r="F181" s="27">
        <v>657</v>
      </c>
      <c r="G181" s="27">
        <v>554</v>
      </c>
      <c r="H181" s="27">
        <v>588</v>
      </c>
      <c r="I181" s="27">
        <v>574</v>
      </c>
      <c r="J181" s="27">
        <v>725</v>
      </c>
      <c r="K181" s="27">
        <v>542</v>
      </c>
      <c r="L181" s="27">
        <v>689</v>
      </c>
      <c r="M181" s="124"/>
      <c r="N181" s="124"/>
      <c r="O181" s="124"/>
      <c r="P181" s="27">
        <f t="shared" si="19"/>
        <v>5688</v>
      </c>
      <c r="Q181" s="27">
        <v>147415</v>
      </c>
      <c r="R181" s="119">
        <f t="shared" si="20"/>
        <v>385.84947257741754</v>
      </c>
      <c r="S181" s="11"/>
      <c r="U181" s="11"/>
    </row>
    <row r="182" spans="2:21" ht="15.75" thickBot="1" x14ac:dyDescent="0.25">
      <c r="C182" s="112" t="s">
        <v>151</v>
      </c>
      <c r="D182" s="27">
        <v>17811</v>
      </c>
      <c r="E182" s="27">
        <v>17921</v>
      </c>
      <c r="F182" s="27">
        <v>19790</v>
      </c>
      <c r="G182" s="27">
        <v>20935</v>
      </c>
      <c r="H182" s="27">
        <v>23419</v>
      </c>
      <c r="I182" s="27">
        <v>20440</v>
      </c>
      <c r="J182" s="27">
        <v>24172</v>
      </c>
      <c r="K182" s="27">
        <v>18177</v>
      </c>
      <c r="L182" s="27">
        <v>23104</v>
      </c>
      <c r="M182" s="124"/>
      <c r="N182" s="124"/>
      <c r="O182" s="124"/>
      <c r="P182" s="27">
        <f t="shared" si="19"/>
        <v>185769</v>
      </c>
      <c r="Q182" s="27">
        <v>5100638</v>
      </c>
      <c r="R182" s="119">
        <f t="shared" si="20"/>
        <v>364.20737954742134</v>
      </c>
      <c r="S182" s="11"/>
      <c r="U182" s="11"/>
    </row>
    <row r="183" spans="2:21" ht="15.75" thickBot="1" x14ac:dyDescent="0.25">
      <c r="C183" s="112" t="s">
        <v>152</v>
      </c>
      <c r="D183" s="27">
        <v>20961</v>
      </c>
      <c r="E183" s="27">
        <v>20133</v>
      </c>
      <c r="F183" s="27">
        <v>22206</v>
      </c>
      <c r="G183" s="27">
        <v>21290</v>
      </c>
      <c r="H183" s="27">
        <v>23928</v>
      </c>
      <c r="I183" s="27">
        <v>20015</v>
      </c>
      <c r="J183" s="27">
        <v>20608</v>
      </c>
      <c r="K183" s="27">
        <v>16778</v>
      </c>
      <c r="L183" s="27">
        <v>21424</v>
      </c>
      <c r="M183" s="124"/>
      <c r="N183" s="124"/>
      <c r="O183" s="124"/>
      <c r="P183" s="27">
        <f t="shared" si="19"/>
        <v>187343</v>
      </c>
      <c r="Q183" s="27">
        <v>5366076</v>
      </c>
      <c r="R183" s="119">
        <f t="shared" si="20"/>
        <v>349.12476081218375</v>
      </c>
      <c r="S183" s="11"/>
      <c r="U183" s="11"/>
    </row>
    <row r="184" spans="2:21" ht="15.75" thickBot="1" x14ac:dyDescent="0.25">
      <c r="C184" s="112" t="s">
        <v>211</v>
      </c>
      <c r="D184" s="27">
        <v>161</v>
      </c>
      <c r="E184" s="27">
        <v>156</v>
      </c>
      <c r="F184" s="27">
        <v>184</v>
      </c>
      <c r="G184" s="27">
        <v>210</v>
      </c>
      <c r="H184" s="27">
        <v>218</v>
      </c>
      <c r="I184" s="27">
        <v>190</v>
      </c>
      <c r="J184" s="27">
        <v>210</v>
      </c>
      <c r="K184" s="27">
        <v>162</v>
      </c>
      <c r="L184" s="27">
        <v>218</v>
      </c>
      <c r="M184" s="124"/>
      <c r="N184" s="124"/>
      <c r="O184" s="124"/>
      <c r="P184" s="27">
        <f t="shared" si="19"/>
        <v>1709</v>
      </c>
      <c r="Q184" s="27">
        <v>69438</v>
      </c>
      <c r="R184" s="119">
        <f t="shared" si="20"/>
        <v>246.11883982833606</v>
      </c>
      <c r="S184" s="11"/>
      <c r="U184" s="11"/>
    </row>
    <row r="185" spans="2:21" ht="15.75" thickBot="1" x14ac:dyDescent="0.25">
      <c r="C185" s="112" t="s">
        <v>153</v>
      </c>
      <c r="D185" s="27">
        <v>588</v>
      </c>
      <c r="E185" s="27">
        <v>595</v>
      </c>
      <c r="F185" s="27">
        <v>637</v>
      </c>
      <c r="G185" s="27">
        <v>534</v>
      </c>
      <c r="H185" s="27">
        <v>667</v>
      </c>
      <c r="I185" s="27">
        <v>558</v>
      </c>
      <c r="J185" s="27">
        <v>729</v>
      </c>
      <c r="K185" s="27">
        <v>533</v>
      </c>
      <c r="L185" s="27">
        <v>662</v>
      </c>
      <c r="M185" s="124"/>
      <c r="N185" s="124"/>
      <c r="O185" s="124"/>
      <c r="P185" s="27">
        <f t="shared" si="19"/>
        <v>5503</v>
      </c>
      <c r="Q185" s="27">
        <v>253210</v>
      </c>
      <c r="R185" s="119">
        <f t="shared" si="20"/>
        <v>217.32948935666047</v>
      </c>
      <c r="S185" s="11"/>
      <c r="U185" s="11"/>
    </row>
    <row r="186" spans="2:21" ht="15.75" thickBot="1" x14ac:dyDescent="0.25">
      <c r="C186" s="112" t="s">
        <v>233</v>
      </c>
      <c r="D186" s="27">
        <v>0</v>
      </c>
      <c r="E186" s="27">
        <v>3</v>
      </c>
      <c r="F186" s="27">
        <v>7</v>
      </c>
      <c r="G186" s="27">
        <v>6</v>
      </c>
      <c r="H186" s="27">
        <v>12</v>
      </c>
      <c r="I186" s="27">
        <v>0</v>
      </c>
      <c r="J186" s="27">
        <v>0</v>
      </c>
      <c r="K186" s="27">
        <v>0</v>
      </c>
      <c r="L186" s="27">
        <v>0</v>
      </c>
      <c r="M186" s="124"/>
      <c r="N186" s="124"/>
      <c r="O186" s="124"/>
      <c r="P186" s="27">
        <f t="shared" si="19"/>
        <v>28</v>
      </c>
      <c r="Q186" s="27">
        <v>2845</v>
      </c>
      <c r="R186" s="119" t="s">
        <v>219</v>
      </c>
      <c r="S186" s="11"/>
      <c r="U186" s="11"/>
    </row>
    <row r="187" spans="2:21" ht="23.45" customHeight="1" thickBot="1" x14ac:dyDescent="0.25">
      <c r="C187" s="42" t="s">
        <v>16</v>
      </c>
      <c r="D187" s="43">
        <f>SUM(D174:D186)</f>
        <v>120370</v>
      </c>
      <c r="E187" s="43">
        <f t="shared" ref="E187:O187" si="21">SUM(E174:E186)</f>
        <v>115592</v>
      </c>
      <c r="F187" s="43">
        <f t="shared" si="21"/>
        <v>123748</v>
      </c>
      <c r="G187" s="43">
        <f t="shared" si="21"/>
        <v>116718</v>
      </c>
      <c r="H187" s="43">
        <f t="shared" si="21"/>
        <v>130388</v>
      </c>
      <c r="I187" s="43">
        <f t="shared" si="21"/>
        <v>114805</v>
      </c>
      <c r="J187" s="43">
        <f t="shared" si="21"/>
        <v>129780</v>
      </c>
      <c r="K187" s="43">
        <f t="shared" si="21"/>
        <v>99390</v>
      </c>
      <c r="L187" s="43">
        <f t="shared" si="21"/>
        <v>128458</v>
      </c>
      <c r="M187" s="43">
        <f t="shared" si="21"/>
        <v>0</v>
      </c>
      <c r="N187" s="43">
        <f t="shared" si="21"/>
        <v>0</v>
      </c>
      <c r="O187" s="43">
        <f t="shared" si="21"/>
        <v>0</v>
      </c>
      <c r="P187" s="43">
        <f>SUM(P174:P186)</f>
        <v>1079249</v>
      </c>
      <c r="Q187" s="43">
        <v>26823046</v>
      </c>
      <c r="R187" s="44" t="s">
        <v>234</v>
      </c>
      <c r="S187" s="10"/>
      <c r="T187" s="10"/>
    </row>
    <row r="188" spans="2:21" s="145" customFormat="1" ht="16.5" x14ac:dyDescent="0.25">
      <c r="B188" s="146"/>
      <c r="C188" s="147" t="s">
        <v>260</v>
      </c>
      <c r="D188" s="148"/>
      <c r="E188" s="148"/>
      <c r="F188" s="148"/>
      <c r="G188" s="148"/>
      <c r="H188" s="148"/>
      <c r="I188" s="148"/>
      <c r="J188" s="148"/>
      <c r="K188" s="148"/>
      <c r="L188" s="148"/>
      <c r="M188" s="148"/>
      <c r="N188" s="148"/>
      <c r="O188" s="148"/>
      <c r="P188" s="148"/>
      <c r="Q188" s="149"/>
      <c r="R188" s="150"/>
      <c r="S188" s="152"/>
    </row>
    <row r="189" spans="2:21" s="145" customFormat="1" ht="40.5" customHeight="1" x14ac:dyDescent="0.25">
      <c r="B189" s="146"/>
      <c r="C189" s="192" t="s">
        <v>258</v>
      </c>
      <c r="D189" s="192"/>
      <c r="E189" s="192"/>
      <c r="F189" s="192"/>
      <c r="G189" s="192"/>
      <c r="H189" s="192"/>
      <c r="I189" s="192"/>
      <c r="J189" s="192"/>
      <c r="K189" s="192"/>
      <c r="L189" s="192"/>
      <c r="M189" s="192"/>
      <c r="N189" s="192"/>
      <c r="O189" s="192"/>
      <c r="P189" s="192"/>
      <c r="Q189" s="192"/>
      <c r="R189" s="192"/>
      <c r="S189" s="158"/>
    </row>
    <row r="190" spans="2:21" s="145" customFormat="1" ht="16.5" x14ac:dyDescent="0.25">
      <c r="B190" s="146"/>
      <c r="C190" s="153" t="s">
        <v>259</v>
      </c>
      <c r="D190" s="148"/>
      <c r="E190" s="148"/>
      <c r="F190" s="148"/>
      <c r="G190" s="148"/>
      <c r="H190" s="148"/>
      <c r="I190" s="148"/>
      <c r="J190" s="148"/>
      <c r="K190" s="148"/>
      <c r="L190" s="148"/>
      <c r="M190" s="148"/>
      <c r="N190" s="148"/>
      <c r="O190" s="148"/>
      <c r="P190" s="148"/>
      <c r="Q190" s="148"/>
      <c r="R190" s="156"/>
      <c r="S190" s="151"/>
    </row>
    <row r="191" spans="2:21" s="145" customFormat="1" ht="16.5" x14ac:dyDescent="0.25">
      <c r="B191" s="146"/>
      <c r="C191" s="147" t="s">
        <v>254</v>
      </c>
      <c r="D191" s="148"/>
      <c r="E191" s="148"/>
      <c r="F191" s="148"/>
      <c r="G191" s="148"/>
      <c r="H191" s="148"/>
      <c r="I191" s="148"/>
      <c r="J191" s="148"/>
      <c r="K191" s="148"/>
      <c r="L191" s="148"/>
      <c r="M191" s="148"/>
      <c r="N191" s="148"/>
      <c r="O191" s="148"/>
      <c r="P191" s="148"/>
      <c r="Q191" s="148"/>
      <c r="R191" s="156"/>
      <c r="S191" s="151"/>
    </row>
    <row r="192" spans="2:21" ht="15.75" x14ac:dyDescent="0.25">
      <c r="C192" s="185" t="s">
        <v>154</v>
      </c>
      <c r="D192" s="185"/>
      <c r="E192" s="185"/>
      <c r="F192" s="185"/>
      <c r="G192" s="185"/>
      <c r="H192" s="185"/>
      <c r="I192" s="185"/>
      <c r="J192" s="185"/>
      <c r="K192" s="185"/>
      <c r="L192" s="185"/>
      <c r="M192" s="185"/>
      <c r="N192" s="185"/>
      <c r="O192" s="185"/>
      <c r="P192" s="185"/>
      <c r="Q192" s="185"/>
      <c r="R192" s="185"/>
      <c r="S192" s="10"/>
    </row>
    <row r="193" spans="2:21" ht="15.75" x14ac:dyDescent="0.25">
      <c r="C193" s="185" t="s">
        <v>221</v>
      </c>
      <c r="D193" s="185"/>
      <c r="E193" s="185"/>
      <c r="F193" s="185"/>
      <c r="G193" s="185"/>
      <c r="H193" s="185"/>
      <c r="I193" s="185"/>
      <c r="J193" s="185"/>
      <c r="K193" s="185"/>
      <c r="L193" s="185"/>
      <c r="M193" s="185"/>
      <c r="N193" s="185"/>
      <c r="O193" s="185"/>
      <c r="P193" s="185"/>
      <c r="Q193" s="185"/>
      <c r="R193" s="185"/>
    </row>
    <row r="195" spans="2:21" x14ac:dyDescent="0.2">
      <c r="C195" s="5" t="s">
        <v>199</v>
      </c>
    </row>
    <row r="196" spans="2:21" ht="15.75" thickBot="1" x14ac:dyDescent="0.25"/>
    <row r="197" spans="2:21" ht="15.75" thickBot="1" x14ac:dyDescent="0.25">
      <c r="C197" s="198" t="s">
        <v>155</v>
      </c>
      <c r="D197" s="199"/>
      <c r="E197" s="199"/>
      <c r="F197" s="199"/>
      <c r="G197" s="199"/>
      <c r="H197" s="199"/>
      <c r="I197" s="199"/>
      <c r="J197" s="199"/>
      <c r="K197" s="199"/>
      <c r="L197" s="199"/>
      <c r="M197" s="199"/>
      <c r="N197" s="199"/>
      <c r="O197" s="199"/>
      <c r="P197" s="199"/>
      <c r="Q197" s="199"/>
      <c r="R197" s="200"/>
    </row>
    <row r="198" spans="2:21" ht="27.75" thickBot="1" x14ac:dyDescent="0.25">
      <c r="B198" s="1" t="s">
        <v>156</v>
      </c>
      <c r="C198" s="35" t="s">
        <v>146</v>
      </c>
      <c r="D198" s="36" t="s">
        <v>2</v>
      </c>
      <c r="E198" s="36" t="s">
        <v>3</v>
      </c>
      <c r="F198" s="36" t="s">
        <v>4</v>
      </c>
      <c r="G198" s="36" t="s">
        <v>5</v>
      </c>
      <c r="H198" s="36" t="s">
        <v>6</v>
      </c>
      <c r="I198" s="36" t="s">
        <v>7</v>
      </c>
      <c r="J198" s="36" t="s">
        <v>8</v>
      </c>
      <c r="K198" s="36" t="s">
        <v>9</v>
      </c>
      <c r="L198" s="36" t="s">
        <v>10</v>
      </c>
      <c r="M198" s="36" t="s">
        <v>11</v>
      </c>
      <c r="N198" s="36" t="s">
        <v>12</v>
      </c>
      <c r="O198" s="36" t="s">
        <v>13</v>
      </c>
      <c r="P198" s="38" t="s">
        <v>205</v>
      </c>
      <c r="Q198" s="37" t="s">
        <v>222</v>
      </c>
      <c r="R198" s="37" t="s">
        <v>29</v>
      </c>
    </row>
    <row r="199" spans="2:21" ht="15.75" thickBot="1" x14ac:dyDescent="0.25">
      <c r="C199" s="109" t="s">
        <v>235</v>
      </c>
      <c r="D199" s="27">
        <v>4977</v>
      </c>
      <c r="E199" s="27">
        <v>4951</v>
      </c>
      <c r="F199" s="27">
        <v>5628</v>
      </c>
      <c r="G199" s="27">
        <v>5117</v>
      </c>
      <c r="H199" s="27">
        <v>6182</v>
      </c>
      <c r="I199" s="27">
        <v>5005</v>
      </c>
      <c r="J199" s="27">
        <v>6010</v>
      </c>
      <c r="K199" s="27">
        <v>4893</v>
      </c>
      <c r="L199" s="27">
        <v>6674</v>
      </c>
      <c r="M199" s="124"/>
      <c r="N199" s="124"/>
      <c r="O199" s="124"/>
      <c r="P199" s="27">
        <f t="shared" ref="P199:P219" si="22">SUM(D199:O199)</f>
        <v>49437</v>
      </c>
      <c r="Q199" s="27">
        <v>1102679</v>
      </c>
      <c r="R199" s="119">
        <f t="shared" ref="R199:R210" si="23">P199/Q199*10000</f>
        <v>448.33537230689979</v>
      </c>
      <c r="S199" s="11"/>
      <c r="T199" s="11"/>
      <c r="U199" s="11"/>
    </row>
    <row r="200" spans="2:21" ht="15.75" thickBot="1" x14ac:dyDescent="0.25">
      <c r="C200" s="109" t="s">
        <v>236</v>
      </c>
      <c r="D200" s="27">
        <v>5331</v>
      </c>
      <c r="E200" s="27">
        <v>5082</v>
      </c>
      <c r="F200" s="27">
        <v>5704</v>
      </c>
      <c r="G200" s="27">
        <v>5339</v>
      </c>
      <c r="H200" s="27">
        <v>5700</v>
      </c>
      <c r="I200" s="27">
        <v>5146</v>
      </c>
      <c r="J200" s="27">
        <v>7016</v>
      </c>
      <c r="K200" s="27">
        <v>5960</v>
      </c>
      <c r="L200" s="27">
        <v>8222</v>
      </c>
      <c r="M200" s="124"/>
      <c r="N200" s="124"/>
      <c r="O200" s="124"/>
      <c r="P200" s="27">
        <f t="shared" si="22"/>
        <v>53500</v>
      </c>
      <c r="Q200" s="27">
        <v>1684334</v>
      </c>
      <c r="R200" s="119">
        <f t="shared" si="23"/>
        <v>317.63296353336091</v>
      </c>
      <c r="S200" s="11"/>
      <c r="U200" s="11"/>
    </row>
    <row r="201" spans="2:21" ht="15.75" thickBot="1" x14ac:dyDescent="0.25">
      <c r="C201" s="109" t="s">
        <v>237</v>
      </c>
      <c r="D201" s="27">
        <v>378</v>
      </c>
      <c r="E201" s="27">
        <v>426</v>
      </c>
      <c r="F201" s="27">
        <v>426</v>
      </c>
      <c r="G201" s="27">
        <v>586</v>
      </c>
      <c r="H201" s="27">
        <v>683</v>
      </c>
      <c r="I201" s="27">
        <v>487</v>
      </c>
      <c r="J201" s="27">
        <v>585</v>
      </c>
      <c r="K201" s="27">
        <v>551</v>
      </c>
      <c r="L201" s="27">
        <v>712</v>
      </c>
      <c r="M201" s="124"/>
      <c r="N201" s="124"/>
      <c r="O201" s="124"/>
      <c r="P201" s="27">
        <f t="shared" si="22"/>
        <v>4834</v>
      </c>
      <c r="Q201" s="27">
        <v>169929</v>
      </c>
      <c r="R201" s="119">
        <f t="shared" si="23"/>
        <v>284.47174996616235</v>
      </c>
      <c r="S201" s="11"/>
      <c r="U201" s="11"/>
    </row>
    <row r="202" spans="2:21" ht="15.75" thickBot="1" x14ac:dyDescent="0.25">
      <c r="C202" s="109" t="s">
        <v>238</v>
      </c>
      <c r="D202" s="27">
        <v>2645</v>
      </c>
      <c r="E202" s="27">
        <v>2368</v>
      </c>
      <c r="F202" s="27">
        <v>2933</v>
      </c>
      <c r="G202" s="27">
        <v>2948</v>
      </c>
      <c r="H202" s="27">
        <v>3306</v>
      </c>
      <c r="I202" s="27">
        <v>2950</v>
      </c>
      <c r="J202" s="27">
        <v>3933</v>
      </c>
      <c r="K202" s="27">
        <v>3533</v>
      </c>
      <c r="L202" s="27">
        <v>4342</v>
      </c>
      <c r="M202" s="124"/>
      <c r="N202" s="124"/>
      <c r="O202" s="124"/>
      <c r="P202" s="27">
        <f t="shared" si="22"/>
        <v>28958</v>
      </c>
      <c r="Q202" s="27">
        <v>1400049</v>
      </c>
      <c r="R202" s="119">
        <f t="shared" si="23"/>
        <v>206.83561789623079</v>
      </c>
      <c r="S202" s="11"/>
      <c r="U202" s="11"/>
    </row>
    <row r="203" spans="2:21" ht="15.75" thickBot="1" x14ac:dyDescent="0.25">
      <c r="C203" s="109" t="s">
        <v>239</v>
      </c>
      <c r="D203" s="27">
        <v>3196</v>
      </c>
      <c r="E203" s="27">
        <v>3470</v>
      </c>
      <c r="F203" s="27">
        <v>3703</v>
      </c>
      <c r="G203" s="27">
        <v>3593</v>
      </c>
      <c r="H203" s="27">
        <v>3785</v>
      </c>
      <c r="I203" s="27">
        <v>3512</v>
      </c>
      <c r="J203" s="27">
        <v>4630</v>
      </c>
      <c r="K203" s="27">
        <v>4020</v>
      </c>
      <c r="L203" s="27">
        <v>4874</v>
      </c>
      <c r="M203" s="124"/>
      <c r="N203" s="124"/>
      <c r="O203" s="124"/>
      <c r="P203" s="27">
        <f t="shared" si="22"/>
        <v>34783</v>
      </c>
      <c r="Q203" s="27">
        <v>1695822</v>
      </c>
      <c r="R203" s="119">
        <f t="shared" si="23"/>
        <v>205.109970268106</v>
      </c>
      <c r="S203" s="11"/>
      <c r="U203" s="11"/>
    </row>
    <row r="204" spans="2:21" ht="15.75" thickBot="1" x14ac:dyDescent="0.25">
      <c r="C204" s="109" t="s">
        <v>231</v>
      </c>
      <c r="D204" s="27">
        <v>10305</v>
      </c>
      <c r="E204" s="27">
        <v>10890</v>
      </c>
      <c r="F204" s="27">
        <v>11655</v>
      </c>
      <c r="G204" s="27">
        <v>10328</v>
      </c>
      <c r="H204" s="27">
        <v>11568</v>
      </c>
      <c r="I204" s="27">
        <v>10004</v>
      </c>
      <c r="J204" s="27">
        <v>13540</v>
      </c>
      <c r="K204" s="27">
        <v>10977</v>
      </c>
      <c r="L204" s="27">
        <v>16780</v>
      </c>
      <c r="M204" s="124"/>
      <c r="N204" s="124"/>
      <c r="O204" s="124"/>
      <c r="P204" s="27">
        <f t="shared" si="22"/>
        <v>106047</v>
      </c>
      <c r="Q204" s="27">
        <v>5698960</v>
      </c>
      <c r="R204" s="119">
        <f t="shared" si="23"/>
        <v>186.08132010050957</v>
      </c>
      <c r="S204" s="11"/>
      <c r="U204" s="11"/>
    </row>
    <row r="205" spans="2:21" ht="15.75" thickBot="1" x14ac:dyDescent="0.25">
      <c r="C205" s="109" t="s">
        <v>230</v>
      </c>
      <c r="D205" s="27">
        <v>6557</v>
      </c>
      <c r="E205" s="27">
        <v>6663</v>
      </c>
      <c r="F205" s="27">
        <v>6818</v>
      </c>
      <c r="G205" s="27">
        <v>6265</v>
      </c>
      <c r="H205" s="27">
        <v>6683</v>
      </c>
      <c r="I205" s="27">
        <v>5538</v>
      </c>
      <c r="J205" s="27">
        <v>7292</v>
      </c>
      <c r="K205" s="27">
        <v>6146</v>
      </c>
      <c r="L205" s="27">
        <v>7805</v>
      </c>
      <c r="M205" s="124"/>
      <c r="N205" s="124"/>
      <c r="O205" s="124"/>
      <c r="P205" s="27">
        <f t="shared" si="22"/>
        <v>59767</v>
      </c>
      <c r="Q205" s="27">
        <v>3248002</v>
      </c>
      <c r="R205" s="119">
        <f t="shared" si="23"/>
        <v>184.01158619976221</v>
      </c>
      <c r="S205" s="11"/>
      <c r="U205" s="11"/>
    </row>
    <row r="206" spans="2:21" ht="15.75" thickBot="1" x14ac:dyDescent="0.25">
      <c r="C206" s="109" t="s">
        <v>232</v>
      </c>
      <c r="D206" s="27">
        <v>5221</v>
      </c>
      <c r="E206" s="27">
        <v>5194</v>
      </c>
      <c r="F206" s="27">
        <v>4824</v>
      </c>
      <c r="G206" s="27">
        <v>4092</v>
      </c>
      <c r="H206" s="27">
        <v>4579</v>
      </c>
      <c r="I206" s="27">
        <v>4219</v>
      </c>
      <c r="J206" s="27">
        <v>5075</v>
      </c>
      <c r="K206" s="27">
        <v>3624</v>
      </c>
      <c r="L206" s="27">
        <v>4635</v>
      </c>
      <c r="M206" s="124"/>
      <c r="N206" s="124"/>
      <c r="O206" s="124"/>
      <c r="P206" s="27">
        <f t="shared" si="22"/>
        <v>41463</v>
      </c>
      <c r="Q206" s="27">
        <v>2532052</v>
      </c>
      <c r="R206" s="119">
        <f t="shared" si="23"/>
        <v>163.75256116383073</v>
      </c>
      <c r="S206" s="11"/>
      <c r="U206" s="11"/>
    </row>
    <row r="207" spans="2:21" ht="15.75" thickBot="1" x14ac:dyDescent="0.25">
      <c r="C207" s="109" t="s">
        <v>240</v>
      </c>
      <c r="D207" s="27">
        <v>2281</v>
      </c>
      <c r="E207" s="27">
        <v>2597</v>
      </c>
      <c r="F207" s="27">
        <v>2559</v>
      </c>
      <c r="G207" s="27">
        <v>2341</v>
      </c>
      <c r="H207" s="27">
        <v>2695</v>
      </c>
      <c r="I207" s="27">
        <v>2193</v>
      </c>
      <c r="J207" s="27">
        <v>2931</v>
      </c>
      <c r="K207" s="27">
        <v>2525</v>
      </c>
      <c r="L207" s="27">
        <v>3496</v>
      </c>
      <c r="M207" s="124"/>
      <c r="N207" s="124"/>
      <c r="O207" s="124"/>
      <c r="P207" s="27">
        <f t="shared" si="22"/>
        <v>23618</v>
      </c>
      <c r="Q207" s="27">
        <v>1574588</v>
      </c>
      <c r="R207" s="119">
        <f t="shared" si="23"/>
        <v>149.99479228852246</v>
      </c>
      <c r="S207" s="11"/>
      <c r="U207" s="11"/>
    </row>
    <row r="208" spans="2:21" ht="15.75" thickBot="1" x14ac:dyDescent="0.25">
      <c r="C208" s="109" t="s">
        <v>241</v>
      </c>
      <c r="D208" s="27">
        <v>187</v>
      </c>
      <c r="E208" s="27">
        <v>227</v>
      </c>
      <c r="F208" s="27">
        <v>274</v>
      </c>
      <c r="G208" s="27">
        <v>251</v>
      </c>
      <c r="H208" s="27">
        <v>303</v>
      </c>
      <c r="I208" s="27">
        <v>277</v>
      </c>
      <c r="J208" s="27">
        <v>378</v>
      </c>
      <c r="K208" s="27">
        <v>556</v>
      </c>
      <c r="L208" s="27">
        <v>1015</v>
      </c>
      <c r="M208" s="124"/>
      <c r="N208" s="124"/>
      <c r="O208" s="124"/>
      <c r="P208" s="27">
        <f t="shared" si="22"/>
        <v>3468</v>
      </c>
      <c r="Q208" s="27">
        <v>252731</v>
      </c>
      <c r="R208" s="119">
        <f t="shared" si="23"/>
        <v>137.22099781981632</v>
      </c>
      <c r="S208" s="11"/>
      <c r="U208" s="11"/>
    </row>
    <row r="209" spans="2:21" ht="15.75" thickBot="1" x14ac:dyDescent="0.25">
      <c r="C209" s="109" t="s">
        <v>242</v>
      </c>
      <c r="D209" s="27">
        <v>397</v>
      </c>
      <c r="E209" s="27">
        <v>415</v>
      </c>
      <c r="F209" s="27">
        <v>386</v>
      </c>
      <c r="G209" s="27">
        <v>394</v>
      </c>
      <c r="H209" s="27">
        <v>484</v>
      </c>
      <c r="I209" s="27">
        <v>352</v>
      </c>
      <c r="J209" s="27">
        <v>517</v>
      </c>
      <c r="K209" s="27">
        <v>449</v>
      </c>
      <c r="L209" s="27">
        <v>567</v>
      </c>
      <c r="M209" s="124"/>
      <c r="N209" s="124"/>
      <c r="O209" s="124"/>
      <c r="P209" s="27">
        <f t="shared" si="22"/>
        <v>3961</v>
      </c>
      <c r="Q209" s="27">
        <v>350608</v>
      </c>
      <c r="R209" s="119">
        <f t="shared" si="23"/>
        <v>112.97517455391777</v>
      </c>
      <c r="S209" s="11"/>
      <c r="U209" s="11"/>
    </row>
    <row r="210" spans="2:21" ht="15.75" thickBot="1" x14ac:dyDescent="0.25">
      <c r="C210" s="109" t="s">
        <v>243</v>
      </c>
      <c r="D210" s="27">
        <v>161</v>
      </c>
      <c r="E210" s="27">
        <v>163</v>
      </c>
      <c r="F210" s="27">
        <v>150</v>
      </c>
      <c r="G210" s="27">
        <v>166</v>
      </c>
      <c r="H210" s="27">
        <v>195</v>
      </c>
      <c r="I210" s="27">
        <v>146</v>
      </c>
      <c r="J210" s="27">
        <v>195</v>
      </c>
      <c r="K210" s="27">
        <v>156</v>
      </c>
      <c r="L210" s="27">
        <v>148</v>
      </c>
      <c r="M210" s="124"/>
      <c r="N210" s="124"/>
      <c r="O210" s="124"/>
      <c r="P210" s="27">
        <f t="shared" si="22"/>
        <v>1480</v>
      </c>
      <c r="Q210" s="27">
        <v>168936</v>
      </c>
      <c r="R210" s="119">
        <f t="shared" si="23"/>
        <v>87.607141165885295</v>
      </c>
      <c r="S210" s="11"/>
      <c r="U210" s="11"/>
    </row>
    <row r="211" spans="2:21" ht="15.75" thickBot="1" x14ac:dyDescent="0.25">
      <c r="C211" s="109" t="s">
        <v>149</v>
      </c>
      <c r="D211" s="27">
        <v>0</v>
      </c>
      <c r="E211" s="27">
        <v>0</v>
      </c>
      <c r="F211" s="27">
        <v>0</v>
      </c>
      <c r="G211" s="27">
        <v>0</v>
      </c>
      <c r="H211" s="27">
        <v>0</v>
      </c>
      <c r="I211" s="27">
        <v>0</v>
      </c>
      <c r="J211" s="27">
        <v>3520</v>
      </c>
      <c r="K211" s="27">
        <v>2703</v>
      </c>
      <c r="L211" s="27">
        <v>3735</v>
      </c>
      <c r="M211" s="27"/>
      <c r="N211" s="27"/>
      <c r="O211" s="27"/>
      <c r="P211" s="27">
        <f t="shared" si="22"/>
        <v>9958</v>
      </c>
      <c r="Q211" s="27">
        <v>847419</v>
      </c>
      <c r="R211" s="119" t="s">
        <v>219</v>
      </c>
      <c r="S211" s="11"/>
      <c r="U211" s="11"/>
    </row>
    <row r="212" spans="2:21" ht="15.75" thickBot="1" x14ac:dyDescent="0.25">
      <c r="C212" s="109" t="s">
        <v>148</v>
      </c>
      <c r="D212" s="27">
        <v>0</v>
      </c>
      <c r="E212" s="27">
        <v>0</v>
      </c>
      <c r="F212" s="27">
        <v>0</v>
      </c>
      <c r="G212" s="27">
        <v>0</v>
      </c>
      <c r="H212" s="27">
        <v>0</v>
      </c>
      <c r="I212" s="27">
        <v>0</v>
      </c>
      <c r="J212" s="27">
        <v>1049</v>
      </c>
      <c r="K212" s="27">
        <v>771</v>
      </c>
      <c r="L212" s="27">
        <v>1050</v>
      </c>
      <c r="M212" s="27"/>
      <c r="N212" s="27"/>
      <c r="O212" s="27"/>
      <c r="P212" s="27">
        <f t="shared" si="22"/>
        <v>2870</v>
      </c>
      <c r="Q212" s="27">
        <v>271601</v>
      </c>
      <c r="R212" s="119" t="s">
        <v>219</v>
      </c>
      <c r="S212" s="11"/>
      <c r="U212" s="11"/>
    </row>
    <row r="213" spans="2:21" ht="15.75" thickBot="1" x14ac:dyDescent="0.25">
      <c r="C213" s="109" t="s">
        <v>153</v>
      </c>
      <c r="D213" s="27">
        <v>0</v>
      </c>
      <c r="E213" s="27">
        <v>0</v>
      </c>
      <c r="F213" s="27">
        <v>0</v>
      </c>
      <c r="G213" s="27">
        <v>0</v>
      </c>
      <c r="H213" s="27">
        <v>0</v>
      </c>
      <c r="I213" s="27">
        <v>0</v>
      </c>
      <c r="J213" s="27">
        <v>29</v>
      </c>
      <c r="K213" s="27">
        <v>20</v>
      </c>
      <c r="L213" s="27">
        <v>30</v>
      </c>
      <c r="M213" s="27"/>
      <c r="N213" s="27"/>
      <c r="O213" s="27"/>
      <c r="P213" s="27">
        <f t="shared" si="22"/>
        <v>79</v>
      </c>
      <c r="Q213" s="27">
        <v>7648</v>
      </c>
      <c r="R213" s="119" t="s">
        <v>219</v>
      </c>
      <c r="S213" s="11"/>
      <c r="U213" s="11"/>
    </row>
    <row r="214" spans="2:21" ht="15.75" thickBot="1" x14ac:dyDescent="0.25">
      <c r="C214" s="109" t="s">
        <v>210</v>
      </c>
      <c r="D214" s="27">
        <v>0</v>
      </c>
      <c r="E214" s="27">
        <v>0</v>
      </c>
      <c r="F214" s="27">
        <v>0</v>
      </c>
      <c r="G214" s="27">
        <v>0</v>
      </c>
      <c r="H214" s="27">
        <v>0</v>
      </c>
      <c r="I214" s="27">
        <v>0</v>
      </c>
      <c r="J214" s="27">
        <v>245</v>
      </c>
      <c r="K214" s="27">
        <v>195</v>
      </c>
      <c r="L214" s="27">
        <v>234</v>
      </c>
      <c r="M214" s="27"/>
      <c r="N214" s="27"/>
      <c r="O214" s="27"/>
      <c r="P214" s="27">
        <f t="shared" si="22"/>
        <v>674</v>
      </c>
      <c r="Q214" s="27">
        <v>73849</v>
      </c>
      <c r="R214" s="119" t="s">
        <v>219</v>
      </c>
      <c r="S214" s="11"/>
      <c r="U214" s="11"/>
    </row>
    <row r="215" spans="2:21" ht="15.75" thickBot="1" x14ac:dyDescent="0.25">
      <c r="C215" s="109" t="s">
        <v>151</v>
      </c>
      <c r="D215" s="27">
        <v>0</v>
      </c>
      <c r="E215" s="27">
        <v>0</v>
      </c>
      <c r="F215" s="27">
        <v>0</v>
      </c>
      <c r="G215" s="27">
        <v>0</v>
      </c>
      <c r="H215" s="27">
        <v>0</v>
      </c>
      <c r="I215" s="27">
        <v>0</v>
      </c>
      <c r="J215" s="27">
        <v>2799</v>
      </c>
      <c r="K215" s="27">
        <v>2180</v>
      </c>
      <c r="L215" s="27">
        <v>2778</v>
      </c>
      <c r="M215" s="27"/>
      <c r="N215" s="27"/>
      <c r="O215" s="27"/>
      <c r="P215" s="27">
        <f t="shared" si="22"/>
        <v>7757</v>
      </c>
      <c r="Q215" s="27">
        <v>888108</v>
      </c>
      <c r="R215" s="119" t="s">
        <v>219</v>
      </c>
      <c r="S215" s="11"/>
      <c r="U215" s="11"/>
    </row>
    <row r="216" spans="2:21" ht="15.75" thickBot="1" x14ac:dyDescent="0.25">
      <c r="C216" s="109" t="s">
        <v>150</v>
      </c>
      <c r="D216" s="27">
        <v>0</v>
      </c>
      <c r="E216" s="27">
        <v>0</v>
      </c>
      <c r="F216" s="27">
        <v>0</v>
      </c>
      <c r="G216" s="27">
        <v>0</v>
      </c>
      <c r="H216" s="27">
        <v>0</v>
      </c>
      <c r="I216" s="27">
        <v>0</v>
      </c>
      <c r="J216" s="27">
        <v>4784</v>
      </c>
      <c r="K216" s="27">
        <v>4012</v>
      </c>
      <c r="L216" s="27">
        <v>5119</v>
      </c>
      <c r="M216" s="27"/>
      <c r="N216" s="27"/>
      <c r="O216" s="27"/>
      <c r="P216" s="27">
        <f t="shared" si="22"/>
        <v>13915</v>
      </c>
      <c r="Q216" s="27">
        <v>1577177</v>
      </c>
      <c r="R216" s="119" t="s">
        <v>219</v>
      </c>
      <c r="S216" s="11"/>
      <c r="U216" s="11"/>
    </row>
    <row r="217" spans="2:21" ht="15.75" thickBot="1" x14ac:dyDescent="0.25">
      <c r="C217" s="109" t="s">
        <v>152</v>
      </c>
      <c r="D217" s="27">
        <v>0</v>
      </c>
      <c r="E217" s="27">
        <v>0</v>
      </c>
      <c r="F217" s="27">
        <v>0</v>
      </c>
      <c r="G217" s="27">
        <v>0</v>
      </c>
      <c r="H217" s="27">
        <v>0</v>
      </c>
      <c r="I217" s="27">
        <v>0</v>
      </c>
      <c r="J217" s="27">
        <v>4302</v>
      </c>
      <c r="K217" s="27">
        <v>3537</v>
      </c>
      <c r="L217" s="27">
        <v>4553</v>
      </c>
      <c r="M217" s="27"/>
      <c r="N217" s="27"/>
      <c r="O217" s="27"/>
      <c r="P217" s="27">
        <f t="shared" si="22"/>
        <v>12392</v>
      </c>
      <c r="Q217" s="27">
        <v>1470152</v>
      </c>
      <c r="R217" s="119" t="s">
        <v>219</v>
      </c>
      <c r="S217" s="11"/>
      <c r="U217" s="11"/>
    </row>
    <row r="218" spans="2:21" ht="15.75" thickBot="1" x14ac:dyDescent="0.25">
      <c r="C218" s="109" t="s">
        <v>147</v>
      </c>
      <c r="D218" s="27">
        <v>0</v>
      </c>
      <c r="E218" s="27">
        <v>0</v>
      </c>
      <c r="F218" s="27">
        <v>0</v>
      </c>
      <c r="G218" s="27">
        <v>0</v>
      </c>
      <c r="H218" s="27">
        <v>0</v>
      </c>
      <c r="I218" s="27">
        <v>0</v>
      </c>
      <c r="J218" s="27">
        <v>536</v>
      </c>
      <c r="K218" s="27">
        <v>457</v>
      </c>
      <c r="L218" s="27">
        <v>586</v>
      </c>
      <c r="M218" s="27"/>
      <c r="N218" s="27"/>
      <c r="O218" s="27"/>
      <c r="P218" s="27">
        <f t="shared" si="22"/>
        <v>1579</v>
      </c>
      <c r="Q218" s="27">
        <v>195601</v>
      </c>
      <c r="R218" s="119" t="s">
        <v>219</v>
      </c>
      <c r="S218" s="11"/>
      <c r="U218" s="11"/>
    </row>
    <row r="219" spans="2:21" ht="15.75" thickBot="1" x14ac:dyDescent="0.25">
      <c r="C219" s="109" t="s">
        <v>211</v>
      </c>
      <c r="D219" s="27">
        <v>0</v>
      </c>
      <c r="E219" s="27">
        <v>0</v>
      </c>
      <c r="F219" s="27">
        <v>0</v>
      </c>
      <c r="G219" s="27">
        <v>0</v>
      </c>
      <c r="H219" s="27">
        <v>0</v>
      </c>
      <c r="I219" s="27">
        <v>0</v>
      </c>
      <c r="J219" s="27">
        <v>47</v>
      </c>
      <c r="K219" s="27">
        <v>30</v>
      </c>
      <c r="L219" s="27">
        <v>29</v>
      </c>
      <c r="M219" s="27"/>
      <c r="N219" s="27"/>
      <c r="O219" s="27"/>
      <c r="P219" s="27">
        <f t="shared" si="22"/>
        <v>106</v>
      </c>
      <c r="Q219" s="27">
        <v>65</v>
      </c>
      <c r="R219" s="119" t="s">
        <v>219</v>
      </c>
      <c r="S219" s="11"/>
      <c r="U219" s="11"/>
    </row>
    <row r="220" spans="2:21" ht="18.75" customHeight="1" thickBot="1" x14ac:dyDescent="0.25">
      <c r="C220" s="42" t="s">
        <v>16</v>
      </c>
      <c r="D220" s="43">
        <f t="shared" ref="D220:O220" si="24">SUM(D199:D219)</f>
        <v>41636</v>
      </c>
      <c r="E220" s="43">
        <f t="shared" si="24"/>
        <v>42446</v>
      </c>
      <c r="F220" s="43">
        <f t="shared" si="24"/>
        <v>45060</v>
      </c>
      <c r="G220" s="43">
        <f t="shared" si="24"/>
        <v>41420</v>
      </c>
      <c r="H220" s="43">
        <f t="shared" si="24"/>
        <v>46163</v>
      </c>
      <c r="I220" s="43">
        <f t="shared" si="24"/>
        <v>39829</v>
      </c>
      <c r="J220" s="43">
        <f>SUM(J199:J219)</f>
        <v>69413</v>
      </c>
      <c r="K220" s="43">
        <f t="shared" si="24"/>
        <v>57295</v>
      </c>
      <c r="L220" s="43">
        <f t="shared" si="24"/>
        <v>77384</v>
      </c>
      <c r="M220" s="43">
        <f t="shared" si="24"/>
        <v>0</v>
      </c>
      <c r="N220" s="43">
        <f t="shared" si="24"/>
        <v>0</v>
      </c>
      <c r="O220" s="43">
        <f t="shared" si="24"/>
        <v>0</v>
      </c>
      <c r="P220" s="43">
        <f>+SUM(D220:O220)</f>
        <v>460646</v>
      </c>
      <c r="Q220" s="43">
        <v>19878691</v>
      </c>
      <c r="R220" s="44" t="s">
        <v>244</v>
      </c>
      <c r="S220" s="11"/>
      <c r="T220" s="10"/>
    </row>
    <row r="221" spans="2:21" s="145" customFormat="1" ht="16.5" x14ac:dyDescent="0.25">
      <c r="B221" s="146"/>
      <c r="C221" s="147" t="s">
        <v>127</v>
      </c>
      <c r="D221" s="148"/>
      <c r="E221" s="148"/>
      <c r="F221" s="148"/>
      <c r="G221" s="148"/>
      <c r="H221" s="148"/>
      <c r="I221" s="148"/>
      <c r="J221" s="148"/>
      <c r="K221" s="148"/>
      <c r="L221" s="148"/>
      <c r="M221" s="148"/>
      <c r="N221" s="148"/>
      <c r="O221" s="148"/>
      <c r="P221" s="148"/>
      <c r="Q221" s="149"/>
      <c r="R221" s="150"/>
      <c r="S221" s="152"/>
    </row>
    <row r="222" spans="2:21" s="145" customFormat="1" ht="38.25" customHeight="1" x14ac:dyDescent="0.25">
      <c r="B222" s="146"/>
      <c r="C222" s="192" t="s">
        <v>258</v>
      </c>
      <c r="D222" s="192"/>
      <c r="E222" s="192"/>
      <c r="F222" s="192"/>
      <c r="G222" s="192"/>
      <c r="H222" s="192"/>
      <c r="I222" s="192"/>
      <c r="J222" s="192"/>
      <c r="K222" s="192"/>
      <c r="L222" s="192"/>
      <c r="M222" s="192"/>
      <c r="N222" s="192"/>
      <c r="O222" s="192"/>
      <c r="P222" s="192"/>
      <c r="Q222" s="192"/>
      <c r="R222" s="192"/>
      <c r="S222" s="151"/>
    </row>
    <row r="223" spans="2:21" s="145" customFormat="1" ht="16.5" x14ac:dyDescent="0.25">
      <c r="B223" s="146"/>
      <c r="C223" s="153" t="s">
        <v>259</v>
      </c>
      <c r="D223" s="148"/>
      <c r="E223" s="148"/>
      <c r="F223" s="148"/>
      <c r="G223" s="148"/>
      <c r="H223" s="148"/>
      <c r="I223" s="148"/>
      <c r="J223" s="148"/>
      <c r="K223" s="148"/>
      <c r="L223" s="148"/>
      <c r="M223" s="148"/>
      <c r="N223" s="148"/>
      <c r="O223" s="148"/>
      <c r="P223" s="148"/>
      <c r="Q223" s="148"/>
      <c r="R223" s="149"/>
      <c r="S223" s="151"/>
    </row>
    <row r="224" spans="2:21" s="145" customFormat="1" ht="40.5" customHeight="1" x14ac:dyDescent="0.25">
      <c r="B224" s="146"/>
      <c r="C224" s="192" t="s">
        <v>268</v>
      </c>
      <c r="D224" s="192"/>
      <c r="E224" s="192"/>
      <c r="F224" s="192"/>
      <c r="G224" s="192"/>
      <c r="H224" s="192"/>
      <c r="I224" s="192"/>
      <c r="J224" s="192"/>
      <c r="K224" s="192"/>
      <c r="L224" s="192"/>
      <c r="M224" s="192"/>
      <c r="N224" s="192"/>
      <c r="O224" s="192"/>
      <c r="P224" s="192"/>
      <c r="Q224" s="192"/>
      <c r="R224" s="192"/>
      <c r="S224" s="151"/>
    </row>
    <row r="225" spans="2:19" ht="18.75" customHeight="1" x14ac:dyDescent="0.2">
      <c r="C225" s="194" t="s">
        <v>157</v>
      </c>
      <c r="D225" s="194"/>
      <c r="E225" s="194"/>
      <c r="F225" s="194"/>
      <c r="G225" s="194"/>
      <c r="H225" s="194"/>
      <c r="I225" s="194"/>
      <c r="J225" s="194"/>
      <c r="K225" s="194"/>
      <c r="L225" s="194"/>
      <c r="M225" s="194"/>
      <c r="N225" s="194"/>
      <c r="O225" s="194"/>
      <c r="P225" s="194"/>
      <c r="Q225" s="194"/>
    </row>
    <row r="226" spans="2:19" x14ac:dyDescent="0.2">
      <c r="C226" s="194" t="s">
        <v>221</v>
      </c>
      <c r="D226" s="194"/>
      <c r="E226" s="194"/>
      <c r="F226" s="194"/>
      <c r="G226" s="194"/>
      <c r="H226" s="194"/>
      <c r="I226" s="194"/>
      <c r="J226" s="194"/>
      <c r="K226" s="194"/>
      <c r="L226" s="194"/>
      <c r="M226" s="194"/>
      <c r="N226" s="194"/>
      <c r="O226" s="194"/>
      <c r="P226" s="194"/>
      <c r="Q226" s="194"/>
    </row>
    <row r="227" spans="2:19" ht="18.75" customHeight="1" x14ac:dyDescent="0.2">
      <c r="C227" s="15"/>
      <c r="D227" s="15"/>
      <c r="E227" s="15"/>
      <c r="F227" s="15"/>
      <c r="G227" s="15"/>
      <c r="H227" s="15"/>
      <c r="I227" s="15"/>
      <c r="J227" s="15"/>
      <c r="K227" s="15"/>
      <c r="L227" s="15"/>
      <c r="M227" s="15"/>
      <c r="N227" s="15"/>
      <c r="O227" s="15"/>
      <c r="P227" s="15"/>
      <c r="Q227" s="15"/>
    </row>
    <row r="228" spans="2:19" ht="18.75" customHeight="1" x14ac:dyDescent="0.2">
      <c r="B228" s="16"/>
      <c r="C228" s="17" t="s">
        <v>200</v>
      </c>
      <c r="D228" s="15"/>
      <c r="E228" s="15"/>
      <c r="F228" s="15"/>
      <c r="G228" s="15"/>
      <c r="H228" s="15"/>
      <c r="I228" s="15"/>
      <c r="J228" s="15"/>
      <c r="K228" s="15"/>
      <c r="L228" s="15"/>
      <c r="M228" s="15"/>
      <c r="N228" s="15"/>
      <c r="O228" s="15"/>
      <c r="P228" s="15"/>
      <c r="Q228" s="15"/>
    </row>
    <row r="229" spans="2:19" ht="18.75" customHeight="1" thickBot="1" x14ac:dyDescent="0.25">
      <c r="B229" s="16"/>
      <c r="C229" s="18"/>
      <c r="D229" s="15"/>
      <c r="E229" s="15"/>
      <c r="F229" s="15"/>
      <c r="G229" s="15"/>
      <c r="H229" s="15"/>
      <c r="I229" s="15"/>
      <c r="J229" s="15"/>
      <c r="K229" s="15"/>
      <c r="L229" s="15"/>
      <c r="M229" s="15"/>
      <c r="N229" s="15"/>
      <c r="O229" s="15"/>
      <c r="P229" s="15"/>
      <c r="Q229" s="15"/>
    </row>
    <row r="230" spans="2:19" ht="18.75" customHeight="1" thickBot="1" x14ac:dyDescent="0.25">
      <c r="B230" s="19" t="s">
        <v>158</v>
      </c>
      <c r="C230" s="50" t="s">
        <v>159</v>
      </c>
      <c r="D230" s="51" t="s">
        <v>2</v>
      </c>
      <c r="E230" s="51" t="s">
        <v>3</v>
      </c>
      <c r="F230" s="51" t="s">
        <v>4</v>
      </c>
      <c r="G230" s="51" t="s">
        <v>5</v>
      </c>
      <c r="H230" s="51" t="s">
        <v>6</v>
      </c>
      <c r="I230" s="51" t="s">
        <v>7</v>
      </c>
      <c r="J230" s="51" t="s">
        <v>8</v>
      </c>
      <c r="K230" s="51" t="s">
        <v>9</v>
      </c>
      <c r="L230" s="51" t="s">
        <v>10</v>
      </c>
      <c r="M230" s="51" t="s">
        <v>11</v>
      </c>
      <c r="N230" s="51" t="s">
        <v>12</v>
      </c>
      <c r="O230" s="51" t="s">
        <v>13</v>
      </c>
      <c r="P230" s="52" t="s">
        <v>205</v>
      </c>
      <c r="Q230" s="15"/>
    </row>
    <row r="231" spans="2:19" ht="18.75" customHeight="1" thickBot="1" x14ac:dyDescent="0.25">
      <c r="B231" s="19"/>
      <c r="C231" s="110" t="s">
        <v>160</v>
      </c>
      <c r="D231" s="32">
        <v>664</v>
      </c>
      <c r="E231" s="32">
        <v>187</v>
      </c>
      <c r="F231" s="27">
        <v>255</v>
      </c>
      <c r="G231" s="27">
        <v>203</v>
      </c>
      <c r="H231" s="27">
        <v>260</v>
      </c>
      <c r="I231" s="27">
        <v>206</v>
      </c>
      <c r="J231" s="27">
        <v>154</v>
      </c>
      <c r="K231" s="27">
        <v>122</v>
      </c>
      <c r="L231" s="27">
        <v>157</v>
      </c>
      <c r="M231" s="124"/>
      <c r="N231" s="124"/>
      <c r="O231" s="124"/>
      <c r="P231" s="27">
        <f t="shared" ref="P231:P235" si="25">SUM(D231:O231)</f>
        <v>2208</v>
      </c>
      <c r="Q231" s="15"/>
      <c r="R231" s="6"/>
    </row>
    <row r="232" spans="2:19" ht="18.75" customHeight="1" thickBot="1" x14ac:dyDescent="0.25">
      <c r="B232" s="19"/>
      <c r="C232" s="110" t="s">
        <v>161</v>
      </c>
      <c r="D232" s="32">
        <v>196</v>
      </c>
      <c r="E232" s="32">
        <v>234</v>
      </c>
      <c r="F232" s="27">
        <v>238</v>
      </c>
      <c r="G232" s="27">
        <v>228</v>
      </c>
      <c r="H232" s="27">
        <v>261</v>
      </c>
      <c r="I232" s="27">
        <v>205</v>
      </c>
      <c r="J232" s="27">
        <v>288</v>
      </c>
      <c r="K232" s="27">
        <v>236</v>
      </c>
      <c r="L232" s="27">
        <v>268</v>
      </c>
      <c r="M232" s="124"/>
      <c r="N232" s="124"/>
      <c r="O232" s="124"/>
      <c r="P232" s="27">
        <f t="shared" si="25"/>
        <v>2154</v>
      </c>
      <c r="Q232" s="15"/>
      <c r="R232" s="6"/>
    </row>
    <row r="233" spans="2:19" ht="18.75" customHeight="1" thickBot="1" x14ac:dyDescent="0.25">
      <c r="B233" s="19"/>
      <c r="C233" s="110" t="s">
        <v>162</v>
      </c>
      <c r="D233" s="32">
        <v>211</v>
      </c>
      <c r="E233" s="32">
        <v>199</v>
      </c>
      <c r="F233" s="27">
        <v>180</v>
      </c>
      <c r="G233" s="27">
        <v>159</v>
      </c>
      <c r="H233" s="27">
        <v>164</v>
      </c>
      <c r="I233" s="27">
        <v>170</v>
      </c>
      <c r="J233" s="27">
        <v>224</v>
      </c>
      <c r="K233" s="27">
        <v>193</v>
      </c>
      <c r="L233" s="27">
        <v>283</v>
      </c>
      <c r="M233" s="124"/>
      <c r="N233" s="124"/>
      <c r="O233" s="124"/>
      <c r="P233" s="27">
        <f t="shared" si="25"/>
        <v>1783</v>
      </c>
      <c r="Q233" s="15"/>
      <c r="R233" s="6"/>
    </row>
    <row r="234" spans="2:19" ht="18.75" customHeight="1" thickBot="1" x14ac:dyDescent="0.25">
      <c r="B234" s="19"/>
      <c r="C234" s="110" t="s">
        <v>163</v>
      </c>
      <c r="D234" s="32">
        <v>90</v>
      </c>
      <c r="E234" s="32">
        <v>90</v>
      </c>
      <c r="F234" s="27">
        <v>87</v>
      </c>
      <c r="G234" s="27">
        <v>101</v>
      </c>
      <c r="H234" s="27">
        <v>100</v>
      </c>
      <c r="I234" s="27">
        <v>126</v>
      </c>
      <c r="J234" s="27">
        <v>126</v>
      </c>
      <c r="K234" s="27">
        <v>86</v>
      </c>
      <c r="L234" s="27">
        <v>129</v>
      </c>
      <c r="M234" s="124"/>
      <c r="N234" s="124"/>
      <c r="O234" s="124"/>
      <c r="P234" s="27">
        <f t="shared" si="25"/>
        <v>935</v>
      </c>
      <c r="Q234" s="15"/>
      <c r="R234" s="6"/>
    </row>
    <row r="235" spans="2:19" ht="18.75" customHeight="1" thickBot="1" x14ac:dyDescent="0.25">
      <c r="B235" s="19"/>
      <c r="C235" s="110" t="s">
        <v>164</v>
      </c>
      <c r="D235" s="32">
        <v>55</v>
      </c>
      <c r="E235" s="32">
        <v>64</v>
      </c>
      <c r="F235" s="27">
        <v>80</v>
      </c>
      <c r="G235" s="27">
        <v>63</v>
      </c>
      <c r="H235" s="27">
        <v>80</v>
      </c>
      <c r="I235" s="27">
        <v>68</v>
      </c>
      <c r="J235" s="27">
        <v>82</v>
      </c>
      <c r="K235" s="27">
        <v>59</v>
      </c>
      <c r="L235" s="27">
        <v>87</v>
      </c>
      <c r="M235" s="124"/>
      <c r="N235" s="124"/>
      <c r="O235" s="124"/>
      <c r="P235" s="27">
        <f t="shared" si="25"/>
        <v>638</v>
      </c>
      <c r="Q235" s="15"/>
      <c r="R235" s="6"/>
      <c r="S235" s="20"/>
    </row>
    <row r="236" spans="2:19" ht="18.75" customHeight="1" thickBot="1" x14ac:dyDescent="0.25">
      <c r="B236" s="16"/>
      <c r="C236" s="54" t="s">
        <v>16</v>
      </c>
      <c r="D236" s="55">
        <f>SUM(D231:D235)</f>
        <v>1216</v>
      </c>
      <c r="E236" s="55">
        <f t="shared" ref="E236:O236" si="26">SUM(E231:E235)</f>
        <v>774</v>
      </c>
      <c r="F236" s="55">
        <f t="shared" si="26"/>
        <v>840</v>
      </c>
      <c r="G236" s="55">
        <f t="shared" si="26"/>
        <v>754</v>
      </c>
      <c r="H236" s="55">
        <f t="shared" si="26"/>
        <v>865</v>
      </c>
      <c r="I236" s="55">
        <f t="shared" si="26"/>
        <v>775</v>
      </c>
      <c r="J236" s="55">
        <f t="shared" si="26"/>
        <v>874</v>
      </c>
      <c r="K236" s="55">
        <f t="shared" si="26"/>
        <v>696</v>
      </c>
      <c r="L236" s="55">
        <f t="shared" si="26"/>
        <v>924</v>
      </c>
      <c r="M236" s="55">
        <f t="shared" si="26"/>
        <v>0</v>
      </c>
      <c r="N236" s="55">
        <f t="shared" si="26"/>
        <v>0</v>
      </c>
      <c r="O236" s="55">
        <f t="shared" si="26"/>
        <v>0</v>
      </c>
      <c r="P236" s="55">
        <f>SUM(P231:P235)</f>
        <v>7718</v>
      </c>
      <c r="Q236" s="15"/>
      <c r="R236" s="6"/>
      <c r="S236" s="21"/>
    </row>
    <row r="237" spans="2:19" ht="14.25" customHeight="1" x14ac:dyDescent="0.2">
      <c r="B237" s="16"/>
      <c r="C237" s="196" t="s">
        <v>165</v>
      </c>
      <c r="D237" s="196"/>
      <c r="E237" s="196"/>
      <c r="F237" s="196"/>
      <c r="G237" s="196"/>
      <c r="H237" s="196"/>
      <c r="I237" s="196"/>
      <c r="J237" s="196"/>
      <c r="K237" s="196"/>
      <c r="L237" s="196"/>
      <c r="M237" s="196"/>
      <c r="N237" s="196"/>
      <c r="O237" s="196"/>
      <c r="P237" s="196"/>
      <c r="Q237" s="15"/>
      <c r="S237" s="22"/>
    </row>
    <row r="238" spans="2:19" ht="3.75" customHeight="1" x14ac:dyDescent="0.2">
      <c r="B238" s="16"/>
      <c r="C238" s="197" t="s">
        <v>221</v>
      </c>
      <c r="D238" s="197"/>
      <c r="E238" s="197"/>
      <c r="F238" s="197"/>
      <c r="G238" s="197"/>
      <c r="H238" s="197"/>
      <c r="I238" s="197"/>
      <c r="J238" s="197"/>
      <c r="K238" s="197"/>
      <c r="L238" s="197"/>
      <c r="M238" s="197"/>
      <c r="N238" s="197"/>
      <c r="O238" s="197"/>
      <c r="P238" s="197"/>
      <c r="Q238" s="15"/>
    </row>
    <row r="239" spans="2:19" ht="12.75" customHeight="1" x14ac:dyDescent="0.2">
      <c r="B239" s="16"/>
      <c r="C239" s="197"/>
      <c r="D239" s="197"/>
      <c r="E239" s="197"/>
      <c r="F239" s="197"/>
      <c r="G239" s="197"/>
      <c r="H239" s="197"/>
      <c r="I239" s="197"/>
      <c r="J239" s="197"/>
      <c r="K239" s="197"/>
      <c r="L239" s="197"/>
      <c r="M239" s="197"/>
      <c r="N239" s="197"/>
      <c r="O239" s="197"/>
      <c r="P239" s="197"/>
      <c r="Q239" s="15"/>
    </row>
    <row r="241" spans="3:19" x14ac:dyDescent="0.2">
      <c r="C241" s="5" t="s">
        <v>201</v>
      </c>
    </row>
    <row r="242" spans="3:19" ht="15.75" thickBot="1" x14ac:dyDescent="0.25"/>
    <row r="243" spans="3:19" ht="15.75" thickBot="1" x14ac:dyDescent="0.25">
      <c r="C243" s="35" t="s">
        <v>166</v>
      </c>
      <c r="D243" s="36" t="s">
        <v>2</v>
      </c>
      <c r="E243" s="36" t="s">
        <v>3</v>
      </c>
      <c r="F243" s="36" t="s">
        <v>4</v>
      </c>
      <c r="G243" s="36" t="s">
        <v>5</v>
      </c>
      <c r="H243" s="36" t="s">
        <v>6</v>
      </c>
      <c r="I243" s="36" t="s">
        <v>7</v>
      </c>
      <c r="J243" s="36" t="s">
        <v>8</v>
      </c>
      <c r="K243" s="36" t="s">
        <v>9</v>
      </c>
      <c r="L243" s="36" t="s">
        <v>10</v>
      </c>
      <c r="M243" s="36" t="s">
        <v>11</v>
      </c>
      <c r="N243" s="36" t="s">
        <v>12</v>
      </c>
      <c r="O243" s="36" t="s">
        <v>13</v>
      </c>
      <c r="P243" s="38" t="s">
        <v>205</v>
      </c>
      <c r="Q243" s="37" t="s">
        <v>24</v>
      </c>
    </row>
    <row r="244" spans="3:19" ht="15.75" thickBot="1" x14ac:dyDescent="0.25">
      <c r="C244" s="110" t="s">
        <v>167</v>
      </c>
      <c r="D244" s="32">
        <v>3407</v>
      </c>
      <c r="E244" s="32">
        <v>2944</v>
      </c>
      <c r="F244" s="27">
        <v>3241</v>
      </c>
      <c r="G244" s="27">
        <v>3247</v>
      </c>
      <c r="H244" s="27">
        <v>3570</v>
      </c>
      <c r="I244" s="27">
        <v>3031</v>
      </c>
      <c r="J244" s="27">
        <v>3950</v>
      </c>
      <c r="K244" s="27">
        <v>3585</v>
      </c>
      <c r="L244" s="27">
        <v>4558</v>
      </c>
      <c r="M244" s="124"/>
      <c r="N244" s="124"/>
      <c r="O244" s="124"/>
      <c r="P244" s="27">
        <f t="shared" ref="P244:P253" si="27">SUM(D244:O244)</f>
        <v>31533</v>
      </c>
      <c r="Q244" s="56">
        <f>P244/$P$255</f>
        <v>0.35126825518831667</v>
      </c>
      <c r="S244" s="3"/>
    </row>
    <row r="245" spans="3:19" ht="15.75" thickBot="1" x14ac:dyDescent="0.25">
      <c r="C245" s="110" t="s">
        <v>218</v>
      </c>
      <c r="D245" s="32">
        <v>1831</v>
      </c>
      <c r="E245" s="32">
        <v>2070</v>
      </c>
      <c r="F245" s="27">
        <v>2481</v>
      </c>
      <c r="G245" s="27">
        <v>2547</v>
      </c>
      <c r="H245" s="27">
        <v>2689</v>
      </c>
      <c r="I245" s="27">
        <v>2083</v>
      </c>
      <c r="J245" s="27">
        <v>2646</v>
      </c>
      <c r="K245" s="27">
        <v>2162</v>
      </c>
      <c r="L245" s="27">
        <v>2678</v>
      </c>
      <c r="M245" s="124"/>
      <c r="N245" s="124"/>
      <c r="O245" s="124"/>
      <c r="P245" s="27">
        <f t="shared" si="27"/>
        <v>21187</v>
      </c>
      <c r="Q245" s="56">
        <f t="shared" ref="Q245:Q254" si="28">P245/$P$255</f>
        <v>0.23601688778977153</v>
      </c>
      <c r="S245" s="3"/>
    </row>
    <row r="246" spans="3:19" ht="15.75" thickBot="1" x14ac:dyDescent="0.25">
      <c r="C246" s="110" t="s">
        <v>168</v>
      </c>
      <c r="D246" s="32">
        <v>1187</v>
      </c>
      <c r="E246" s="32">
        <v>1236</v>
      </c>
      <c r="F246" s="27">
        <v>1221</v>
      </c>
      <c r="G246" s="27">
        <v>1213</v>
      </c>
      <c r="H246" s="27">
        <v>1360</v>
      </c>
      <c r="I246" s="27">
        <v>1040</v>
      </c>
      <c r="J246" s="27">
        <v>1405</v>
      </c>
      <c r="K246" s="27">
        <v>1098</v>
      </c>
      <c r="L246" s="27">
        <v>1596</v>
      </c>
      <c r="M246" s="124"/>
      <c r="N246" s="124"/>
      <c r="O246" s="124"/>
      <c r="P246" s="27">
        <f t="shared" si="27"/>
        <v>11356</v>
      </c>
      <c r="Q246" s="56">
        <f t="shared" si="28"/>
        <v>0.12650246744421795</v>
      </c>
      <c r="S246" s="3"/>
    </row>
    <row r="247" spans="3:19" ht="15.75" thickBot="1" x14ac:dyDescent="0.25">
      <c r="C247" s="110" t="s">
        <v>169</v>
      </c>
      <c r="D247" s="32">
        <v>251</v>
      </c>
      <c r="E247" s="32">
        <v>283</v>
      </c>
      <c r="F247" s="27">
        <v>338</v>
      </c>
      <c r="G247" s="27">
        <v>288</v>
      </c>
      <c r="H247" s="27">
        <v>306</v>
      </c>
      <c r="I247" s="27">
        <v>281</v>
      </c>
      <c r="J247" s="27">
        <v>371</v>
      </c>
      <c r="K247" s="27">
        <v>371</v>
      </c>
      <c r="L247" s="27">
        <v>461</v>
      </c>
      <c r="M247" s="124"/>
      <c r="N247" s="124"/>
      <c r="O247" s="124"/>
      <c r="P247" s="27">
        <f t="shared" si="27"/>
        <v>2950</v>
      </c>
      <c r="Q247" s="56">
        <f t="shared" si="28"/>
        <v>3.2862123895776939E-2</v>
      </c>
      <c r="S247" s="3"/>
    </row>
    <row r="248" spans="3:19" ht="15.75" thickBot="1" x14ac:dyDescent="0.25">
      <c r="C248" s="110" t="s">
        <v>247</v>
      </c>
      <c r="D248" s="32">
        <v>270</v>
      </c>
      <c r="E248" s="32">
        <v>284</v>
      </c>
      <c r="F248" s="27">
        <v>312</v>
      </c>
      <c r="G248" s="27">
        <v>291</v>
      </c>
      <c r="H248" s="27">
        <v>284</v>
      </c>
      <c r="I248" s="27">
        <v>215</v>
      </c>
      <c r="J248" s="27">
        <v>337</v>
      </c>
      <c r="K248" s="27">
        <v>342</v>
      </c>
      <c r="L248" s="27">
        <v>438</v>
      </c>
      <c r="M248" s="124"/>
      <c r="N248" s="124"/>
      <c r="O248" s="124"/>
      <c r="P248" s="27">
        <f t="shared" si="27"/>
        <v>2773</v>
      </c>
      <c r="Q248" s="56">
        <f t="shared" si="28"/>
        <v>3.0890396462030321E-2</v>
      </c>
      <c r="S248" s="3"/>
    </row>
    <row r="249" spans="3:19" ht="15.75" thickBot="1" x14ac:dyDescent="0.25">
      <c r="C249" s="110" t="s">
        <v>170</v>
      </c>
      <c r="D249" s="32">
        <v>236</v>
      </c>
      <c r="E249" s="32">
        <v>272</v>
      </c>
      <c r="F249" s="27">
        <v>273</v>
      </c>
      <c r="G249" s="27">
        <v>284</v>
      </c>
      <c r="H249" s="27">
        <v>278</v>
      </c>
      <c r="I249" s="27">
        <v>259</v>
      </c>
      <c r="J249" s="27">
        <v>290</v>
      </c>
      <c r="K249" s="27">
        <v>251</v>
      </c>
      <c r="L249" s="27">
        <v>321</v>
      </c>
      <c r="M249" s="124"/>
      <c r="N249" s="124"/>
      <c r="O249" s="124"/>
      <c r="P249" s="27">
        <f t="shared" si="27"/>
        <v>2464</v>
      </c>
      <c r="Q249" s="56">
        <f t="shared" si="28"/>
        <v>2.7448228230235381E-2</v>
      </c>
      <c r="S249" s="3"/>
    </row>
    <row r="250" spans="3:19" ht="15.75" customHeight="1" thickBot="1" x14ac:dyDescent="0.25">
      <c r="C250" s="110" t="s">
        <v>245</v>
      </c>
      <c r="D250" s="32">
        <v>243</v>
      </c>
      <c r="E250" s="32">
        <v>251</v>
      </c>
      <c r="F250" s="27">
        <v>242</v>
      </c>
      <c r="G250" s="27">
        <v>226</v>
      </c>
      <c r="H250" s="27">
        <v>257</v>
      </c>
      <c r="I250" s="27">
        <v>224</v>
      </c>
      <c r="J250" s="27">
        <v>264</v>
      </c>
      <c r="K250" s="27">
        <v>296</v>
      </c>
      <c r="L250" s="27">
        <v>365</v>
      </c>
      <c r="M250" s="124"/>
      <c r="N250" s="124"/>
      <c r="O250" s="124"/>
      <c r="P250" s="27">
        <f t="shared" si="27"/>
        <v>2368</v>
      </c>
      <c r="Q250" s="56">
        <f t="shared" si="28"/>
        <v>2.6378816740745693E-2</v>
      </c>
      <c r="S250" s="3"/>
    </row>
    <row r="251" spans="3:19" ht="24.95" customHeight="1" thickBot="1" x14ac:dyDescent="0.25">
      <c r="C251" s="110" t="s">
        <v>171</v>
      </c>
      <c r="D251" s="32">
        <v>201</v>
      </c>
      <c r="E251" s="32">
        <v>205</v>
      </c>
      <c r="F251" s="27">
        <v>210</v>
      </c>
      <c r="G251" s="27">
        <v>233</v>
      </c>
      <c r="H251" s="27">
        <v>264</v>
      </c>
      <c r="I251" s="27">
        <v>203</v>
      </c>
      <c r="J251" s="27">
        <v>277</v>
      </c>
      <c r="K251" s="27">
        <v>195</v>
      </c>
      <c r="L251" s="27">
        <v>281</v>
      </c>
      <c r="M251" s="124"/>
      <c r="N251" s="124"/>
      <c r="O251" s="124"/>
      <c r="P251" s="27">
        <f t="shared" si="27"/>
        <v>2069</v>
      </c>
      <c r="Q251" s="56">
        <f t="shared" si="28"/>
        <v>2.3048045539105926E-2</v>
      </c>
      <c r="S251" s="3"/>
    </row>
    <row r="252" spans="3:19" ht="15.75" customHeight="1" thickBot="1" x14ac:dyDescent="0.25">
      <c r="C252" s="110" t="s">
        <v>246</v>
      </c>
      <c r="D252" s="32">
        <v>117</v>
      </c>
      <c r="E252" s="32">
        <v>70</v>
      </c>
      <c r="F252" s="27">
        <v>90</v>
      </c>
      <c r="G252" s="27">
        <v>90</v>
      </c>
      <c r="H252" s="27">
        <v>93</v>
      </c>
      <c r="I252" s="27">
        <v>114</v>
      </c>
      <c r="J252" s="27">
        <v>137</v>
      </c>
      <c r="K252" s="27">
        <v>148</v>
      </c>
      <c r="L252" s="27">
        <v>161</v>
      </c>
      <c r="M252" s="124"/>
      <c r="N252" s="124"/>
      <c r="O252" s="124"/>
      <c r="P252" s="27">
        <f t="shared" si="27"/>
        <v>1020</v>
      </c>
      <c r="Q252" s="56">
        <f t="shared" si="28"/>
        <v>1.1362497075827958E-2</v>
      </c>
      <c r="S252" s="3"/>
    </row>
    <row r="253" spans="3:19" ht="15.75" customHeight="1" thickBot="1" x14ac:dyDescent="0.25">
      <c r="C253" s="110" t="s">
        <v>248</v>
      </c>
      <c r="D253" s="32">
        <v>89</v>
      </c>
      <c r="E253" s="32">
        <v>91</v>
      </c>
      <c r="F253" s="27">
        <v>76</v>
      </c>
      <c r="G253" s="27">
        <v>74</v>
      </c>
      <c r="H253" s="27">
        <v>89</v>
      </c>
      <c r="I253" s="27">
        <v>83</v>
      </c>
      <c r="J253" s="27">
        <v>107</v>
      </c>
      <c r="K253" s="27">
        <v>98</v>
      </c>
      <c r="L253" s="27">
        <v>124</v>
      </c>
      <c r="M253" s="124"/>
      <c r="N253" s="124"/>
      <c r="O253" s="124"/>
      <c r="P253" s="27">
        <f t="shared" si="27"/>
        <v>831</v>
      </c>
      <c r="Q253" s="56">
        <f t="shared" si="28"/>
        <v>9.25709320589513E-3</v>
      </c>
      <c r="S253" s="3"/>
    </row>
    <row r="254" spans="3:19" ht="16.5" thickBot="1" x14ac:dyDescent="0.3">
      <c r="C254" s="42" t="s">
        <v>172</v>
      </c>
      <c r="D254" s="57">
        <f>SUM(D244:D253)</f>
        <v>7832</v>
      </c>
      <c r="E254" s="57">
        <f t="shared" ref="E254:O254" si="29">SUM(E244:E253)</f>
        <v>7706</v>
      </c>
      <c r="F254" s="57">
        <f t="shared" si="29"/>
        <v>8484</v>
      </c>
      <c r="G254" s="57">
        <f t="shared" si="29"/>
        <v>8493</v>
      </c>
      <c r="H254" s="57">
        <f t="shared" si="29"/>
        <v>9190</v>
      </c>
      <c r="I254" s="57">
        <f t="shared" si="29"/>
        <v>7533</v>
      </c>
      <c r="J254" s="57">
        <f t="shared" si="29"/>
        <v>9784</v>
      </c>
      <c r="K254" s="57">
        <f t="shared" si="29"/>
        <v>8546</v>
      </c>
      <c r="L254" s="57">
        <f t="shared" si="29"/>
        <v>10983</v>
      </c>
      <c r="M254" s="57">
        <f t="shared" si="29"/>
        <v>0</v>
      </c>
      <c r="N254" s="57">
        <f t="shared" si="29"/>
        <v>0</v>
      </c>
      <c r="O254" s="57">
        <f t="shared" si="29"/>
        <v>0</v>
      </c>
      <c r="P254" s="57">
        <f>SUM(P244:P253)</f>
        <v>78551</v>
      </c>
      <c r="Q254" s="58">
        <f t="shared" si="28"/>
        <v>0.87503481157192353</v>
      </c>
      <c r="S254" s="9"/>
    </row>
    <row r="255" spans="3:19" ht="16.5" thickBot="1" x14ac:dyDescent="0.3">
      <c r="C255" s="42" t="s">
        <v>16</v>
      </c>
      <c r="D255" s="55">
        <v>8972</v>
      </c>
      <c r="E255" s="55">
        <v>8896</v>
      </c>
      <c r="F255" s="55">
        <v>9698</v>
      </c>
      <c r="G255" s="55">
        <v>9640</v>
      </c>
      <c r="H255" s="55">
        <v>10416</v>
      </c>
      <c r="I255" s="55">
        <v>8585</v>
      </c>
      <c r="J255" s="55">
        <v>11167</v>
      </c>
      <c r="K255" s="55">
        <v>9745</v>
      </c>
      <c r="L255" s="55">
        <v>12650</v>
      </c>
      <c r="M255" s="55"/>
      <c r="N255" s="55"/>
      <c r="O255" s="55"/>
      <c r="P255" s="57">
        <f>SUM(D255:O255)</f>
        <v>89769</v>
      </c>
      <c r="Q255" s="58">
        <v>1</v>
      </c>
    </row>
    <row r="256" spans="3:19" ht="30" customHeight="1" x14ac:dyDescent="0.2">
      <c r="C256" s="195" t="s">
        <v>173</v>
      </c>
      <c r="D256" s="195"/>
      <c r="E256" s="195"/>
      <c r="F256" s="195"/>
      <c r="G256" s="195"/>
      <c r="H256" s="195"/>
      <c r="I256" s="195"/>
      <c r="J256" s="195"/>
      <c r="K256" s="195"/>
      <c r="L256" s="195"/>
      <c r="M256" s="195"/>
      <c r="N256" s="195"/>
      <c r="O256" s="195"/>
      <c r="P256" s="195"/>
      <c r="Q256" s="195"/>
    </row>
    <row r="257" spans="3:18" x14ac:dyDescent="0.2">
      <c r="C257" s="194" t="s">
        <v>174</v>
      </c>
      <c r="D257" s="194"/>
      <c r="E257" s="194"/>
      <c r="F257" s="194"/>
      <c r="G257" s="194"/>
      <c r="H257" s="194"/>
      <c r="I257" s="194"/>
      <c r="J257" s="194"/>
      <c r="K257" s="194"/>
      <c r="L257" s="194"/>
      <c r="M257" s="194"/>
      <c r="N257" s="194"/>
      <c r="O257" s="194"/>
      <c r="P257" s="194"/>
      <c r="Q257" s="194"/>
    </row>
    <row r="258" spans="3:18" x14ac:dyDescent="0.2">
      <c r="C258" s="194" t="s">
        <v>221</v>
      </c>
      <c r="D258" s="194"/>
      <c r="E258" s="194"/>
      <c r="F258" s="194"/>
      <c r="G258" s="194"/>
      <c r="H258" s="194"/>
      <c r="I258" s="194"/>
      <c r="J258" s="194"/>
      <c r="K258" s="194"/>
      <c r="L258" s="194"/>
      <c r="M258" s="194"/>
      <c r="N258" s="194"/>
      <c r="O258" s="194"/>
      <c r="P258" s="194"/>
      <c r="Q258" s="194"/>
    </row>
    <row r="259" spans="3:18" x14ac:dyDescent="0.2">
      <c r="D259" s="6"/>
      <c r="E259" s="6"/>
      <c r="F259" s="6"/>
      <c r="G259" s="6"/>
      <c r="H259" s="6"/>
      <c r="I259" s="6"/>
      <c r="J259" s="6"/>
      <c r="K259" s="6"/>
      <c r="L259" s="6"/>
      <c r="M259" s="6"/>
      <c r="N259" s="6"/>
      <c r="O259" s="6"/>
      <c r="P259" s="6"/>
    </row>
    <row r="260" spans="3:18" x14ac:dyDescent="0.2">
      <c r="D260" s="6"/>
      <c r="E260" s="6"/>
      <c r="F260" s="6"/>
      <c r="G260" s="6"/>
      <c r="H260" s="6"/>
      <c r="I260" s="6"/>
      <c r="J260" s="6"/>
      <c r="K260" s="6"/>
      <c r="L260" s="6"/>
      <c r="M260" s="6"/>
      <c r="N260" s="6"/>
      <c r="O260" s="6"/>
      <c r="P260" s="6"/>
    </row>
    <row r="262" spans="3:18" x14ac:dyDescent="0.2">
      <c r="C262" s="193" t="s">
        <v>175</v>
      </c>
      <c r="D262" s="193"/>
      <c r="E262" s="193"/>
      <c r="F262" s="193"/>
      <c r="G262" s="193"/>
      <c r="H262" s="193"/>
      <c r="I262" s="193"/>
      <c r="J262" s="193"/>
      <c r="K262" s="193"/>
      <c r="L262" s="193"/>
      <c r="M262" s="193"/>
      <c r="N262" s="193"/>
      <c r="O262" s="193"/>
      <c r="P262" s="193"/>
      <c r="Q262" s="193"/>
      <c r="R262" s="193"/>
    </row>
    <row r="263" spans="3:18" x14ac:dyDescent="0.2">
      <c r="C263" s="193"/>
      <c r="D263" s="193"/>
      <c r="E263" s="193"/>
      <c r="F263" s="193"/>
      <c r="G263" s="193"/>
      <c r="H263" s="193"/>
      <c r="I263" s="193"/>
      <c r="J263" s="193"/>
      <c r="K263" s="193"/>
      <c r="L263" s="193"/>
      <c r="M263" s="193"/>
      <c r="N263" s="193"/>
      <c r="O263" s="193"/>
      <c r="P263" s="193"/>
      <c r="Q263" s="193"/>
      <c r="R263" s="193"/>
    </row>
    <row r="264" spans="3:18" x14ac:dyDescent="0.2">
      <c r="C264" s="193"/>
      <c r="D264" s="193"/>
      <c r="E264" s="193"/>
      <c r="F264" s="193"/>
      <c r="G264" s="193"/>
      <c r="H264" s="193"/>
      <c r="I264" s="193"/>
      <c r="J264" s="193"/>
      <c r="K264" s="193"/>
      <c r="L264" s="193"/>
      <c r="M264" s="193"/>
      <c r="N264" s="193"/>
      <c r="O264" s="193"/>
      <c r="P264" s="193"/>
      <c r="Q264" s="193"/>
      <c r="R264" s="193"/>
    </row>
  </sheetData>
  <sortState xmlns:xlrd2="http://schemas.microsoft.com/office/spreadsheetml/2017/richdata2" ref="C57:R89">
    <sortCondition descending="1" ref="R57:R89"/>
  </sortState>
  <mergeCells count="40">
    <mergeCell ref="C92:R92"/>
    <mergeCell ref="C48:Q48"/>
    <mergeCell ref="C49:Q49"/>
    <mergeCell ref="C55:R55"/>
    <mergeCell ref="C94:R94"/>
    <mergeCell ref="C197:R197"/>
    <mergeCell ref="C172:R172"/>
    <mergeCell ref="C148:Q148"/>
    <mergeCell ref="C149:Q149"/>
    <mergeCell ref="C192:R192"/>
    <mergeCell ref="C193:R193"/>
    <mergeCell ref="C189:R189"/>
    <mergeCell ref="C167:Q167"/>
    <mergeCell ref="C168:Q168"/>
    <mergeCell ref="C262:R264"/>
    <mergeCell ref="C257:Q257"/>
    <mergeCell ref="C258:Q258"/>
    <mergeCell ref="C222:R222"/>
    <mergeCell ref="C225:Q225"/>
    <mergeCell ref="C226:Q226"/>
    <mergeCell ref="C256:Q256"/>
    <mergeCell ref="C237:P237"/>
    <mergeCell ref="C238:P239"/>
    <mergeCell ref="C224:R224"/>
    <mergeCell ref="C95:R95"/>
    <mergeCell ref="C99:Q99"/>
    <mergeCell ref="C137:R137"/>
    <mergeCell ref="C138:R138"/>
    <mergeCell ref="C135:R135"/>
    <mergeCell ref="D6:Q6"/>
    <mergeCell ref="D7:Q7"/>
    <mergeCell ref="C18:P18"/>
    <mergeCell ref="C19:P19"/>
    <mergeCell ref="C9:R9"/>
    <mergeCell ref="C36:Q36"/>
    <mergeCell ref="C45:Q45"/>
    <mergeCell ref="C46:Q46"/>
    <mergeCell ref="C47:Q47"/>
    <mergeCell ref="C29:P29"/>
    <mergeCell ref="C30:P30"/>
  </mergeCells>
  <phoneticPr fontId="2" type="noConversion"/>
  <pageMargins left="0.7" right="0.7" top="0.75" bottom="0.75" header="0.3" footer="0.3"/>
  <pageSetup paperSize="9" orientation="portrait" r:id="rId1"/>
  <ignoredErrors>
    <ignoredError sqref="P254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FB77-EC67-4560-A989-DA47F7DD3F7B}">
  <sheetPr codeName="Hoja2"/>
  <dimension ref="A1:XFC271"/>
  <sheetViews>
    <sheetView showGridLines="0" topLeftCell="C1" zoomScale="90" zoomScaleNormal="90" workbookViewId="0">
      <selection activeCell="O10" sqref="O10"/>
    </sheetView>
  </sheetViews>
  <sheetFormatPr baseColWidth="10" defaultColWidth="11.42578125" defaultRowHeight="15" x14ac:dyDescent="0.2"/>
  <cols>
    <col min="1" max="1" width="41.42578125" style="60" hidden="1" customWidth="1"/>
    <col min="2" max="2" width="8.5703125" style="3" hidden="1" customWidth="1"/>
    <col min="3" max="3" width="43" style="3" customWidth="1"/>
    <col min="4" max="6" width="16.7109375" style="3" hidden="1" customWidth="1"/>
    <col min="7" max="9" width="16.7109375" style="6" customWidth="1"/>
    <col min="10" max="12" width="16.7109375" style="3" customWidth="1"/>
    <col min="13" max="13" width="19.42578125" style="3" customWidth="1"/>
    <col min="14" max="15" width="16.7109375" style="3" customWidth="1"/>
    <col min="16" max="16" width="25" style="3" customWidth="1"/>
    <col min="17" max="17" width="30.7109375" style="11"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1" spans="3:31" x14ac:dyDescent="0.2">
      <c r="I1" s="11"/>
    </row>
    <row r="2" spans="3:31" x14ac:dyDescent="0.2">
      <c r="I2" s="11"/>
    </row>
    <row r="3" spans="3:31" x14ac:dyDescent="0.2">
      <c r="I3" s="11"/>
    </row>
    <row r="4" spans="3:31" x14ac:dyDescent="0.2">
      <c r="I4" s="11"/>
    </row>
    <row r="5" spans="3:31" x14ac:dyDescent="0.2">
      <c r="I5" s="11"/>
    </row>
    <row r="6" spans="3:31" ht="15.75" customHeight="1" x14ac:dyDescent="0.2">
      <c r="H6" s="187" t="s">
        <v>0</v>
      </c>
      <c r="I6" s="187"/>
      <c r="J6" s="187"/>
      <c r="K6" s="187"/>
      <c r="L6" s="187"/>
      <c r="M6" s="187"/>
      <c r="N6" s="187"/>
      <c r="V6" s="123"/>
      <c r="W6" s="123"/>
      <c r="X6" s="123"/>
      <c r="Y6" s="123"/>
      <c r="Z6" s="123"/>
      <c r="AA6" s="123"/>
      <c r="AB6" s="123"/>
      <c r="AC6" s="123"/>
      <c r="AD6" s="123"/>
      <c r="AE6" s="123"/>
    </row>
    <row r="7" spans="3:31" x14ac:dyDescent="0.2">
      <c r="I7" s="187" t="s">
        <v>223</v>
      </c>
      <c r="J7" s="187"/>
      <c r="K7" s="187"/>
      <c r="L7" s="187"/>
      <c r="M7" s="187"/>
      <c r="V7" s="123"/>
      <c r="W7" s="123"/>
      <c r="X7" s="123"/>
      <c r="Y7" s="123"/>
      <c r="Z7" s="123"/>
      <c r="AA7" s="123"/>
      <c r="AB7" s="123"/>
      <c r="AC7" s="123"/>
      <c r="AD7" s="123"/>
      <c r="AE7" s="123"/>
    </row>
    <row r="8" spans="3:31" x14ac:dyDescent="0.2">
      <c r="D8" s="2"/>
      <c r="I8" s="11"/>
    </row>
    <row r="9" spans="3:31" x14ac:dyDescent="0.2">
      <c r="C9" s="188"/>
      <c r="D9" s="188"/>
      <c r="E9" s="188"/>
      <c r="F9" s="188"/>
      <c r="G9" s="188"/>
      <c r="H9" s="188"/>
      <c r="I9" s="188"/>
      <c r="J9" s="188"/>
      <c r="K9" s="188"/>
      <c r="L9" s="188"/>
      <c r="M9" s="188"/>
      <c r="N9" s="188"/>
      <c r="O9" s="188"/>
      <c r="P9" s="188"/>
      <c r="Q9" s="188"/>
    </row>
    <row r="11" spans="3:31" x14ac:dyDescent="0.2">
      <c r="C11" s="82" t="s">
        <v>202</v>
      </c>
    </row>
    <row r="13" spans="3:31" ht="15.75" thickBot="1" x14ac:dyDescent="0.25"/>
    <row r="14" spans="3:31" ht="15.75" thickBot="1" x14ac:dyDescent="0.25">
      <c r="C14" s="50" t="s">
        <v>1</v>
      </c>
      <c r="D14" s="36"/>
      <c r="E14" s="36"/>
      <c r="F14" s="36"/>
      <c r="G14" s="36" t="s">
        <v>2</v>
      </c>
      <c r="H14" s="36" t="s">
        <v>3</v>
      </c>
      <c r="I14" s="36" t="s">
        <v>4</v>
      </c>
      <c r="J14" s="36" t="s">
        <v>5</v>
      </c>
      <c r="K14" s="36" t="s">
        <v>6</v>
      </c>
      <c r="L14" s="36" t="s">
        <v>7</v>
      </c>
      <c r="M14" s="36" t="s">
        <v>8</v>
      </c>
      <c r="N14" s="36" t="s">
        <v>9</v>
      </c>
      <c r="O14" s="36" t="s">
        <v>10</v>
      </c>
      <c r="P14" s="38" t="s">
        <v>205</v>
      </c>
      <c r="Q14" s="3"/>
      <c r="R14" s="11"/>
    </row>
    <row r="15" spans="3:31" ht="16.5" customHeight="1" thickBot="1" x14ac:dyDescent="0.25">
      <c r="C15" s="79" t="s">
        <v>14</v>
      </c>
      <c r="D15" s="124"/>
      <c r="E15" s="124"/>
      <c r="F15" s="124"/>
      <c r="G15" s="103">
        <v>172194</v>
      </c>
      <c r="H15" s="103">
        <v>167708</v>
      </c>
      <c r="I15" s="103">
        <v>179346</v>
      </c>
      <c r="J15" s="103">
        <v>168532</v>
      </c>
      <c r="K15" s="103">
        <v>187832</v>
      </c>
      <c r="L15" s="103">
        <v>163994</v>
      </c>
      <c r="M15" s="103">
        <v>211234</v>
      </c>
      <c r="N15" s="27">
        <v>167126</v>
      </c>
      <c r="O15" s="27">
        <v>219416</v>
      </c>
      <c r="P15" s="27">
        <f>SUM(D15:O15)</f>
        <v>1637382</v>
      </c>
      <c r="Q15" s="3"/>
      <c r="R15" s="9"/>
    </row>
    <row r="16" spans="3:31" ht="16.5" thickBot="1" x14ac:dyDescent="0.3">
      <c r="C16" s="80" t="s">
        <v>15</v>
      </c>
      <c r="D16" s="124"/>
      <c r="E16" s="124"/>
      <c r="F16" s="124"/>
      <c r="G16" s="104">
        <v>124938</v>
      </c>
      <c r="H16" s="104">
        <v>122232</v>
      </c>
      <c r="I16" s="104">
        <v>124682</v>
      </c>
      <c r="J16" s="104">
        <v>118315</v>
      </c>
      <c r="K16" s="104">
        <v>126162</v>
      </c>
      <c r="L16" s="104">
        <v>107589</v>
      </c>
      <c r="M16" s="104">
        <v>122473</v>
      </c>
      <c r="N16" s="27">
        <v>109018</v>
      </c>
      <c r="O16" s="27">
        <v>139643</v>
      </c>
      <c r="P16" s="27">
        <f>SUM(D16:O16)</f>
        <v>1095052</v>
      </c>
      <c r="Q16" s="3"/>
      <c r="R16" s="9"/>
    </row>
    <row r="17" spans="3:18" ht="16.5" thickBot="1" x14ac:dyDescent="0.3">
      <c r="C17" s="81" t="s">
        <v>16</v>
      </c>
      <c r="D17" s="31">
        <f t="shared" ref="D17:M17" si="0">SUM(D15:D16)</f>
        <v>0</v>
      </c>
      <c r="E17" s="31">
        <f t="shared" si="0"/>
        <v>0</v>
      </c>
      <c r="F17" s="31">
        <f t="shared" si="0"/>
        <v>0</v>
      </c>
      <c r="G17" s="31">
        <f t="shared" si="0"/>
        <v>297132</v>
      </c>
      <c r="H17" s="31">
        <f t="shared" si="0"/>
        <v>289940</v>
      </c>
      <c r="I17" s="31">
        <f t="shared" si="0"/>
        <v>304028</v>
      </c>
      <c r="J17" s="31">
        <f t="shared" si="0"/>
        <v>286847</v>
      </c>
      <c r="K17" s="31">
        <f t="shared" si="0"/>
        <v>313994</v>
      </c>
      <c r="L17" s="31">
        <f t="shared" si="0"/>
        <v>271583</v>
      </c>
      <c r="M17" s="31">
        <f t="shared" si="0"/>
        <v>333707</v>
      </c>
      <c r="N17" s="31">
        <f t="shared" ref="N17:O17" si="1">SUM(N15:N16)</f>
        <v>276144</v>
      </c>
      <c r="O17" s="31">
        <f t="shared" si="1"/>
        <v>359059</v>
      </c>
      <c r="P17" s="31">
        <f>SUM(P15:P16)</f>
        <v>2732434</v>
      </c>
      <c r="Q17" s="3"/>
      <c r="R17" s="11"/>
    </row>
    <row r="18" spans="3:18" ht="15.75" x14ac:dyDescent="0.25">
      <c r="C18" s="205" t="s">
        <v>17</v>
      </c>
      <c r="D18" s="205"/>
      <c r="E18" s="205"/>
      <c r="F18" s="205"/>
      <c r="G18" s="205"/>
      <c r="H18" s="205"/>
      <c r="I18" s="205"/>
      <c r="J18" s="205"/>
      <c r="K18" s="205"/>
      <c r="L18" s="205"/>
      <c r="M18" s="205"/>
      <c r="N18" s="205"/>
      <c r="O18" s="205"/>
      <c r="P18" s="205"/>
    </row>
    <row r="19" spans="3:18" ht="15.75" x14ac:dyDescent="0.25">
      <c r="C19" s="185" t="s">
        <v>224</v>
      </c>
      <c r="D19" s="185"/>
      <c r="E19" s="185"/>
      <c r="F19" s="185"/>
      <c r="G19" s="185"/>
      <c r="H19" s="185"/>
      <c r="I19" s="185"/>
      <c r="J19" s="185"/>
      <c r="K19" s="185"/>
      <c r="L19" s="185"/>
      <c r="M19" s="185"/>
      <c r="N19" s="185"/>
      <c r="O19" s="185"/>
      <c r="P19" s="185"/>
    </row>
    <row r="22" spans="3:18" x14ac:dyDescent="0.2">
      <c r="C22" s="82" t="s">
        <v>192</v>
      </c>
    </row>
    <row r="24" spans="3:18" ht="15.75" thickBot="1" x14ac:dyDescent="0.25">
      <c r="C24" s="14"/>
      <c r="D24" s="14"/>
      <c r="E24" s="14"/>
      <c r="F24" s="14"/>
      <c r="G24" s="14"/>
      <c r="H24" s="14"/>
      <c r="I24" s="14"/>
      <c r="J24" s="14"/>
      <c r="K24" s="14"/>
      <c r="L24" s="14"/>
      <c r="M24" s="14"/>
      <c r="N24" s="14"/>
      <c r="O24" s="14"/>
    </row>
    <row r="25" spans="3:18" ht="15.75" thickBot="1" x14ac:dyDescent="0.25">
      <c r="C25" s="35" t="s">
        <v>14</v>
      </c>
      <c r="D25" s="36"/>
      <c r="E25" s="36"/>
      <c r="F25" s="36"/>
      <c r="G25" s="36" t="s">
        <v>2</v>
      </c>
      <c r="H25" s="36" t="s">
        <v>3</v>
      </c>
      <c r="I25" s="36" t="s">
        <v>4</v>
      </c>
      <c r="J25" s="36" t="s">
        <v>5</v>
      </c>
      <c r="K25" s="36" t="s">
        <v>6</v>
      </c>
      <c r="L25" s="36" t="s">
        <v>7</v>
      </c>
      <c r="M25" s="36" t="s">
        <v>8</v>
      </c>
      <c r="N25" s="36" t="s">
        <v>9</v>
      </c>
      <c r="O25" s="36" t="s">
        <v>10</v>
      </c>
      <c r="P25" s="38" t="s">
        <v>205</v>
      </c>
      <c r="Q25" s="3"/>
      <c r="R25" s="11"/>
    </row>
    <row r="26" spans="3:18" ht="15.75" thickBot="1" x14ac:dyDescent="0.25">
      <c r="C26" s="109" t="s">
        <v>18</v>
      </c>
      <c r="D26" s="124"/>
      <c r="E26" s="124"/>
      <c r="F26" s="124"/>
      <c r="G26" s="32">
        <v>119244</v>
      </c>
      <c r="H26" s="32">
        <v>119042</v>
      </c>
      <c r="I26" s="32">
        <v>126069</v>
      </c>
      <c r="J26" s="32">
        <v>118430</v>
      </c>
      <c r="K26" s="32">
        <v>131653</v>
      </c>
      <c r="L26" s="32">
        <v>115154</v>
      </c>
      <c r="M26" s="32">
        <v>150807</v>
      </c>
      <c r="N26" s="32">
        <v>120634</v>
      </c>
      <c r="O26" s="32">
        <v>157239</v>
      </c>
      <c r="P26" s="27">
        <f>SUM(D26:O26)</f>
        <v>1158272</v>
      </c>
      <c r="Q26" s="3"/>
      <c r="R26" s="9"/>
    </row>
    <row r="27" spans="3:18" ht="15.75" thickBot="1" x14ac:dyDescent="0.25">
      <c r="C27" s="112" t="s">
        <v>19</v>
      </c>
      <c r="D27" s="124"/>
      <c r="E27" s="124"/>
      <c r="F27" s="124"/>
      <c r="G27" s="32">
        <v>52436</v>
      </c>
      <c r="H27" s="32">
        <v>48268</v>
      </c>
      <c r="I27" s="32">
        <v>52713</v>
      </c>
      <c r="J27" s="32">
        <v>49543</v>
      </c>
      <c r="K27" s="32">
        <v>55648</v>
      </c>
      <c r="L27" s="32">
        <v>48367</v>
      </c>
      <c r="M27" s="32">
        <v>59900</v>
      </c>
      <c r="N27" s="32">
        <v>46090</v>
      </c>
      <c r="O27" s="32">
        <v>61572</v>
      </c>
      <c r="P27" s="27">
        <f>SUM(D27:O27)</f>
        <v>474537</v>
      </c>
      <c r="Q27" s="3"/>
      <c r="R27" s="9"/>
    </row>
    <row r="28" spans="3:18" ht="15.75" thickBot="1" x14ac:dyDescent="0.25">
      <c r="C28" s="113" t="s">
        <v>20</v>
      </c>
      <c r="D28" s="124"/>
      <c r="E28" s="124"/>
      <c r="F28" s="124"/>
      <c r="G28" s="32">
        <v>514</v>
      </c>
      <c r="H28" s="32">
        <v>398</v>
      </c>
      <c r="I28" s="32">
        <v>564</v>
      </c>
      <c r="J28" s="32">
        <v>559</v>
      </c>
      <c r="K28" s="32">
        <v>531</v>
      </c>
      <c r="L28" s="32">
        <v>473</v>
      </c>
      <c r="M28" s="32">
        <v>527</v>
      </c>
      <c r="N28" s="32">
        <v>402</v>
      </c>
      <c r="O28" s="32">
        <v>605</v>
      </c>
      <c r="P28" s="27">
        <f>SUM(D28:O28)</f>
        <v>4573</v>
      </c>
      <c r="Q28" s="3"/>
      <c r="R28" s="9"/>
    </row>
    <row r="29" spans="3:18" ht="15.75" thickBot="1" x14ac:dyDescent="0.25">
      <c r="C29" s="42" t="s">
        <v>16</v>
      </c>
      <c r="D29" s="31"/>
      <c r="E29" s="31"/>
      <c r="F29" s="31"/>
      <c r="G29" s="31">
        <f t="shared" ref="G29:M29" si="2">SUM(G26:G28)</f>
        <v>172194</v>
      </c>
      <c r="H29" s="31">
        <f t="shared" si="2"/>
        <v>167708</v>
      </c>
      <c r="I29" s="31">
        <f t="shared" si="2"/>
        <v>179346</v>
      </c>
      <c r="J29" s="31">
        <f t="shared" si="2"/>
        <v>168532</v>
      </c>
      <c r="K29" s="31">
        <f t="shared" si="2"/>
        <v>187832</v>
      </c>
      <c r="L29" s="31">
        <f t="shared" si="2"/>
        <v>163994</v>
      </c>
      <c r="M29" s="31">
        <f t="shared" si="2"/>
        <v>211234</v>
      </c>
      <c r="N29" s="31">
        <f t="shared" ref="N29:O29" si="3">SUM(N26:N28)</f>
        <v>167126</v>
      </c>
      <c r="O29" s="31">
        <f t="shared" si="3"/>
        <v>219416</v>
      </c>
      <c r="P29" s="31">
        <f>SUM(P26:P28)</f>
        <v>1637382</v>
      </c>
      <c r="Q29" s="3"/>
      <c r="R29" s="11"/>
    </row>
    <row r="30" spans="3:18" ht="15.75" x14ac:dyDescent="0.25">
      <c r="C30" s="205" t="s">
        <v>176</v>
      </c>
      <c r="D30" s="205"/>
      <c r="E30" s="205"/>
      <c r="F30" s="205"/>
      <c r="G30" s="205"/>
      <c r="H30" s="205"/>
      <c r="I30" s="205"/>
      <c r="J30" s="205"/>
      <c r="K30" s="205"/>
      <c r="L30" s="205"/>
      <c r="M30" s="205"/>
      <c r="N30" s="205"/>
      <c r="O30" s="205"/>
      <c r="P30" s="205"/>
    </row>
    <row r="31" spans="3:18" ht="15.75" x14ac:dyDescent="0.25">
      <c r="C31" s="185" t="s">
        <v>224</v>
      </c>
      <c r="D31" s="185"/>
      <c r="E31" s="185"/>
      <c r="F31" s="185"/>
      <c r="G31" s="185"/>
      <c r="H31" s="185"/>
      <c r="I31" s="185"/>
      <c r="J31" s="185"/>
      <c r="K31" s="185"/>
      <c r="L31" s="185"/>
      <c r="M31" s="185"/>
      <c r="N31" s="185"/>
      <c r="O31" s="185"/>
      <c r="P31" s="185"/>
    </row>
    <row r="34" spans="1:19" x14ac:dyDescent="0.2">
      <c r="C34" s="82" t="s">
        <v>193</v>
      </c>
    </row>
    <row r="36" spans="1:19" ht="15.75" thickBot="1" x14ac:dyDescent="0.25"/>
    <row r="37" spans="1:19" ht="27.75" customHeight="1" thickBot="1" x14ac:dyDescent="0.25">
      <c r="C37" s="206" t="s">
        <v>22</v>
      </c>
      <c r="D37" s="206"/>
      <c r="E37" s="206"/>
      <c r="F37" s="206"/>
      <c r="G37" s="206"/>
      <c r="H37" s="206"/>
      <c r="I37" s="206"/>
      <c r="J37" s="206"/>
      <c r="K37" s="206"/>
      <c r="L37" s="206"/>
      <c r="M37" s="206"/>
      <c r="N37" s="206"/>
      <c r="O37" s="206"/>
      <c r="P37" s="206"/>
      <c r="Q37" s="207"/>
    </row>
    <row r="38" spans="1:19" ht="24.6" customHeight="1" thickBot="1" x14ac:dyDescent="0.25">
      <c r="C38" s="48" t="s">
        <v>23</v>
      </c>
      <c r="D38" s="36"/>
      <c r="E38" s="36"/>
      <c r="F38" s="36"/>
      <c r="G38" s="36" t="s">
        <v>2</v>
      </c>
      <c r="H38" s="36" t="s">
        <v>3</v>
      </c>
      <c r="I38" s="36" t="s">
        <v>4</v>
      </c>
      <c r="J38" s="36" t="s">
        <v>5</v>
      </c>
      <c r="K38" s="36" t="s">
        <v>6</v>
      </c>
      <c r="L38" s="36" t="s">
        <v>7</v>
      </c>
      <c r="M38" s="36" t="s">
        <v>8</v>
      </c>
      <c r="N38" s="36" t="s">
        <v>9</v>
      </c>
      <c r="O38" s="36" t="s">
        <v>10</v>
      </c>
      <c r="P38" s="37" t="s">
        <v>206</v>
      </c>
      <c r="Q38" s="37" t="s">
        <v>24</v>
      </c>
      <c r="R38" s="11"/>
    </row>
    <row r="39" spans="1:19" ht="16.5" thickBot="1" x14ac:dyDescent="0.3">
      <c r="C39" s="29" t="s">
        <v>183</v>
      </c>
      <c r="D39" s="124"/>
      <c r="E39" s="124"/>
      <c r="F39" s="124"/>
      <c r="G39" s="28">
        <v>131508</v>
      </c>
      <c r="H39" s="28">
        <v>134948</v>
      </c>
      <c r="I39" s="28">
        <v>147898</v>
      </c>
      <c r="J39" s="28">
        <v>140221</v>
      </c>
      <c r="K39" s="28">
        <v>161372</v>
      </c>
      <c r="L39" s="28">
        <v>137728</v>
      </c>
      <c r="M39" s="28">
        <v>183882</v>
      </c>
      <c r="N39" s="28">
        <v>142678</v>
      </c>
      <c r="O39" s="28">
        <v>178798</v>
      </c>
      <c r="P39" s="27">
        <f t="shared" ref="P39:P44" si="4">SUM(D39:O39)</f>
        <v>1359033</v>
      </c>
      <c r="Q39" s="45">
        <f t="shared" ref="Q39:Q44" si="5">P39/$P$45</f>
        <v>0.4973708422600509</v>
      </c>
      <c r="R39" s="11"/>
      <c r="S39" s="9"/>
    </row>
    <row r="40" spans="1:19" ht="16.5" thickBot="1" x14ac:dyDescent="0.3">
      <c r="C40" s="29" t="s">
        <v>184</v>
      </c>
      <c r="D40" s="124"/>
      <c r="E40" s="124"/>
      <c r="F40" s="124"/>
      <c r="G40" s="28">
        <v>62136</v>
      </c>
      <c r="H40" s="28">
        <v>61187</v>
      </c>
      <c r="I40" s="28">
        <v>57779</v>
      </c>
      <c r="J40" s="28">
        <v>55894</v>
      </c>
      <c r="K40" s="28">
        <v>62097</v>
      </c>
      <c r="L40" s="28">
        <v>52592</v>
      </c>
      <c r="M40" s="28">
        <v>59431</v>
      </c>
      <c r="N40" s="28">
        <v>54706</v>
      </c>
      <c r="O40" s="28">
        <v>62706</v>
      </c>
      <c r="P40" s="27">
        <f t="shared" si="4"/>
        <v>528528</v>
      </c>
      <c r="Q40" s="45">
        <f t="shared" si="5"/>
        <v>0.19342754481901483</v>
      </c>
      <c r="R40" s="11"/>
      <c r="S40" s="9"/>
    </row>
    <row r="41" spans="1:19" ht="16.5" thickBot="1" x14ac:dyDescent="0.3">
      <c r="C41" s="29" t="s">
        <v>186</v>
      </c>
      <c r="D41" s="124"/>
      <c r="E41" s="124"/>
      <c r="F41" s="124"/>
      <c r="G41" s="28">
        <v>33164</v>
      </c>
      <c r="H41" s="28">
        <v>42165</v>
      </c>
      <c r="I41" s="28">
        <v>48710</v>
      </c>
      <c r="J41" s="28">
        <v>39241</v>
      </c>
      <c r="K41" s="28">
        <v>38524</v>
      </c>
      <c r="L41" s="28">
        <v>35725</v>
      </c>
      <c r="M41" s="28">
        <v>43114</v>
      </c>
      <c r="N41" s="28">
        <v>38390</v>
      </c>
      <c r="O41" s="28">
        <v>49550</v>
      </c>
      <c r="P41" s="27">
        <f t="shared" si="4"/>
        <v>368583</v>
      </c>
      <c r="Q41" s="45">
        <f t="shared" si="5"/>
        <v>0.13489182172378181</v>
      </c>
      <c r="R41" s="11"/>
      <c r="S41" s="9"/>
    </row>
    <row r="42" spans="1:19" ht="16.5" thickBot="1" x14ac:dyDescent="0.3">
      <c r="C42" s="29" t="s">
        <v>185</v>
      </c>
      <c r="D42" s="124"/>
      <c r="E42" s="124"/>
      <c r="F42" s="124"/>
      <c r="G42" s="28">
        <v>54828</v>
      </c>
      <c r="H42" s="28">
        <v>36898</v>
      </c>
      <c r="I42" s="28">
        <v>35080</v>
      </c>
      <c r="J42" s="28">
        <v>37707</v>
      </c>
      <c r="K42" s="28">
        <v>37410</v>
      </c>
      <c r="L42" s="28">
        <v>32753</v>
      </c>
      <c r="M42" s="28">
        <v>35058</v>
      </c>
      <c r="N42" s="28">
        <v>27972</v>
      </c>
      <c r="O42" s="28">
        <v>51107</v>
      </c>
      <c r="P42" s="27">
        <f t="shared" si="4"/>
        <v>348813</v>
      </c>
      <c r="Q42" s="45">
        <f t="shared" si="5"/>
        <v>0.12765651430190081</v>
      </c>
      <c r="R42" s="11"/>
      <c r="S42" s="9"/>
    </row>
    <row r="43" spans="1:19" ht="16.5" thickBot="1" x14ac:dyDescent="0.3">
      <c r="C43" s="29" t="s">
        <v>212</v>
      </c>
      <c r="D43" s="124"/>
      <c r="E43" s="124"/>
      <c r="F43" s="124"/>
      <c r="G43" s="28">
        <v>10680</v>
      </c>
      <c r="H43" s="28">
        <v>10011</v>
      </c>
      <c r="I43" s="28">
        <v>9478</v>
      </c>
      <c r="J43" s="28">
        <v>9093</v>
      </c>
      <c r="K43" s="28">
        <v>9638</v>
      </c>
      <c r="L43" s="28">
        <v>8465</v>
      </c>
      <c r="M43" s="28">
        <v>6360</v>
      </c>
      <c r="N43" s="28">
        <v>7558</v>
      </c>
      <c r="O43" s="28">
        <v>11715</v>
      </c>
      <c r="P43" s="27">
        <f t="shared" si="4"/>
        <v>82998</v>
      </c>
      <c r="Q43" s="45">
        <f t="shared" si="5"/>
        <v>3.0375116105274637E-2</v>
      </c>
      <c r="R43" s="11"/>
      <c r="S43" s="9"/>
    </row>
    <row r="44" spans="1:19" ht="16.5" thickBot="1" x14ac:dyDescent="0.3">
      <c r="C44" s="29" t="s">
        <v>187</v>
      </c>
      <c r="D44" s="124"/>
      <c r="E44" s="124"/>
      <c r="F44" s="124"/>
      <c r="G44" s="28">
        <v>4816</v>
      </c>
      <c r="H44" s="28">
        <v>4731</v>
      </c>
      <c r="I44" s="28">
        <v>5083</v>
      </c>
      <c r="J44" s="28">
        <v>4691</v>
      </c>
      <c r="K44" s="28">
        <v>4953</v>
      </c>
      <c r="L44" s="28">
        <v>4320</v>
      </c>
      <c r="M44" s="28">
        <v>5862</v>
      </c>
      <c r="N44" s="28">
        <v>4840</v>
      </c>
      <c r="O44" s="28">
        <v>5183</v>
      </c>
      <c r="P44" s="27">
        <f t="shared" si="4"/>
        <v>44479</v>
      </c>
      <c r="Q44" s="45">
        <f t="shared" si="5"/>
        <v>1.6278160789976993E-2</v>
      </c>
      <c r="R44" s="11"/>
      <c r="S44" s="9"/>
    </row>
    <row r="45" spans="1:19" ht="15.75" thickBot="1" x14ac:dyDescent="0.25">
      <c r="C45" s="92" t="s">
        <v>16</v>
      </c>
      <c r="D45" s="43">
        <f t="shared" ref="D45:F45" si="6">SUM(D39:D44)</f>
        <v>0</v>
      </c>
      <c r="E45" s="43">
        <f t="shared" si="6"/>
        <v>0</v>
      </c>
      <c r="F45" s="43">
        <f t="shared" si="6"/>
        <v>0</v>
      </c>
      <c r="G45" s="31">
        <f>SUM(G39:G44)</f>
        <v>297132</v>
      </c>
      <c r="H45" s="31">
        <f t="shared" ref="H45:M45" si="7">SUM(H39:H44)</f>
        <v>289940</v>
      </c>
      <c r="I45" s="31">
        <f t="shared" si="7"/>
        <v>304028</v>
      </c>
      <c r="J45" s="31">
        <f t="shared" si="7"/>
        <v>286847</v>
      </c>
      <c r="K45" s="31">
        <f t="shared" si="7"/>
        <v>313994</v>
      </c>
      <c r="L45" s="31">
        <f t="shared" si="7"/>
        <v>271583</v>
      </c>
      <c r="M45" s="31">
        <f t="shared" si="7"/>
        <v>333707</v>
      </c>
      <c r="N45" s="31">
        <f t="shared" ref="N45:O45" si="8">SUM(N39:N44)</f>
        <v>276144</v>
      </c>
      <c r="O45" s="31">
        <f t="shared" si="8"/>
        <v>359059</v>
      </c>
      <c r="P45" s="43">
        <f>SUM(P39:P44)</f>
        <v>2732434</v>
      </c>
      <c r="Q45" s="46">
        <f>SUM(Q39:Q44)</f>
        <v>1</v>
      </c>
      <c r="R45" s="11"/>
    </row>
    <row r="46" spans="1:19" s="145" customFormat="1" ht="16.5" x14ac:dyDescent="0.25">
      <c r="A46" s="159"/>
      <c r="C46" s="160" t="s">
        <v>190</v>
      </c>
      <c r="D46" s="128"/>
      <c r="E46" s="128"/>
      <c r="F46" s="128"/>
      <c r="G46" s="161"/>
      <c r="H46" s="161"/>
      <c r="I46" s="161"/>
      <c r="J46" s="128"/>
      <c r="K46" s="128"/>
      <c r="L46" s="128"/>
      <c r="M46" s="128"/>
      <c r="N46" s="128"/>
      <c r="O46" s="128"/>
      <c r="P46" s="128"/>
      <c r="Q46" s="152"/>
    </row>
    <row r="47" spans="1:19" s="145" customFormat="1" ht="16.5" x14ac:dyDescent="0.25">
      <c r="A47" s="159"/>
      <c r="C47" s="162" t="s">
        <v>25</v>
      </c>
      <c r="D47" s="59"/>
      <c r="E47" s="59"/>
      <c r="F47" s="59"/>
      <c r="G47" s="163"/>
      <c r="H47" s="163"/>
      <c r="I47" s="163"/>
      <c r="J47" s="59"/>
      <c r="K47" s="59"/>
      <c r="L47" s="59"/>
      <c r="M47" s="59"/>
      <c r="N47" s="59"/>
      <c r="O47" s="59"/>
      <c r="P47" s="59"/>
      <c r="Q47" s="152"/>
    </row>
    <row r="48" spans="1:19" s="145" customFormat="1" ht="16.5" x14ac:dyDescent="0.25">
      <c r="A48" s="159"/>
      <c r="C48" s="162" t="s">
        <v>225</v>
      </c>
      <c r="D48" s="59"/>
      <c r="E48" s="59"/>
      <c r="F48" s="59"/>
      <c r="G48" s="163"/>
      <c r="H48" s="163"/>
      <c r="I48" s="163"/>
      <c r="J48" s="59"/>
      <c r="K48" s="59"/>
      <c r="L48" s="59"/>
      <c r="M48" s="59"/>
      <c r="N48" s="59"/>
      <c r="O48" s="59"/>
      <c r="P48" s="59"/>
      <c r="Q48" s="152"/>
    </row>
    <row r="49" spans="3:24" x14ac:dyDescent="0.2">
      <c r="C49" s="194" t="s">
        <v>26</v>
      </c>
      <c r="D49" s="194"/>
      <c r="E49" s="194"/>
      <c r="F49" s="194"/>
      <c r="G49" s="194"/>
      <c r="H49" s="194"/>
      <c r="I49" s="194"/>
      <c r="J49" s="194"/>
      <c r="K49" s="194"/>
      <c r="L49" s="194"/>
      <c r="M49" s="194"/>
      <c r="N49" s="194"/>
      <c r="O49" s="194"/>
      <c r="P49" s="194"/>
      <c r="Q49" s="194"/>
    </row>
    <row r="50" spans="3:24" x14ac:dyDescent="0.2">
      <c r="C50" s="194" t="s">
        <v>224</v>
      </c>
      <c r="D50" s="194"/>
      <c r="E50" s="194"/>
      <c r="F50" s="194"/>
      <c r="G50" s="194"/>
      <c r="H50" s="194"/>
      <c r="I50" s="194"/>
      <c r="J50" s="194"/>
      <c r="K50" s="194"/>
      <c r="L50" s="194"/>
      <c r="M50" s="194"/>
      <c r="N50" s="194"/>
      <c r="O50" s="194"/>
      <c r="P50" s="194"/>
      <c r="Q50" s="194"/>
    </row>
    <row r="51" spans="3:24" x14ac:dyDescent="0.2">
      <c r="C51" s="111"/>
      <c r="D51" s="111"/>
      <c r="E51" s="111"/>
      <c r="F51" s="111"/>
      <c r="G51" s="111"/>
      <c r="H51" s="111"/>
      <c r="I51" s="111"/>
      <c r="J51" s="111"/>
      <c r="K51" s="111"/>
      <c r="L51" s="111"/>
      <c r="M51" s="111"/>
      <c r="N51" s="111"/>
      <c r="O51" s="111"/>
      <c r="P51" s="111"/>
    </row>
    <row r="52" spans="3:24" x14ac:dyDescent="0.2">
      <c r="D52" s="6"/>
    </row>
    <row r="53" spans="3:24" x14ac:dyDescent="0.2">
      <c r="C53" s="82" t="s">
        <v>194</v>
      </c>
    </row>
    <row r="54" spans="3:24" x14ac:dyDescent="0.2">
      <c r="C54" s="5"/>
      <c r="D54" s="6"/>
      <c r="E54" s="6"/>
      <c r="F54" s="6"/>
    </row>
    <row r="55" spans="3:24" ht="15.75" thickBot="1" x14ac:dyDescent="0.25"/>
    <row r="56" spans="3:24" ht="16.5" customHeight="1" thickBot="1" x14ac:dyDescent="0.25">
      <c r="C56" s="208" t="s">
        <v>177</v>
      </c>
      <c r="D56" s="209"/>
      <c r="E56" s="209"/>
      <c r="F56" s="209"/>
      <c r="G56" s="209"/>
      <c r="H56" s="209"/>
      <c r="I56" s="209"/>
      <c r="J56" s="209"/>
      <c r="K56" s="209"/>
      <c r="L56" s="209"/>
      <c r="M56" s="209"/>
      <c r="N56" s="209"/>
      <c r="O56" s="209"/>
      <c r="P56" s="209"/>
      <c r="Q56" s="210"/>
    </row>
    <row r="57" spans="3:24" ht="15.95" customHeight="1" thickBot="1" x14ac:dyDescent="0.3">
      <c r="C57" s="114"/>
      <c r="D57" s="202"/>
      <c r="E57" s="202"/>
      <c r="F57" s="202"/>
      <c r="G57" s="202"/>
      <c r="H57" s="202"/>
      <c r="I57" s="202"/>
      <c r="J57" s="202"/>
      <c r="K57" s="122"/>
      <c r="L57" s="122"/>
      <c r="M57" s="122"/>
      <c r="N57" s="122"/>
      <c r="O57" s="122"/>
      <c r="P57" s="203"/>
      <c r="Q57" s="204"/>
      <c r="R57" s="84"/>
    </row>
    <row r="58" spans="3:24" ht="50.25" customHeight="1" thickBot="1" x14ac:dyDescent="0.25">
      <c r="C58" s="48" t="s">
        <v>28</v>
      </c>
      <c r="D58" s="36" t="s">
        <v>11</v>
      </c>
      <c r="E58" s="36" t="s">
        <v>12</v>
      </c>
      <c r="F58" s="36" t="s">
        <v>13</v>
      </c>
      <c r="G58" s="36" t="s">
        <v>2</v>
      </c>
      <c r="H58" s="36" t="s">
        <v>3</v>
      </c>
      <c r="I58" s="36" t="s">
        <v>4</v>
      </c>
      <c r="J58" s="36" t="s">
        <v>5</v>
      </c>
      <c r="K58" s="36" t="s">
        <v>6</v>
      </c>
      <c r="L58" s="36" t="s">
        <v>7</v>
      </c>
      <c r="M58" s="36" t="s">
        <v>8</v>
      </c>
      <c r="N58" s="36" t="s">
        <v>9</v>
      </c>
      <c r="O58" s="36" t="s">
        <v>10</v>
      </c>
      <c r="P58" s="88" t="s">
        <v>227</v>
      </c>
      <c r="Q58" s="88" t="s">
        <v>228</v>
      </c>
      <c r="R58" s="89" t="s">
        <v>178</v>
      </c>
    </row>
    <row r="59" spans="3:24" ht="15.75" customHeight="1" thickBot="1" x14ac:dyDescent="0.3">
      <c r="C59" s="109" t="s">
        <v>30</v>
      </c>
      <c r="D59" s="27">
        <v>5743</v>
      </c>
      <c r="E59" s="27">
        <v>5331</v>
      </c>
      <c r="F59" s="27">
        <v>4731</v>
      </c>
      <c r="G59" s="27">
        <v>5821</v>
      </c>
      <c r="H59" s="27">
        <v>5236</v>
      </c>
      <c r="I59" s="27">
        <v>5352</v>
      </c>
      <c r="J59" s="27">
        <v>4983</v>
      </c>
      <c r="K59" s="27">
        <v>5207</v>
      </c>
      <c r="L59" s="27">
        <v>4552</v>
      </c>
      <c r="M59" s="27">
        <v>5519</v>
      </c>
      <c r="N59" s="27">
        <v>4836</v>
      </c>
      <c r="O59" s="27">
        <v>6067</v>
      </c>
      <c r="P59" s="27">
        <f t="shared" ref="P59:P91" si="9">SUM(D59:O59)</f>
        <v>63378</v>
      </c>
      <c r="Q59" s="39">
        <v>1032874</v>
      </c>
      <c r="R59" s="119">
        <f t="shared" ref="R59:R91" si="10">P59/Q59*10000</f>
        <v>613.60824263172469</v>
      </c>
      <c r="S59" s="11"/>
      <c r="W59" s="6"/>
      <c r="X59" s="6"/>
    </row>
    <row r="60" spans="3:24" ht="15.75" customHeight="1" thickBot="1" x14ac:dyDescent="0.3">
      <c r="C60" s="109" t="s">
        <v>32</v>
      </c>
      <c r="D60" s="27">
        <v>37451</v>
      </c>
      <c r="E60" s="27">
        <v>32588</v>
      </c>
      <c r="F60" s="27">
        <v>27794</v>
      </c>
      <c r="G60" s="27">
        <v>34584</v>
      </c>
      <c r="H60" s="27">
        <v>34055</v>
      </c>
      <c r="I60" s="27">
        <v>37364</v>
      </c>
      <c r="J60" s="27">
        <v>34355</v>
      </c>
      <c r="K60" s="27">
        <v>39157</v>
      </c>
      <c r="L60" s="27">
        <v>33752</v>
      </c>
      <c r="M60" s="27">
        <v>43359</v>
      </c>
      <c r="N60" s="27">
        <v>32489</v>
      </c>
      <c r="O60" s="27">
        <v>43388</v>
      </c>
      <c r="P60" s="27">
        <f t="shared" si="9"/>
        <v>430336</v>
      </c>
      <c r="Q60" s="39">
        <v>7745960</v>
      </c>
      <c r="R60" s="119">
        <f t="shared" si="10"/>
        <v>555.56186708942471</v>
      </c>
      <c r="S60" s="11"/>
      <c r="W60" s="6"/>
      <c r="X60" s="6"/>
    </row>
    <row r="61" spans="3:24" ht="15.75" customHeight="1" thickBot="1" x14ac:dyDescent="0.3">
      <c r="C61" s="110" t="s">
        <v>33</v>
      </c>
      <c r="D61" s="27">
        <v>29287</v>
      </c>
      <c r="E61" s="27">
        <v>24586</v>
      </c>
      <c r="F61" s="27">
        <v>20899</v>
      </c>
      <c r="G61" s="27">
        <v>28338</v>
      </c>
      <c r="H61" s="27">
        <v>27562</v>
      </c>
      <c r="I61" s="27">
        <v>30466</v>
      </c>
      <c r="J61" s="27">
        <v>30004</v>
      </c>
      <c r="K61" s="27">
        <v>33669</v>
      </c>
      <c r="L61" s="27">
        <v>30209</v>
      </c>
      <c r="M61" s="27">
        <v>38910</v>
      </c>
      <c r="N61" s="27">
        <v>30057</v>
      </c>
      <c r="O61" s="27">
        <v>39753</v>
      </c>
      <c r="P61" s="27">
        <f t="shared" si="9"/>
        <v>363740</v>
      </c>
      <c r="Q61" s="39">
        <v>6940295</v>
      </c>
      <c r="R61" s="119">
        <f t="shared" si="10"/>
        <v>524.09875949077093</v>
      </c>
      <c r="S61" s="11"/>
      <c r="W61" s="6"/>
      <c r="X61" s="6"/>
    </row>
    <row r="62" spans="3:24" ht="30" customHeight="1" thickBot="1" x14ac:dyDescent="0.3">
      <c r="C62" s="109" t="s">
        <v>43</v>
      </c>
      <c r="D62" s="27">
        <v>276</v>
      </c>
      <c r="E62" s="27">
        <v>314</v>
      </c>
      <c r="F62" s="27">
        <v>292</v>
      </c>
      <c r="G62" s="27">
        <v>293</v>
      </c>
      <c r="H62" s="27">
        <v>240</v>
      </c>
      <c r="I62" s="27">
        <v>206</v>
      </c>
      <c r="J62" s="27">
        <v>206</v>
      </c>
      <c r="K62" s="27">
        <v>227</v>
      </c>
      <c r="L62" s="27">
        <v>194</v>
      </c>
      <c r="M62" s="27">
        <v>318</v>
      </c>
      <c r="N62" s="27">
        <v>234</v>
      </c>
      <c r="O62" s="27">
        <v>243</v>
      </c>
      <c r="P62" s="27">
        <f t="shared" si="9"/>
        <v>3043</v>
      </c>
      <c r="Q62" s="39">
        <v>60727</v>
      </c>
      <c r="R62" s="119">
        <f t="shared" si="10"/>
        <v>501.09506479819521</v>
      </c>
      <c r="S62" s="11"/>
      <c r="W62" s="6"/>
      <c r="X62" s="6"/>
    </row>
    <row r="63" spans="3:24" ht="15.75" customHeight="1" thickBot="1" x14ac:dyDescent="0.3">
      <c r="C63" s="109" t="s">
        <v>31</v>
      </c>
      <c r="D63" s="27">
        <v>4218</v>
      </c>
      <c r="E63" s="27">
        <v>3913</v>
      </c>
      <c r="F63" s="27">
        <v>3544</v>
      </c>
      <c r="G63" s="27">
        <v>3939</v>
      </c>
      <c r="H63" s="27">
        <v>4104</v>
      </c>
      <c r="I63" s="27">
        <v>3604</v>
      </c>
      <c r="J63" s="27">
        <v>3442</v>
      </c>
      <c r="K63" s="27">
        <v>3463</v>
      </c>
      <c r="L63" s="27">
        <v>2908</v>
      </c>
      <c r="M63" s="27">
        <v>3780</v>
      </c>
      <c r="N63" s="27">
        <v>2818</v>
      </c>
      <c r="O63" s="27">
        <v>3441</v>
      </c>
      <c r="P63" s="27">
        <f t="shared" si="9"/>
        <v>43174</v>
      </c>
      <c r="Q63" s="39">
        <v>896746</v>
      </c>
      <c r="R63" s="119">
        <f t="shared" si="10"/>
        <v>481.45182693873181</v>
      </c>
      <c r="S63" s="11"/>
      <c r="W63" s="6"/>
      <c r="X63" s="6"/>
    </row>
    <row r="64" spans="3:24" ht="15.75" customHeight="1" thickBot="1" x14ac:dyDescent="0.3">
      <c r="C64" s="109" t="s">
        <v>37</v>
      </c>
      <c r="D64" s="27">
        <v>4931</v>
      </c>
      <c r="E64" s="27">
        <v>4368</v>
      </c>
      <c r="F64" s="27">
        <v>3877</v>
      </c>
      <c r="G64" s="27">
        <v>4845</v>
      </c>
      <c r="H64" s="27">
        <v>4692</v>
      </c>
      <c r="I64" s="27">
        <v>5086</v>
      </c>
      <c r="J64" s="27">
        <v>4728</v>
      </c>
      <c r="K64" s="27">
        <v>5413</v>
      </c>
      <c r="L64" s="27">
        <v>4572</v>
      </c>
      <c r="M64" s="27">
        <v>5900</v>
      </c>
      <c r="N64" s="27">
        <v>4396</v>
      </c>
      <c r="O64" s="27">
        <v>5802</v>
      </c>
      <c r="P64" s="27">
        <f t="shared" si="9"/>
        <v>58610</v>
      </c>
      <c r="Q64" s="39">
        <v>1227946</v>
      </c>
      <c r="R64" s="119">
        <f t="shared" si="10"/>
        <v>477.30111910458601</v>
      </c>
      <c r="S64" s="11"/>
      <c r="W64" s="6"/>
      <c r="X64" s="6"/>
    </row>
    <row r="65" spans="1:24" ht="15.75" customHeight="1" thickBot="1" x14ac:dyDescent="0.3">
      <c r="C65" s="110" t="s">
        <v>35</v>
      </c>
      <c r="D65" s="27">
        <v>20104</v>
      </c>
      <c r="E65" s="27">
        <v>18284</v>
      </c>
      <c r="F65" s="27">
        <v>15536</v>
      </c>
      <c r="G65" s="27">
        <v>18545</v>
      </c>
      <c r="H65" s="27">
        <v>16949</v>
      </c>
      <c r="I65" s="27">
        <v>17638</v>
      </c>
      <c r="J65" s="27">
        <v>16442</v>
      </c>
      <c r="K65" s="27">
        <v>17711</v>
      </c>
      <c r="L65" s="27">
        <v>15784</v>
      </c>
      <c r="M65" s="27">
        <v>20935</v>
      </c>
      <c r="N65" s="27">
        <v>17637</v>
      </c>
      <c r="O65" s="27">
        <v>20958</v>
      </c>
      <c r="P65" s="27">
        <f t="shared" si="9"/>
        <v>216523</v>
      </c>
      <c r="Q65" s="39">
        <v>4594494</v>
      </c>
      <c r="R65" s="119">
        <f t="shared" si="10"/>
        <v>471.26625913539118</v>
      </c>
      <c r="S65" s="11"/>
      <c r="W65" s="6"/>
      <c r="X65" s="6"/>
    </row>
    <row r="66" spans="1:24" ht="15.75" customHeight="1" thickBot="1" x14ac:dyDescent="0.3">
      <c r="C66" s="110" t="s">
        <v>36</v>
      </c>
      <c r="D66" s="27">
        <v>10041</v>
      </c>
      <c r="E66" s="27">
        <v>9459</v>
      </c>
      <c r="F66" s="27">
        <v>8774</v>
      </c>
      <c r="G66" s="27">
        <v>9304</v>
      </c>
      <c r="H66" s="27">
        <v>8474</v>
      </c>
      <c r="I66" s="27">
        <v>8474</v>
      </c>
      <c r="J66" s="27">
        <v>7577</v>
      </c>
      <c r="K66" s="27">
        <v>8344</v>
      </c>
      <c r="L66" s="27">
        <v>7254</v>
      </c>
      <c r="M66" s="27">
        <v>8928</v>
      </c>
      <c r="N66" s="27">
        <v>7373</v>
      </c>
      <c r="O66" s="27">
        <v>10438</v>
      </c>
      <c r="P66" s="27">
        <f t="shared" si="9"/>
        <v>104440</v>
      </c>
      <c r="Q66" s="39">
        <v>2243405</v>
      </c>
      <c r="R66" s="119">
        <f t="shared" si="10"/>
        <v>465.5423340859096</v>
      </c>
      <c r="S66" s="11"/>
      <c r="W66" s="6"/>
      <c r="X66" s="6"/>
    </row>
    <row r="67" spans="1:24" ht="15.75" customHeight="1" thickBot="1" x14ac:dyDescent="0.3">
      <c r="C67" s="109" t="s">
        <v>39</v>
      </c>
      <c r="D67" s="27">
        <v>2161</v>
      </c>
      <c r="E67" s="27">
        <v>1880</v>
      </c>
      <c r="F67" s="27">
        <v>1758</v>
      </c>
      <c r="G67" s="27">
        <v>2176</v>
      </c>
      <c r="H67" s="27">
        <v>1896</v>
      </c>
      <c r="I67" s="27">
        <v>2125</v>
      </c>
      <c r="J67" s="27">
        <v>1936</v>
      </c>
      <c r="K67" s="27">
        <v>2210</v>
      </c>
      <c r="L67" s="27">
        <v>1946</v>
      </c>
      <c r="M67" s="27">
        <v>2429</v>
      </c>
      <c r="N67" s="27">
        <v>1856</v>
      </c>
      <c r="O67" s="27">
        <v>2399</v>
      </c>
      <c r="P67" s="27">
        <f t="shared" si="9"/>
        <v>24772</v>
      </c>
      <c r="Q67" s="39">
        <v>566917</v>
      </c>
      <c r="R67" s="119">
        <f t="shared" si="10"/>
        <v>436.95990771135814</v>
      </c>
      <c r="S67" s="11"/>
      <c r="W67" s="6"/>
      <c r="X67" s="6"/>
    </row>
    <row r="68" spans="1:24" ht="15.75" customHeight="1" thickBot="1" x14ac:dyDescent="0.3">
      <c r="C68" s="110" t="s">
        <v>41</v>
      </c>
      <c r="D68" s="27">
        <v>9559</v>
      </c>
      <c r="E68" s="27">
        <v>8120</v>
      </c>
      <c r="F68" s="27">
        <v>6999</v>
      </c>
      <c r="G68" s="27">
        <v>8746</v>
      </c>
      <c r="H68" s="27">
        <v>9154</v>
      </c>
      <c r="I68" s="27">
        <v>9770</v>
      </c>
      <c r="J68" s="27">
        <v>9154</v>
      </c>
      <c r="K68" s="27">
        <v>10438</v>
      </c>
      <c r="L68" s="27">
        <v>9722</v>
      </c>
      <c r="M68" s="27">
        <v>12907</v>
      </c>
      <c r="N68" s="27">
        <v>9017</v>
      </c>
      <c r="O68" s="27">
        <v>12967</v>
      </c>
      <c r="P68" s="27">
        <f t="shared" si="9"/>
        <v>116553</v>
      </c>
      <c r="Q68" s="39">
        <v>2718614</v>
      </c>
      <c r="R68" s="119">
        <f t="shared" si="10"/>
        <v>428.72213561763454</v>
      </c>
      <c r="S68" s="11"/>
      <c r="W68" s="6"/>
      <c r="X68" s="6"/>
    </row>
    <row r="69" spans="1:24" ht="15.75" customHeight="1" thickBot="1" x14ac:dyDescent="0.3">
      <c r="C69" s="109" t="s">
        <v>42</v>
      </c>
      <c r="D69" s="27">
        <v>3843</v>
      </c>
      <c r="E69" s="27">
        <v>3433</v>
      </c>
      <c r="F69" s="27">
        <v>2718</v>
      </c>
      <c r="G69" s="27">
        <v>3513</v>
      </c>
      <c r="H69" s="27">
        <v>3578</v>
      </c>
      <c r="I69" s="27">
        <v>3925</v>
      </c>
      <c r="J69" s="27">
        <v>3854</v>
      </c>
      <c r="K69" s="27">
        <v>4356</v>
      </c>
      <c r="L69" s="27">
        <v>3315</v>
      </c>
      <c r="M69" s="27">
        <v>4512</v>
      </c>
      <c r="N69" s="27">
        <v>3959</v>
      </c>
      <c r="O69" s="27">
        <v>5105</v>
      </c>
      <c r="P69" s="27">
        <f t="shared" si="9"/>
        <v>46111</v>
      </c>
      <c r="Q69" s="39">
        <v>1151841</v>
      </c>
      <c r="R69" s="119">
        <f t="shared" si="10"/>
        <v>400.32435032265738</v>
      </c>
      <c r="S69" s="11"/>
      <c r="W69" s="6"/>
      <c r="X69" s="6"/>
    </row>
    <row r="70" spans="1:24" ht="15.75" customHeight="1" thickBot="1" x14ac:dyDescent="0.3">
      <c r="C70" s="109" t="s">
        <v>38</v>
      </c>
      <c r="D70" s="27">
        <v>3791</v>
      </c>
      <c r="E70" s="27">
        <v>3427</v>
      </c>
      <c r="F70" s="27">
        <v>2623</v>
      </c>
      <c r="G70" s="27">
        <v>3052</v>
      </c>
      <c r="H70" s="27">
        <v>3200</v>
      </c>
      <c r="I70" s="27">
        <v>3431</v>
      </c>
      <c r="J70" s="27">
        <v>3402</v>
      </c>
      <c r="K70" s="27">
        <v>3685</v>
      </c>
      <c r="L70" s="27">
        <v>3486</v>
      </c>
      <c r="M70" s="27">
        <v>4059</v>
      </c>
      <c r="N70" s="27">
        <v>3419</v>
      </c>
      <c r="O70" s="27">
        <v>4483</v>
      </c>
      <c r="P70" s="27">
        <f t="shared" si="9"/>
        <v>42058</v>
      </c>
      <c r="Q70" s="39">
        <v>1051212</v>
      </c>
      <c r="R70" s="119">
        <f t="shared" si="10"/>
        <v>400.09056213209129</v>
      </c>
      <c r="S70" s="11"/>
      <c r="W70" s="6"/>
      <c r="X70" s="6"/>
    </row>
    <row r="71" spans="1:24" ht="15.75" customHeight="1" thickBot="1" x14ac:dyDescent="0.3">
      <c r="C71" s="90" t="s">
        <v>34</v>
      </c>
      <c r="D71" s="27">
        <v>1862</v>
      </c>
      <c r="E71" s="27">
        <v>1770</v>
      </c>
      <c r="F71" s="27">
        <v>956</v>
      </c>
      <c r="G71" s="27">
        <v>944</v>
      </c>
      <c r="H71" s="27">
        <v>1137</v>
      </c>
      <c r="I71" s="27">
        <v>1255</v>
      </c>
      <c r="J71" s="27">
        <v>1467</v>
      </c>
      <c r="K71" s="27">
        <v>1601</v>
      </c>
      <c r="L71" s="27">
        <v>1267</v>
      </c>
      <c r="M71" s="27">
        <v>1580</v>
      </c>
      <c r="N71" s="27">
        <v>1364</v>
      </c>
      <c r="O71" s="27">
        <v>1772</v>
      </c>
      <c r="P71" s="27">
        <f t="shared" si="9"/>
        <v>16975</v>
      </c>
      <c r="Q71" s="39">
        <v>430261</v>
      </c>
      <c r="R71" s="119">
        <f t="shared" si="10"/>
        <v>394.52797255619265</v>
      </c>
      <c r="S71" s="11"/>
      <c r="W71" s="6"/>
      <c r="X71" s="6"/>
    </row>
    <row r="72" spans="1:24" ht="15.75" customHeight="1" thickBot="1" x14ac:dyDescent="0.3">
      <c r="C72" s="110" t="s">
        <v>40</v>
      </c>
      <c r="D72" s="27">
        <v>3036</v>
      </c>
      <c r="E72" s="27">
        <v>2752</v>
      </c>
      <c r="F72" s="27">
        <v>2200</v>
      </c>
      <c r="G72" s="27">
        <v>2854</v>
      </c>
      <c r="H72" s="27">
        <v>3229</v>
      </c>
      <c r="I72" s="27">
        <v>3698</v>
      </c>
      <c r="J72" s="27">
        <v>3469</v>
      </c>
      <c r="K72" s="27">
        <v>4343</v>
      </c>
      <c r="L72" s="27">
        <v>3609</v>
      </c>
      <c r="M72" s="27">
        <v>4757</v>
      </c>
      <c r="N72" s="27">
        <v>3680</v>
      </c>
      <c r="O72" s="27">
        <v>4745</v>
      </c>
      <c r="P72" s="27">
        <f t="shared" si="9"/>
        <v>42372</v>
      </c>
      <c r="Q72" s="39">
        <v>1171698</v>
      </c>
      <c r="R72" s="119">
        <f t="shared" si="10"/>
        <v>361.62902044724837</v>
      </c>
      <c r="S72" s="11"/>
      <c r="W72" s="6"/>
      <c r="X72" s="6"/>
    </row>
    <row r="73" spans="1:24" ht="15.75" customHeight="1" thickBot="1" x14ac:dyDescent="0.3">
      <c r="A73" s="3"/>
      <c r="C73" s="109" t="s">
        <v>46</v>
      </c>
      <c r="D73" s="27">
        <v>7832</v>
      </c>
      <c r="E73" s="27">
        <v>7542</v>
      </c>
      <c r="F73" s="27">
        <v>7656</v>
      </c>
      <c r="G73" s="27">
        <v>8579</v>
      </c>
      <c r="H73" s="27">
        <v>7482</v>
      </c>
      <c r="I73" s="27">
        <v>7208</v>
      </c>
      <c r="J73" s="27">
        <v>7369</v>
      </c>
      <c r="K73" s="27">
        <v>7820</v>
      </c>
      <c r="L73" s="27">
        <v>7017</v>
      </c>
      <c r="M73" s="27">
        <v>9333</v>
      </c>
      <c r="N73" s="27">
        <v>7386</v>
      </c>
      <c r="O73" s="27">
        <v>9559</v>
      </c>
      <c r="P73" s="27">
        <f t="shared" si="9"/>
        <v>94783</v>
      </c>
      <c r="Q73" s="39">
        <v>2798187</v>
      </c>
      <c r="R73" s="119">
        <f t="shared" si="10"/>
        <v>338.73004198790142</v>
      </c>
      <c r="S73" s="11"/>
      <c r="W73" s="6"/>
      <c r="X73" s="6"/>
    </row>
    <row r="74" spans="1:24" ht="15.75" customHeight="1" thickBot="1" x14ac:dyDescent="0.3">
      <c r="C74" s="110" t="s">
        <v>44</v>
      </c>
      <c r="D74" s="27">
        <v>2730</v>
      </c>
      <c r="E74" s="27">
        <v>2685</v>
      </c>
      <c r="F74" s="27">
        <v>2199</v>
      </c>
      <c r="G74" s="27">
        <v>2208</v>
      </c>
      <c r="H74" s="27">
        <v>2413</v>
      </c>
      <c r="I74" s="27">
        <v>2541</v>
      </c>
      <c r="J74" s="27">
        <v>2408</v>
      </c>
      <c r="K74" s="27">
        <v>2600</v>
      </c>
      <c r="L74" s="27">
        <v>2176</v>
      </c>
      <c r="M74" s="27">
        <v>2998</v>
      </c>
      <c r="N74" s="27">
        <v>2340</v>
      </c>
      <c r="O74" s="27">
        <v>3143</v>
      </c>
      <c r="P74" s="27">
        <f t="shared" si="9"/>
        <v>30441</v>
      </c>
      <c r="Q74" s="39">
        <v>989057</v>
      </c>
      <c r="R74" s="119">
        <f t="shared" si="10"/>
        <v>307.77801481613295</v>
      </c>
      <c r="S74" s="11"/>
      <c r="W74" s="6"/>
      <c r="X74" s="6"/>
    </row>
    <row r="75" spans="1:24" ht="15.75" customHeight="1" thickBot="1" x14ac:dyDescent="0.3">
      <c r="C75" s="109" t="s">
        <v>48</v>
      </c>
      <c r="D75" s="27">
        <v>1570</v>
      </c>
      <c r="E75" s="27">
        <v>1415</v>
      </c>
      <c r="F75" s="27">
        <v>1199</v>
      </c>
      <c r="G75" s="27">
        <v>1310</v>
      </c>
      <c r="H75" s="27">
        <v>1254</v>
      </c>
      <c r="I75" s="27">
        <v>1481</v>
      </c>
      <c r="J75" s="27">
        <v>1572</v>
      </c>
      <c r="K75" s="27">
        <v>1625</v>
      </c>
      <c r="L75" s="27">
        <v>1396</v>
      </c>
      <c r="M75" s="27">
        <v>1709</v>
      </c>
      <c r="N75" s="27">
        <v>1561</v>
      </c>
      <c r="O75" s="27">
        <v>1969</v>
      </c>
      <c r="P75" s="27">
        <f t="shared" si="9"/>
        <v>18061</v>
      </c>
      <c r="Q75" s="39">
        <v>633855</v>
      </c>
      <c r="R75" s="119">
        <f t="shared" si="10"/>
        <v>284.93898446805656</v>
      </c>
      <c r="S75" s="11"/>
      <c r="W75" s="6"/>
      <c r="X75" s="6"/>
    </row>
    <row r="76" spans="1:24" ht="15.75" customHeight="1" thickBot="1" x14ac:dyDescent="0.3">
      <c r="C76" s="109" t="s">
        <v>52</v>
      </c>
      <c r="D76" s="27">
        <v>4374</v>
      </c>
      <c r="E76" s="27">
        <v>3584</v>
      </c>
      <c r="F76" s="27">
        <v>3498</v>
      </c>
      <c r="G76" s="27">
        <v>3080</v>
      </c>
      <c r="H76" s="27">
        <v>3636</v>
      </c>
      <c r="I76" s="27">
        <v>4379</v>
      </c>
      <c r="J76" s="27">
        <v>3739</v>
      </c>
      <c r="K76" s="27">
        <v>4136</v>
      </c>
      <c r="L76" s="27">
        <v>3384</v>
      </c>
      <c r="M76" s="27">
        <v>4616</v>
      </c>
      <c r="N76" s="27">
        <v>3720</v>
      </c>
      <c r="O76" s="27">
        <v>5254</v>
      </c>
      <c r="P76" s="27">
        <f t="shared" si="9"/>
        <v>47400</v>
      </c>
      <c r="Q76" s="39">
        <v>1728376</v>
      </c>
      <c r="R76" s="119">
        <f t="shared" si="10"/>
        <v>274.24588168315228</v>
      </c>
      <c r="S76" s="11"/>
      <c r="W76" s="6"/>
      <c r="X76" s="6"/>
    </row>
    <row r="77" spans="1:24" ht="15.75" customHeight="1" thickBot="1" x14ac:dyDescent="0.3">
      <c r="C77" s="110" t="s">
        <v>45</v>
      </c>
      <c r="D77" s="27">
        <v>142</v>
      </c>
      <c r="E77" s="27">
        <v>87</v>
      </c>
      <c r="F77" s="27">
        <v>89</v>
      </c>
      <c r="G77" s="27">
        <v>114</v>
      </c>
      <c r="H77" s="27">
        <v>95</v>
      </c>
      <c r="I77" s="27">
        <v>96</v>
      </c>
      <c r="J77" s="27">
        <v>98</v>
      </c>
      <c r="K77" s="27">
        <v>95</v>
      </c>
      <c r="L77" s="27">
        <v>70</v>
      </c>
      <c r="M77" s="27">
        <v>73</v>
      </c>
      <c r="N77" s="27">
        <v>97</v>
      </c>
      <c r="O77" s="27">
        <v>82</v>
      </c>
      <c r="P77" s="27">
        <f t="shared" si="9"/>
        <v>1138</v>
      </c>
      <c r="Q77" s="39">
        <v>43905</v>
      </c>
      <c r="R77" s="119">
        <f t="shared" si="10"/>
        <v>259.19599134494933</v>
      </c>
      <c r="S77" s="11"/>
      <c r="W77" s="6"/>
      <c r="X77" s="6"/>
    </row>
    <row r="78" spans="1:24" ht="16.5" thickBot="1" x14ac:dyDescent="0.3">
      <c r="C78" s="110" t="s">
        <v>50</v>
      </c>
      <c r="D78" s="27">
        <v>2140</v>
      </c>
      <c r="E78" s="27">
        <v>1984</v>
      </c>
      <c r="F78" s="27">
        <v>1858</v>
      </c>
      <c r="G78" s="27">
        <v>2120</v>
      </c>
      <c r="H78" s="27">
        <v>2146</v>
      </c>
      <c r="I78" s="27">
        <v>2139</v>
      </c>
      <c r="J78" s="27">
        <v>1814</v>
      </c>
      <c r="K78" s="27">
        <v>2164</v>
      </c>
      <c r="L78" s="27">
        <v>1923</v>
      </c>
      <c r="M78" s="27">
        <v>2215</v>
      </c>
      <c r="N78" s="27">
        <v>1758</v>
      </c>
      <c r="O78" s="27">
        <v>2281</v>
      </c>
      <c r="P78" s="27">
        <f t="shared" si="9"/>
        <v>24542</v>
      </c>
      <c r="Q78" s="39">
        <v>950474</v>
      </c>
      <c r="R78" s="119">
        <f t="shared" si="10"/>
        <v>258.20800989821919</v>
      </c>
      <c r="S78" s="11"/>
      <c r="W78" s="6"/>
      <c r="X78" s="6"/>
    </row>
    <row r="79" spans="1:24" ht="16.5" thickBot="1" x14ac:dyDescent="0.3">
      <c r="C79" s="110" t="s">
        <v>54</v>
      </c>
      <c r="D79" s="27">
        <v>2601</v>
      </c>
      <c r="E79" s="27">
        <v>2455</v>
      </c>
      <c r="F79" s="27">
        <v>2070</v>
      </c>
      <c r="G79" s="27">
        <v>2290</v>
      </c>
      <c r="H79" s="27">
        <v>2401</v>
      </c>
      <c r="I79" s="27">
        <v>2779</v>
      </c>
      <c r="J79" s="27">
        <v>2304</v>
      </c>
      <c r="K79" s="27">
        <v>2500</v>
      </c>
      <c r="L79" s="27">
        <v>2470</v>
      </c>
      <c r="M79" s="27">
        <v>2870</v>
      </c>
      <c r="N79" s="27">
        <v>2200</v>
      </c>
      <c r="O79" s="27">
        <v>3353</v>
      </c>
      <c r="P79" s="27">
        <f t="shared" si="9"/>
        <v>30293</v>
      </c>
      <c r="Q79" s="39">
        <v>1191625</v>
      </c>
      <c r="R79" s="119">
        <f t="shared" si="10"/>
        <v>254.21588167418443</v>
      </c>
      <c r="S79" s="11"/>
      <c r="W79" s="6"/>
      <c r="X79" s="6"/>
    </row>
    <row r="80" spans="1:24" ht="16.5" thickBot="1" x14ac:dyDescent="0.3">
      <c r="C80" s="109" t="s">
        <v>57</v>
      </c>
      <c r="D80" s="27">
        <v>2460</v>
      </c>
      <c r="E80" s="27">
        <v>2619</v>
      </c>
      <c r="F80" s="27">
        <v>2305</v>
      </c>
      <c r="G80" s="27">
        <v>2529</v>
      </c>
      <c r="H80" s="27">
        <v>2541</v>
      </c>
      <c r="I80" s="27">
        <v>2636</v>
      </c>
      <c r="J80" s="27">
        <v>2277</v>
      </c>
      <c r="K80" s="27">
        <v>2675</v>
      </c>
      <c r="L80" s="27">
        <v>2357</v>
      </c>
      <c r="M80" s="27">
        <v>2720</v>
      </c>
      <c r="N80" s="27">
        <v>2540</v>
      </c>
      <c r="O80" s="27">
        <v>2974</v>
      </c>
      <c r="P80" s="27">
        <f t="shared" si="9"/>
        <v>30633</v>
      </c>
      <c r="Q80" s="39">
        <v>1215519</v>
      </c>
      <c r="R80" s="119">
        <f t="shared" si="10"/>
        <v>252.01580559415362</v>
      </c>
      <c r="S80" s="11"/>
      <c r="W80" s="6"/>
      <c r="X80" s="6"/>
    </row>
    <row r="81" spans="1:24" ht="16.5" thickBot="1" x14ac:dyDescent="0.3">
      <c r="A81" s="3"/>
      <c r="C81" s="109" t="s">
        <v>47</v>
      </c>
      <c r="D81" s="27">
        <v>860</v>
      </c>
      <c r="E81" s="27">
        <v>792</v>
      </c>
      <c r="F81" s="27">
        <v>551</v>
      </c>
      <c r="G81" s="27">
        <v>520</v>
      </c>
      <c r="H81" s="27">
        <v>541</v>
      </c>
      <c r="I81" s="27">
        <v>537</v>
      </c>
      <c r="J81" s="27">
        <v>419</v>
      </c>
      <c r="K81" s="27">
        <v>580</v>
      </c>
      <c r="L81" s="27">
        <v>470</v>
      </c>
      <c r="M81" s="27">
        <v>767</v>
      </c>
      <c r="N81" s="27">
        <v>695</v>
      </c>
      <c r="O81" s="27">
        <v>1166</v>
      </c>
      <c r="P81" s="27">
        <f t="shared" si="9"/>
        <v>7898</v>
      </c>
      <c r="Q81" s="39">
        <v>316767</v>
      </c>
      <c r="R81" s="119">
        <f t="shared" si="10"/>
        <v>249.33152758967947</v>
      </c>
      <c r="S81" s="11"/>
      <c r="W81" s="6"/>
      <c r="X81" s="6"/>
    </row>
    <row r="82" spans="1:24" ht="16.5" thickBot="1" x14ac:dyDescent="0.3">
      <c r="C82" s="110" t="s">
        <v>55</v>
      </c>
      <c r="D82" s="27">
        <v>5015</v>
      </c>
      <c r="E82" s="27">
        <v>4540</v>
      </c>
      <c r="F82" s="27">
        <v>4351</v>
      </c>
      <c r="G82" s="27">
        <v>5046</v>
      </c>
      <c r="H82" s="27">
        <v>4628</v>
      </c>
      <c r="I82" s="27">
        <v>4930</v>
      </c>
      <c r="J82" s="27">
        <v>4241</v>
      </c>
      <c r="K82" s="27">
        <v>4935</v>
      </c>
      <c r="L82" s="27">
        <v>4456</v>
      </c>
      <c r="M82" s="27">
        <v>5768</v>
      </c>
      <c r="N82" s="27">
        <v>4386</v>
      </c>
      <c r="O82" s="27">
        <v>5599</v>
      </c>
      <c r="P82" s="27">
        <f t="shared" si="9"/>
        <v>57895</v>
      </c>
      <c r="Q82" s="39">
        <v>2333559</v>
      </c>
      <c r="R82" s="119">
        <f t="shared" si="10"/>
        <v>248.09743400531121</v>
      </c>
      <c r="S82" s="11"/>
      <c r="W82" s="6"/>
      <c r="X82" s="6"/>
    </row>
    <row r="83" spans="1:24" ht="16.5" thickBot="1" x14ac:dyDescent="0.3">
      <c r="C83" s="109" t="s">
        <v>49</v>
      </c>
      <c r="D83" s="27">
        <v>170</v>
      </c>
      <c r="E83" s="27">
        <v>239</v>
      </c>
      <c r="F83" s="27">
        <v>201</v>
      </c>
      <c r="G83" s="27">
        <v>226</v>
      </c>
      <c r="H83" s="27">
        <v>201</v>
      </c>
      <c r="I83" s="27">
        <v>181</v>
      </c>
      <c r="J83" s="27">
        <v>156</v>
      </c>
      <c r="K83" s="27">
        <v>122</v>
      </c>
      <c r="L83" s="27">
        <v>165</v>
      </c>
      <c r="M83" s="27">
        <v>135</v>
      </c>
      <c r="N83" s="27">
        <v>129</v>
      </c>
      <c r="O83" s="27">
        <v>155</v>
      </c>
      <c r="P83" s="27">
        <f t="shared" si="9"/>
        <v>2080</v>
      </c>
      <c r="Q83" s="39">
        <v>86157</v>
      </c>
      <c r="R83" s="119">
        <f t="shared" si="10"/>
        <v>241.41973374188979</v>
      </c>
      <c r="S83" s="11"/>
      <c r="W83" s="6"/>
      <c r="X83" s="6"/>
    </row>
    <row r="84" spans="1:24" ht="16.5" thickBot="1" x14ac:dyDescent="0.3">
      <c r="C84" s="110" t="s">
        <v>53</v>
      </c>
      <c r="D84" s="27">
        <v>3593</v>
      </c>
      <c r="E84" s="27">
        <v>3654</v>
      </c>
      <c r="F84" s="27">
        <v>2833</v>
      </c>
      <c r="G84" s="27">
        <v>3038</v>
      </c>
      <c r="H84" s="27">
        <v>3164</v>
      </c>
      <c r="I84" s="27">
        <v>3303</v>
      </c>
      <c r="J84" s="27">
        <v>2857</v>
      </c>
      <c r="K84" s="27">
        <v>3169</v>
      </c>
      <c r="L84" s="27">
        <v>2661</v>
      </c>
      <c r="M84" s="27">
        <v>3561</v>
      </c>
      <c r="N84" s="27">
        <v>2904</v>
      </c>
      <c r="O84" s="27">
        <v>3669</v>
      </c>
      <c r="P84" s="27">
        <f t="shared" si="9"/>
        <v>38406</v>
      </c>
      <c r="Q84" s="39">
        <v>1677444</v>
      </c>
      <c r="R84" s="119">
        <f t="shared" si="10"/>
        <v>228.9554822694528</v>
      </c>
      <c r="S84" s="11"/>
      <c r="W84" s="6"/>
      <c r="X84" s="6"/>
    </row>
    <row r="85" spans="1:24" ht="16.5" thickBot="1" x14ac:dyDescent="0.3">
      <c r="A85" s="18"/>
      <c r="B85" s="18"/>
      <c r="C85" s="109" t="s">
        <v>58</v>
      </c>
      <c r="D85" s="27">
        <v>2596</v>
      </c>
      <c r="E85" s="27">
        <v>2545</v>
      </c>
      <c r="F85" s="27">
        <v>2331</v>
      </c>
      <c r="G85" s="27">
        <v>2712</v>
      </c>
      <c r="H85" s="27">
        <v>2547</v>
      </c>
      <c r="I85" s="27">
        <v>2601</v>
      </c>
      <c r="J85" s="27">
        <v>2337</v>
      </c>
      <c r="K85" s="27">
        <v>2508</v>
      </c>
      <c r="L85" s="27">
        <v>2246</v>
      </c>
      <c r="M85" s="27">
        <v>2788</v>
      </c>
      <c r="N85" s="27">
        <v>2294</v>
      </c>
      <c r="O85" s="27">
        <v>3185</v>
      </c>
      <c r="P85" s="27">
        <f t="shared" si="9"/>
        <v>30690</v>
      </c>
      <c r="Q85" s="39">
        <v>1383413</v>
      </c>
      <c r="R85" s="119">
        <f t="shared" si="10"/>
        <v>221.84264568859771</v>
      </c>
      <c r="S85" s="11"/>
      <c r="W85" s="6"/>
      <c r="X85" s="6"/>
    </row>
    <row r="86" spans="1:24" ht="16.5" customHeight="1" thickBot="1" x14ac:dyDescent="0.3">
      <c r="C86" s="109" t="s">
        <v>56</v>
      </c>
      <c r="D86" s="27">
        <v>735</v>
      </c>
      <c r="E86" s="27">
        <v>708</v>
      </c>
      <c r="F86" s="27">
        <v>697</v>
      </c>
      <c r="G86" s="27">
        <v>646</v>
      </c>
      <c r="H86" s="27">
        <v>701</v>
      </c>
      <c r="I86" s="27">
        <v>784</v>
      </c>
      <c r="J86" s="27">
        <v>704</v>
      </c>
      <c r="K86" s="27">
        <v>835</v>
      </c>
      <c r="L86" s="27">
        <v>629</v>
      </c>
      <c r="M86" s="27">
        <v>791</v>
      </c>
      <c r="N86" s="27">
        <v>631</v>
      </c>
      <c r="O86" s="27">
        <v>737</v>
      </c>
      <c r="P86" s="27">
        <f t="shared" si="9"/>
        <v>8598</v>
      </c>
      <c r="Q86" s="39">
        <v>439745</v>
      </c>
      <c r="R86" s="119">
        <f t="shared" si="10"/>
        <v>195.52240503018794</v>
      </c>
      <c r="S86" s="11"/>
      <c r="W86" s="6"/>
      <c r="X86" s="6"/>
    </row>
    <row r="87" spans="1:24" s="18" customFormat="1" ht="16.5" thickBot="1" x14ac:dyDescent="0.3">
      <c r="A87" s="62"/>
      <c r="B87" s="3"/>
      <c r="C87" s="110" t="s">
        <v>59</v>
      </c>
      <c r="D87" s="27">
        <v>60</v>
      </c>
      <c r="E87" s="27">
        <v>71</v>
      </c>
      <c r="F87" s="27">
        <v>30</v>
      </c>
      <c r="G87" s="27">
        <v>53</v>
      </c>
      <c r="H87" s="27">
        <v>59</v>
      </c>
      <c r="I87" s="27">
        <v>54</v>
      </c>
      <c r="J87" s="27">
        <v>52</v>
      </c>
      <c r="K87" s="27">
        <v>60</v>
      </c>
      <c r="L87" s="27">
        <v>26</v>
      </c>
      <c r="M87" s="27">
        <v>44</v>
      </c>
      <c r="N87" s="27">
        <v>37</v>
      </c>
      <c r="O87" s="27">
        <v>76</v>
      </c>
      <c r="P87" s="27">
        <f t="shared" si="9"/>
        <v>622</v>
      </c>
      <c r="Q87" s="39">
        <v>43805</v>
      </c>
      <c r="R87" s="119">
        <f t="shared" si="10"/>
        <v>141.99292318228512</v>
      </c>
      <c r="S87" s="11"/>
      <c r="T87" s="3"/>
      <c r="W87" s="121"/>
      <c r="X87" s="121"/>
    </row>
    <row r="88" spans="1:24" s="64" customFormat="1" ht="16.5" thickBot="1" x14ac:dyDescent="0.3">
      <c r="A88" s="63"/>
      <c r="B88" s="3"/>
      <c r="C88" s="109" t="s">
        <v>51</v>
      </c>
      <c r="D88" s="27">
        <v>447</v>
      </c>
      <c r="E88" s="27">
        <v>365</v>
      </c>
      <c r="F88" s="27">
        <v>282</v>
      </c>
      <c r="G88" s="27">
        <v>179</v>
      </c>
      <c r="H88" s="27">
        <v>260</v>
      </c>
      <c r="I88" s="27">
        <v>293</v>
      </c>
      <c r="J88" s="27">
        <v>270</v>
      </c>
      <c r="K88" s="27">
        <v>333</v>
      </c>
      <c r="L88" s="27">
        <v>205</v>
      </c>
      <c r="M88" s="27">
        <v>337</v>
      </c>
      <c r="N88" s="27">
        <v>285</v>
      </c>
      <c r="O88" s="27">
        <v>343</v>
      </c>
      <c r="P88" s="27">
        <f t="shared" si="9"/>
        <v>3599</v>
      </c>
      <c r="Q88" s="39">
        <v>258271</v>
      </c>
      <c r="R88" s="119">
        <f t="shared" si="10"/>
        <v>139.34975277905764</v>
      </c>
      <c r="S88" s="11"/>
      <c r="T88" s="3"/>
      <c r="X88" s="126"/>
    </row>
    <row r="89" spans="1:24" ht="16.5" thickBot="1" x14ac:dyDescent="0.3">
      <c r="C89" s="110" t="s">
        <v>60</v>
      </c>
      <c r="D89" s="27">
        <v>474</v>
      </c>
      <c r="E89" s="27">
        <v>400</v>
      </c>
      <c r="F89" s="27">
        <v>315</v>
      </c>
      <c r="G89" s="27">
        <v>345</v>
      </c>
      <c r="H89" s="27">
        <v>406</v>
      </c>
      <c r="I89" s="27">
        <v>402</v>
      </c>
      <c r="J89" s="27">
        <v>376</v>
      </c>
      <c r="K89" s="27">
        <v>470</v>
      </c>
      <c r="L89" s="27">
        <v>368</v>
      </c>
      <c r="M89" s="27">
        <v>521</v>
      </c>
      <c r="N89" s="27">
        <v>530</v>
      </c>
      <c r="O89" s="27">
        <v>647</v>
      </c>
      <c r="P89" s="27">
        <f t="shared" si="9"/>
        <v>5254</v>
      </c>
      <c r="Q89" s="39">
        <v>411732</v>
      </c>
      <c r="R89" s="119">
        <f t="shared" si="10"/>
        <v>127.60727852097966</v>
      </c>
      <c r="S89" s="11"/>
      <c r="W89" s="6"/>
      <c r="X89" s="6"/>
    </row>
    <row r="90" spans="1:24" ht="16.5" thickBot="1" x14ac:dyDescent="0.3">
      <c r="C90" s="109" t="s">
        <v>61</v>
      </c>
      <c r="D90" s="27">
        <v>43</v>
      </c>
      <c r="E90" s="27">
        <v>31</v>
      </c>
      <c r="F90" s="27">
        <v>38</v>
      </c>
      <c r="G90" s="27">
        <v>48</v>
      </c>
      <c r="H90" s="27">
        <v>47</v>
      </c>
      <c r="I90" s="27">
        <v>42</v>
      </c>
      <c r="J90" s="27">
        <v>112</v>
      </c>
      <c r="K90" s="27">
        <v>85</v>
      </c>
      <c r="L90" s="27">
        <v>30</v>
      </c>
      <c r="M90" s="27">
        <v>37</v>
      </c>
      <c r="N90" s="27">
        <v>33</v>
      </c>
      <c r="O90" s="27">
        <v>66</v>
      </c>
      <c r="P90" s="27">
        <f t="shared" si="9"/>
        <v>612</v>
      </c>
      <c r="Q90" s="39">
        <v>52901</v>
      </c>
      <c r="R90" s="119">
        <f t="shared" si="10"/>
        <v>115.68779418158447</v>
      </c>
      <c r="S90" s="11"/>
      <c r="X90" s="6"/>
    </row>
    <row r="91" spans="1:24" ht="16.5" thickBot="1" x14ac:dyDescent="0.3">
      <c r="C91" s="109" t="s">
        <v>62</v>
      </c>
      <c r="D91" s="27">
        <v>16</v>
      </c>
      <c r="E91" s="27">
        <v>28</v>
      </c>
      <c r="F91" s="27">
        <v>27</v>
      </c>
      <c r="G91" s="27">
        <v>9</v>
      </c>
      <c r="H91" s="27">
        <v>10</v>
      </c>
      <c r="I91" s="27">
        <v>28</v>
      </c>
      <c r="J91" s="27">
        <v>14</v>
      </c>
      <c r="K91" s="27">
        <v>15</v>
      </c>
      <c r="L91" s="27">
        <v>15</v>
      </c>
      <c r="M91" s="27">
        <v>17</v>
      </c>
      <c r="N91" s="27">
        <v>24</v>
      </c>
      <c r="O91" s="27">
        <v>23</v>
      </c>
      <c r="P91" s="27">
        <f t="shared" si="9"/>
        <v>226</v>
      </c>
      <c r="Q91" s="39">
        <v>28262</v>
      </c>
      <c r="R91" s="119">
        <f t="shared" si="10"/>
        <v>79.966032127945653</v>
      </c>
      <c r="S91" s="11"/>
      <c r="X91" s="6"/>
    </row>
    <row r="92" spans="1:24" ht="26.1" customHeight="1" thickBot="1" x14ac:dyDescent="0.25">
      <c r="C92" s="42" t="s">
        <v>16</v>
      </c>
      <c r="D92" s="43">
        <f t="shared" ref="D92:G92" si="11">SUM(D59:D91)</f>
        <v>174161</v>
      </c>
      <c r="E92" s="43">
        <f t="shared" si="11"/>
        <v>155969</v>
      </c>
      <c r="F92" s="43">
        <f t="shared" si="11"/>
        <v>135231</v>
      </c>
      <c r="G92" s="43">
        <f t="shared" si="11"/>
        <v>162006</v>
      </c>
      <c r="H92" s="43">
        <f t="shared" ref="H92:P92" si="12">SUM(H59:H91)</f>
        <v>158038</v>
      </c>
      <c r="I92" s="43">
        <f t="shared" si="12"/>
        <v>168808</v>
      </c>
      <c r="J92" s="43">
        <f t="shared" si="12"/>
        <v>158138</v>
      </c>
      <c r="K92" s="43">
        <f t="shared" si="12"/>
        <v>176551</v>
      </c>
      <c r="L92" s="43">
        <f t="shared" si="12"/>
        <v>154634</v>
      </c>
      <c r="M92" s="43">
        <f t="shared" si="12"/>
        <v>199193</v>
      </c>
      <c r="N92" s="43">
        <f t="shared" ref="N92" si="13">SUM(N59:N91)</f>
        <v>156685</v>
      </c>
      <c r="O92" s="43">
        <f t="shared" si="12"/>
        <v>205842</v>
      </c>
      <c r="P92" s="43">
        <f t="shared" si="12"/>
        <v>2005256</v>
      </c>
      <c r="Q92" s="43">
        <v>48416043</v>
      </c>
      <c r="R92" s="91" t="s">
        <v>251</v>
      </c>
      <c r="S92" s="10"/>
      <c r="T92" s="105"/>
      <c r="U92" s="11"/>
    </row>
    <row r="93" spans="1:24" s="145" customFormat="1" ht="16.5" x14ac:dyDescent="0.25">
      <c r="A93" s="159"/>
      <c r="C93" s="147" t="s">
        <v>261</v>
      </c>
      <c r="D93" s="148"/>
      <c r="E93" s="148"/>
      <c r="F93" s="148"/>
      <c r="G93" s="154"/>
      <c r="H93" s="154"/>
      <c r="I93" s="154"/>
      <c r="J93" s="148"/>
      <c r="K93" s="148"/>
      <c r="L93" s="148"/>
      <c r="M93" s="148"/>
      <c r="N93" s="148"/>
      <c r="O93" s="148"/>
      <c r="P93" s="148"/>
      <c r="Q93" s="149"/>
      <c r="R93" s="152"/>
    </row>
    <row r="94" spans="1:24" s="145" customFormat="1" ht="24.95" customHeight="1" x14ac:dyDescent="0.25">
      <c r="A94" s="159"/>
      <c r="C94" s="192" t="s">
        <v>262</v>
      </c>
      <c r="D94" s="192"/>
      <c r="E94" s="192"/>
      <c r="F94" s="192"/>
      <c r="G94" s="192"/>
      <c r="H94" s="192"/>
      <c r="I94" s="192"/>
      <c r="J94" s="192"/>
      <c r="K94" s="192"/>
      <c r="L94" s="192"/>
      <c r="M94" s="192"/>
      <c r="N94" s="192"/>
      <c r="O94" s="192"/>
      <c r="P94" s="192"/>
      <c r="Q94" s="192"/>
    </row>
    <row r="95" spans="1:24" s="145" customFormat="1" ht="16.5" x14ac:dyDescent="0.25">
      <c r="A95" s="159"/>
      <c r="C95" s="153" t="s">
        <v>263</v>
      </c>
      <c r="D95" s="148"/>
      <c r="E95" s="148"/>
      <c r="F95" s="154"/>
      <c r="G95" s="154"/>
      <c r="H95" s="154"/>
      <c r="I95" s="154"/>
      <c r="J95" s="148"/>
      <c r="K95" s="148"/>
      <c r="L95" s="148"/>
      <c r="M95" s="148"/>
      <c r="N95" s="148"/>
      <c r="O95" s="148"/>
      <c r="P95" s="148"/>
      <c r="Q95" s="149"/>
    </row>
    <row r="96" spans="1:24" ht="15.75" x14ac:dyDescent="0.25">
      <c r="C96" s="185" t="s">
        <v>64</v>
      </c>
      <c r="D96" s="185"/>
      <c r="E96" s="185"/>
      <c r="F96" s="185"/>
      <c r="G96" s="185"/>
      <c r="H96" s="185"/>
      <c r="I96" s="185"/>
      <c r="J96" s="185"/>
      <c r="K96" s="185"/>
      <c r="L96" s="185"/>
      <c r="M96" s="185"/>
      <c r="N96" s="185"/>
      <c r="O96" s="185"/>
      <c r="P96" s="185"/>
      <c r="Q96" s="185"/>
    </row>
    <row r="97" spans="1:24 16383:16383" ht="15.75" x14ac:dyDescent="0.25">
      <c r="C97" s="185" t="s">
        <v>224</v>
      </c>
      <c r="D97" s="185"/>
      <c r="E97" s="185"/>
      <c r="F97" s="185"/>
      <c r="G97" s="185"/>
      <c r="H97" s="185"/>
      <c r="I97" s="185"/>
      <c r="J97" s="185"/>
      <c r="K97" s="185"/>
      <c r="L97" s="185"/>
      <c r="M97" s="185"/>
      <c r="N97" s="185"/>
      <c r="O97" s="185"/>
      <c r="P97" s="185"/>
      <c r="Q97" s="185"/>
    </row>
    <row r="98" spans="1:24 16383:16383" x14ac:dyDescent="0.2">
      <c r="C98" s="65"/>
      <c r="D98" s="66"/>
      <c r="E98" s="66"/>
      <c r="F98" s="7"/>
      <c r="G98" s="61"/>
      <c r="H98" s="66"/>
      <c r="I98" s="66"/>
      <c r="J98" s="65"/>
      <c r="K98" s="65"/>
      <c r="L98" s="65"/>
      <c r="M98" s="65"/>
      <c r="N98" s="65"/>
      <c r="O98" s="65"/>
      <c r="P98" s="65"/>
      <c r="Q98" s="67"/>
    </row>
    <row r="99" spans="1:24 16383:16383" x14ac:dyDescent="0.2">
      <c r="F99" s="14"/>
      <c r="G99" s="68"/>
    </row>
    <row r="100" spans="1:24 16383:16383" x14ac:dyDescent="0.2">
      <c r="C100" s="82" t="s">
        <v>195</v>
      </c>
      <c r="F100" s="6"/>
    </row>
    <row r="101" spans="1:24 16383:16383" ht="15.75" thickBot="1" x14ac:dyDescent="0.25"/>
    <row r="102" spans="1:24 16383:16383" ht="16.5" customHeight="1" thickBot="1" x14ac:dyDescent="0.25">
      <c r="C102" s="208" t="s">
        <v>177</v>
      </c>
      <c r="D102" s="209"/>
      <c r="E102" s="209"/>
      <c r="F102" s="209"/>
      <c r="G102" s="209"/>
      <c r="H102" s="209"/>
      <c r="I102" s="209"/>
      <c r="J102" s="209"/>
      <c r="K102" s="209"/>
      <c r="L102" s="209"/>
      <c r="M102" s="209"/>
      <c r="N102" s="209"/>
      <c r="O102" s="209"/>
      <c r="P102" s="209"/>
      <c r="Q102" s="210"/>
    </row>
    <row r="103" spans="1:24 16383:16383" ht="16.5" thickBot="1" x14ac:dyDescent="0.3">
      <c r="C103" s="85"/>
      <c r="D103" s="202"/>
      <c r="E103" s="202"/>
      <c r="F103" s="202"/>
      <c r="G103" s="202"/>
      <c r="H103" s="202"/>
      <c r="I103" s="202"/>
      <c r="J103" s="202"/>
      <c r="K103" s="122"/>
      <c r="L103" s="122"/>
      <c r="M103" s="122"/>
      <c r="N103" s="122"/>
      <c r="O103" s="122"/>
      <c r="P103" s="203"/>
      <c r="Q103" s="204"/>
      <c r="R103" s="84"/>
    </row>
    <row r="104" spans="1:24 16383:16383" ht="37.5" customHeight="1" thickBot="1" x14ac:dyDescent="0.25">
      <c r="A104" s="60" t="s">
        <v>65</v>
      </c>
      <c r="B104" s="3" t="s">
        <v>179</v>
      </c>
      <c r="C104" s="35" t="s">
        <v>67</v>
      </c>
      <c r="D104" s="36" t="s">
        <v>11</v>
      </c>
      <c r="E104" s="36" t="s">
        <v>12</v>
      </c>
      <c r="F104" s="36" t="s">
        <v>13</v>
      </c>
      <c r="G104" s="36" t="s">
        <v>2</v>
      </c>
      <c r="H104" s="36" t="s">
        <v>3</v>
      </c>
      <c r="I104" s="36" t="s">
        <v>4</v>
      </c>
      <c r="J104" s="36" t="s">
        <v>5</v>
      </c>
      <c r="K104" s="36" t="s">
        <v>6</v>
      </c>
      <c r="L104" s="36" t="s">
        <v>7</v>
      </c>
      <c r="M104" s="36" t="s">
        <v>8</v>
      </c>
      <c r="N104" s="36" t="s">
        <v>9</v>
      </c>
      <c r="O104" s="36" t="s">
        <v>10</v>
      </c>
      <c r="P104" s="88" t="s">
        <v>227</v>
      </c>
      <c r="Q104" s="88" t="s">
        <v>228</v>
      </c>
      <c r="R104" s="89" t="s">
        <v>178</v>
      </c>
    </row>
    <row r="105" spans="1:24 16383:16383" ht="16.5" thickBot="1" x14ac:dyDescent="0.3">
      <c r="A105" s="60" t="s">
        <v>72</v>
      </c>
      <c r="B105" s="3">
        <v>41001</v>
      </c>
      <c r="C105" s="29" t="s">
        <v>73</v>
      </c>
      <c r="D105" s="39">
        <v>2336</v>
      </c>
      <c r="E105" s="39">
        <v>1917</v>
      </c>
      <c r="F105" s="39">
        <v>1416</v>
      </c>
      <c r="G105" s="39">
        <v>2047</v>
      </c>
      <c r="H105" s="39">
        <v>2073</v>
      </c>
      <c r="I105" s="39">
        <v>2342</v>
      </c>
      <c r="J105" s="39">
        <v>2513</v>
      </c>
      <c r="K105" s="39">
        <v>2796</v>
      </c>
      <c r="L105" s="39">
        <v>2168</v>
      </c>
      <c r="M105" s="39">
        <v>2910</v>
      </c>
      <c r="N105" s="39">
        <v>2432</v>
      </c>
      <c r="O105" s="39">
        <v>2927</v>
      </c>
      <c r="P105" s="39">
        <f t="shared" ref="P105:P136" si="14">SUM(D105:O105)</f>
        <v>27877</v>
      </c>
      <c r="Q105" s="39">
        <v>402611</v>
      </c>
      <c r="R105" s="120">
        <f t="shared" ref="R105:R136" si="15">P105/Q105*10000</f>
        <v>692.40532424598439</v>
      </c>
      <c r="S105" s="6"/>
      <c r="U105" s="6"/>
      <c r="V105" s="6"/>
      <c r="X105" s="116"/>
      <c r="XFC105" s="173"/>
    </row>
    <row r="106" spans="1:24 16383:16383" ht="16.5" thickBot="1" x14ac:dyDescent="0.3">
      <c r="A106" s="60" t="s">
        <v>70</v>
      </c>
      <c r="B106" s="3">
        <v>66001</v>
      </c>
      <c r="C106" s="29" t="s">
        <v>69</v>
      </c>
      <c r="D106" s="39">
        <v>3694</v>
      </c>
      <c r="E106" s="39">
        <v>3418</v>
      </c>
      <c r="F106" s="39">
        <v>2942</v>
      </c>
      <c r="G106" s="39">
        <v>3651</v>
      </c>
      <c r="H106" s="39">
        <v>3309</v>
      </c>
      <c r="I106" s="39">
        <v>3473</v>
      </c>
      <c r="J106" s="39">
        <v>3200</v>
      </c>
      <c r="K106" s="39">
        <v>3302</v>
      </c>
      <c r="L106" s="39">
        <v>2836</v>
      </c>
      <c r="M106" s="39">
        <v>3549</v>
      </c>
      <c r="N106" s="39">
        <v>3152</v>
      </c>
      <c r="O106" s="39">
        <v>3936</v>
      </c>
      <c r="P106" s="39">
        <f t="shared" si="14"/>
        <v>40462</v>
      </c>
      <c r="Q106" s="39">
        <v>590707</v>
      </c>
      <c r="R106" s="120">
        <f t="shared" si="15"/>
        <v>684.97580018520171</v>
      </c>
      <c r="S106" s="6"/>
      <c r="U106" s="6"/>
      <c r="V106" s="6"/>
      <c r="X106" s="116"/>
    </row>
    <row r="107" spans="1:24 16383:16383" ht="16.5" thickBot="1" x14ac:dyDescent="0.3">
      <c r="A107" s="60" t="s">
        <v>78</v>
      </c>
      <c r="B107" s="3">
        <v>73001</v>
      </c>
      <c r="C107" s="29" t="s">
        <v>75</v>
      </c>
      <c r="D107" s="39">
        <v>3232</v>
      </c>
      <c r="E107" s="39">
        <v>2850</v>
      </c>
      <c r="F107" s="39">
        <v>2590</v>
      </c>
      <c r="G107" s="39">
        <v>3203</v>
      </c>
      <c r="H107" s="39">
        <v>3143</v>
      </c>
      <c r="I107" s="39">
        <v>3510</v>
      </c>
      <c r="J107" s="39">
        <v>3251</v>
      </c>
      <c r="K107" s="39">
        <v>3700</v>
      </c>
      <c r="L107" s="39">
        <v>3143</v>
      </c>
      <c r="M107" s="39">
        <v>4177</v>
      </c>
      <c r="N107" s="39">
        <v>2911</v>
      </c>
      <c r="O107" s="39">
        <v>3855</v>
      </c>
      <c r="P107" s="39">
        <f t="shared" si="14"/>
        <v>39565</v>
      </c>
      <c r="Q107" s="39">
        <v>579138</v>
      </c>
      <c r="R107" s="120">
        <f t="shared" si="15"/>
        <v>683.17050513003812</v>
      </c>
      <c r="S107" s="6"/>
      <c r="U107" s="6"/>
      <c r="V107" s="6"/>
      <c r="X107" s="116"/>
    </row>
    <row r="108" spans="1:24 16383:16383" ht="16.5" thickBot="1" x14ac:dyDescent="0.3">
      <c r="A108" s="60" t="s">
        <v>74</v>
      </c>
      <c r="B108" s="3">
        <v>68001</v>
      </c>
      <c r="C108" s="29" t="s">
        <v>77</v>
      </c>
      <c r="D108" s="39">
        <v>4613</v>
      </c>
      <c r="E108" s="39">
        <v>4582</v>
      </c>
      <c r="F108" s="39">
        <v>4396</v>
      </c>
      <c r="G108" s="39">
        <v>4694</v>
      </c>
      <c r="H108" s="39">
        <v>4099</v>
      </c>
      <c r="I108" s="39">
        <v>3996</v>
      </c>
      <c r="J108" s="39">
        <v>3683</v>
      </c>
      <c r="K108" s="39">
        <v>4027</v>
      </c>
      <c r="L108" s="39">
        <v>3485</v>
      </c>
      <c r="M108" s="39">
        <v>4258</v>
      </c>
      <c r="N108" s="39">
        <v>3508</v>
      </c>
      <c r="O108" s="39">
        <v>4518</v>
      </c>
      <c r="P108" s="39">
        <f t="shared" si="14"/>
        <v>49859</v>
      </c>
      <c r="Q108" s="39">
        <v>754071</v>
      </c>
      <c r="R108" s="120">
        <f t="shared" si="15"/>
        <v>661.197685629072</v>
      </c>
      <c r="S108" s="6"/>
      <c r="U108" s="6"/>
      <c r="V108" s="6"/>
      <c r="X108" s="116"/>
    </row>
    <row r="109" spans="1:24 16383:16383" ht="16.5" thickBot="1" x14ac:dyDescent="0.3">
      <c r="A109" s="60" t="s">
        <v>68</v>
      </c>
      <c r="B109" s="3">
        <v>17001</v>
      </c>
      <c r="C109" s="29" t="s">
        <v>71</v>
      </c>
      <c r="D109" s="39">
        <v>2727</v>
      </c>
      <c r="E109" s="39">
        <v>2568</v>
      </c>
      <c r="F109" s="39">
        <v>2094</v>
      </c>
      <c r="G109" s="39">
        <v>2481</v>
      </c>
      <c r="H109" s="39">
        <v>2645</v>
      </c>
      <c r="I109" s="39">
        <v>2290</v>
      </c>
      <c r="J109" s="39">
        <v>2152</v>
      </c>
      <c r="K109" s="39">
        <v>2132</v>
      </c>
      <c r="L109" s="39">
        <v>1790</v>
      </c>
      <c r="M109" s="39">
        <v>2314</v>
      </c>
      <c r="N109" s="39">
        <v>1734</v>
      </c>
      <c r="O109" s="39">
        <v>2233</v>
      </c>
      <c r="P109" s="39">
        <f t="shared" si="14"/>
        <v>27160</v>
      </c>
      <c r="Q109" s="39">
        <v>432861</v>
      </c>
      <c r="R109" s="120">
        <f t="shared" si="15"/>
        <v>627.45315470786238</v>
      </c>
      <c r="S109" s="6"/>
      <c r="U109" s="6"/>
      <c r="V109" s="6"/>
      <c r="X109" s="116"/>
    </row>
    <row r="110" spans="1:24 16383:16383" ht="16.5" thickBot="1" x14ac:dyDescent="0.3">
      <c r="A110" s="60" t="s">
        <v>80</v>
      </c>
      <c r="B110" s="3">
        <v>5001</v>
      </c>
      <c r="C110" s="29" t="s">
        <v>83</v>
      </c>
      <c r="D110" s="39">
        <v>14117</v>
      </c>
      <c r="E110" s="39">
        <v>11776</v>
      </c>
      <c r="F110" s="39">
        <v>9906</v>
      </c>
      <c r="G110" s="39">
        <v>13174</v>
      </c>
      <c r="H110" s="39">
        <v>13024</v>
      </c>
      <c r="I110" s="39">
        <v>14700</v>
      </c>
      <c r="J110" s="39">
        <v>14332</v>
      </c>
      <c r="K110" s="39">
        <v>15946</v>
      </c>
      <c r="L110" s="39">
        <v>14501</v>
      </c>
      <c r="M110" s="39">
        <v>18804</v>
      </c>
      <c r="N110" s="39">
        <v>14221</v>
      </c>
      <c r="O110" s="39">
        <v>19039</v>
      </c>
      <c r="P110" s="39">
        <f t="shared" si="14"/>
        <v>173540</v>
      </c>
      <c r="Q110" s="39">
        <v>2907480</v>
      </c>
      <c r="R110" s="120">
        <f t="shared" si="15"/>
        <v>596.87426912652882</v>
      </c>
      <c r="S110" s="6"/>
      <c r="U110" s="6"/>
      <c r="V110" s="6"/>
      <c r="X110" s="116"/>
    </row>
    <row r="111" spans="1:24 16383:16383" ht="16.5" thickBot="1" x14ac:dyDescent="0.3">
      <c r="A111" s="60" t="s">
        <v>82</v>
      </c>
      <c r="B111" s="3">
        <v>11001</v>
      </c>
      <c r="C111" s="29" t="s">
        <v>32</v>
      </c>
      <c r="D111" s="39">
        <v>37451</v>
      </c>
      <c r="E111" s="39">
        <v>32588</v>
      </c>
      <c r="F111" s="39">
        <v>27794</v>
      </c>
      <c r="G111" s="39">
        <v>34584</v>
      </c>
      <c r="H111" s="39">
        <v>34055</v>
      </c>
      <c r="I111" s="39">
        <v>37364</v>
      </c>
      <c r="J111" s="39">
        <v>34355</v>
      </c>
      <c r="K111" s="39">
        <v>39157</v>
      </c>
      <c r="L111" s="39">
        <v>33752</v>
      </c>
      <c r="M111" s="39">
        <v>43359</v>
      </c>
      <c r="N111" s="39">
        <v>32489</v>
      </c>
      <c r="O111" s="39">
        <v>43388</v>
      </c>
      <c r="P111" s="39">
        <f t="shared" si="14"/>
        <v>430336</v>
      </c>
      <c r="Q111" s="39">
        <v>7745960</v>
      </c>
      <c r="R111" s="120">
        <f t="shared" si="15"/>
        <v>555.56186708942471</v>
      </c>
      <c r="S111" s="6"/>
      <c r="U111" s="6"/>
      <c r="V111" s="6"/>
      <c r="X111" s="116"/>
    </row>
    <row r="112" spans="1:24 16383:16383" ht="16.5" thickBot="1" x14ac:dyDescent="0.3">
      <c r="A112" s="60" t="s">
        <v>89</v>
      </c>
      <c r="B112" s="3">
        <v>76001</v>
      </c>
      <c r="C112" s="29" t="s">
        <v>90</v>
      </c>
      <c r="D112" s="39">
        <v>12424</v>
      </c>
      <c r="E112" s="39">
        <v>11052</v>
      </c>
      <c r="F112" s="39">
        <v>9567</v>
      </c>
      <c r="G112" s="39">
        <v>11522</v>
      </c>
      <c r="H112" s="39">
        <v>10131</v>
      </c>
      <c r="I112" s="39">
        <v>10218</v>
      </c>
      <c r="J112" s="39">
        <v>10006</v>
      </c>
      <c r="K112" s="39">
        <v>10930</v>
      </c>
      <c r="L112" s="39">
        <v>9829</v>
      </c>
      <c r="M112" s="39">
        <v>12945</v>
      </c>
      <c r="N112" s="39">
        <v>10900</v>
      </c>
      <c r="O112" s="39">
        <v>12416</v>
      </c>
      <c r="P112" s="39">
        <f t="shared" si="14"/>
        <v>131940</v>
      </c>
      <c r="Q112" s="39">
        <v>2448642</v>
      </c>
      <c r="R112" s="120">
        <f t="shared" si="15"/>
        <v>538.8292776159193</v>
      </c>
      <c r="S112" s="6"/>
      <c r="U112" s="6"/>
      <c r="V112" s="6"/>
      <c r="X112" s="116"/>
    </row>
    <row r="113" spans="1:24" ht="16.5" thickBot="1" x14ac:dyDescent="0.3">
      <c r="A113" s="60" t="s">
        <v>101</v>
      </c>
      <c r="B113" s="3">
        <v>52001</v>
      </c>
      <c r="C113" s="29" t="s">
        <v>106</v>
      </c>
      <c r="D113" s="39">
        <v>1536</v>
      </c>
      <c r="E113" s="39">
        <v>1634</v>
      </c>
      <c r="F113" s="39">
        <v>1520</v>
      </c>
      <c r="G113" s="39">
        <v>1705</v>
      </c>
      <c r="H113" s="39">
        <v>1694</v>
      </c>
      <c r="I113" s="39">
        <v>1772</v>
      </c>
      <c r="J113" s="39">
        <v>1482</v>
      </c>
      <c r="K113" s="39">
        <v>1784</v>
      </c>
      <c r="L113" s="39">
        <v>1595</v>
      </c>
      <c r="M113" s="39">
        <v>1769</v>
      </c>
      <c r="N113" s="39">
        <v>1669</v>
      </c>
      <c r="O113" s="39">
        <v>1936</v>
      </c>
      <c r="P113" s="39">
        <f t="shared" si="14"/>
        <v>20096</v>
      </c>
      <c r="Q113" s="39">
        <v>398595</v>
      </c>
      <c r="R113" s="120">
        <f t="shared" si="15"/>
        <v>504.17090028725903</v>
      </c>
      <c r="S113" s="6"/>
      <c r="U113" s="6"/>
      <c r="V113" s="6"/>
      <c r="X113" s="116"/>
    </row>
    <row r="114" spans="1:24" ht="16.5" thickBot="1" x14ac:dyDescent="0.3">
      <c r="A114" s="60" t="s">
        <v>87</v>
      </c>
      <c r="B114" s="3">
        <v>63001</v>
      </c>
      <c r="C114" s="29" t="s">
        <v>81</v>
      </c>
      <c r="D114" s="39">
        <v>1504</v>
      </c>
      <c r="E114" s="39">
        <v>1302</v>
      </c>
      <c r="F114" s="39">
        <v>1191</v>
      </c>
      <c r="G114" s="39">
        <v>1471</v>
      </c>
      <c r="H114" s="39">
        <v>1286</v>
      </c>
      <c r="I114" s="39">
        <v>1553</v>
      </c>
      <c r="J114" s="39">
        <v>1486</v>
      </c>
      <c r="K114" s="39">
        <v>1675</v>
      </c>
      <c r="L114" s="39">
        <v>1458</v>
      </c>
      <c r="M114" s="39">
        <v>1794</v>
      </c>
      <c r="N114" s="39">
        <v>1360</v>
      </c>
      <c r="O114" s="39">
        <v>1671</v>
      </c>
      <c r="P114" s="39">
        <f t="shared" si="14"/>
        <v>17751</v>
      </c>
      <c r="Q114" s="39">
        <v>357877</v>
      </c>
      <c r="R114" s="120">
        <f t="shared" si="15"/>
        <v>496.0084051224303</v>
      </c>
      <c r="S114" s="6"/>
      <c r="U114" s="6"/>
      <c r="V114" s="6"/>
      <c r="X114" s="116"/>
    </row>
    <row r="115" spans="1:24" ht="16.5" thickBot="1" x14ac:dyDescent="0.3">
      <c r="A115" s="60" t="s">
        <v>91</v>
      </c>
      <c r="B115" s="3">
        <v>15001</v>
      </c>
      <c r="C115" s="29" t="s">
        <v>92</v>
      </c>
      <c r="D115" s="39">
        <v>655</v>
      </c>
      <c r="E115" s="39">
        <v>629</v>
      </c>
      <c r="F115" s="39">
        <v>527</v>
      </c>
      <c r="G115" s="39">
        <v>682</v>
      </c>
      <c r="H115" s="39">
        <v>747</v>
      </c>
      <c r="I115" s="39">
        <v>927</v>
      </c>
      <c r="J115" s="39">
        <v>884</v>
      </c>
      <c r="K115" s="39">
        <v>1112</v>
      </c>
      <c r="L115" s="39">
        <v>919</v>
      </c>
      <c r="M115" s="39">
        <v>1214</v>
      </c>
      <c r="N115" s="39">
        <v>882</v>
      </c>
      <c r="O115" s="39">
        <v>1095</v>
      </c>
      <c r="P115" s="39">
        <f t="shared" si="14"/>
        <v>10273</v>
      </c>
      <c r="Q115" s="39">
        <v>208627</v>
      </c>
      <c r="R115" s="120">
        <f t="shared" si="15"/>
        <v>492.40989900636066</v>
      </c>
      <c r="S115" s="6"/>
      <c r="U115" s="6"/>
      <c r="V115" s="6"/>
      <c r="X115" s="116"/>
    </row>
    <row r="116" spans="1:24" ht="16.5" thickBot="1" x14ac:dyDescent="0.3">
      <c r="A116" s="60" t="s">
        <v>84</v>
      </c>
      <c r="B116" s="3">
        <v>50001</v>
      </c>
      <c r="C116" s="29" t="s">
        <v>85</v>
      </c>
      <c r="D116" s="39">
        <v>2470</v>
      </c>
      <c r="E116" s="39">
        <v>2129</v>
      </c>
      <c r="F116" s="39">
        <v>1696</v>
      </c>
      <c r="G116" s="39">
        <v>2023</v>
      </c>
      <c r="H116" s="39">
        <v>2015</v>
      </c>
      <c r="I116" s="39">
        <v>2190</v>
      </c>
      <c r="J116" s="39">
        <v>2231</v>
      </c>
      <c r="K116" s="39">
        <v>2306</v>
      </c>
      <c r="L116" s="39">
        <v>2302</v>
      </c>
      <c r="M116" s="39">
        <v>2630</v>
      </c>
      <c r="N116" s="39">
        <v>2168</v>
      </c>
      <c r="O116" s="39">
        <v>2853</v>
      </c>
      <c r="P116" s="39">
        <f t="shared" si="14"/>
        <v>27013</v>
      </c>
      <c r="Q116" s="39">
        <v>552421</v>
      </c>
      <c r="R116" s="120">
        <f t="shared" si="15"/>
        <v>488.99299628363156</v>
      </c>
      <c r="S116" s="6"/>
      <c r="U116" s="6"/>
      <c r="V116" s="6"/>
      <c r="X116" s="116"/>
    </row>
    <row r="117" spans="1:24" ht="16.5" thickBot="1" x14ac:dyDescent="0.3">
      <c r="A117" s="60" t="s">
        <v>107</v>
      </c>
      <c r="B117" s="3">
        <v>88001</v>
      </c>
      <c r="C117" s="29" t="s">
        <v>100</v>
      </c>
      <c r="D117" s="39">
        <v>244</v>
      </c>
      <c r="E117" s="39">
        <v>289</v>
      </c>
      <c r="F117" s="39">
        <v>251</v>
      </c>
      <c r="G117" s="39">
        <v>270</v>
      </c>
      <c r="H117" s="39">
        <v>211</v>
      </c>
      <c r="I117" s="39">
        <v>185</v>
      </c>
      <c r="J117" s="39">
        <v>167</v>
      </c>
      <c r="K117" s="39">
        <v>210</v>
      </c>
      <c r="L117" s="39">
        <v>181</v>
      </c>
      <c r="M117" s="39">
        <v>288</v>
      </c>
      <c r="N117" s="39">
        <v>198</v>
      </c>
      <c r="O117" s="39">
        <v>221</v>
      </c>
      <c r="P117" s="39">
        <f t="shared" si="14"/>
        <v>2715</v>
      </c>
      <c r="Q117" s="39">
        <v>56665</v>
      </c>
      <c r="R117" s="120">
        <f t="shared" si="15"/>
        <v>479.13173916879907</v>
      </c>
      <c r="S117" s="6"/>
      <c r="U117" s="6"/>
      <c r="V117" s="6"/>
      <c r="X117" s="116"/>
    </row>
    <row r="118" spans="1:24" ht="16.5" thickBot="1" x14ac:dyDescent="0.3">
      <c r="A118" s="60" t="s">
        <v>86</v>
      </c>
      <c r="B118" s="3">
        <v>19001</v>
      </c>
      <c r="C118" s="29" t="s">
        <v>88</v>
      </c>
      <c r="D118" s="39">
        <v>1329</v>
      </c>
      <c r="E118" s="39">
        <v>1372</v>
      </c>
      <c r="F118" s="39">
        <v>1157</v>
      </c>
      <c r="G118" s="39">
        <v>1132</v>
      </c>
      <c r="H118" s="39">
        <v>1234</v>
      </c>
      <c r="I118" s="39">
        <v>1322</v>
      </c>
      <c r="J118" s="39">
        <v>1259</v>
      </c>
      <c r="K118" s="39">
        <v>1339</v>
      </c>
      <c r="L118" s="39">
        <v>1135</v>
      </c>
      <c r="M118" s="39">
        <v>1415</v>
      </c>
      <c r="N118" s="39">
        <v>973</v>
      </c>
      <c r="O118" s="39">
        <v>1426</v>
      </c>
      <c r="P118" s="39">
        <f t="shared" si="14"/>
        <v>15093</v>
      </c>
      <c r="Q118" s="39">
        <v>317702</v>
      </c>
      <c r="R118" s="120">
        <f t="shared" si="15"/>
        <v>475.06783086036597</v>
      </c>
      <c r="S118" s="6"/>
      <c r="U118" s="6"/>
      <c r="V118" s="6"/>
      <c r="X118" s="116"/>
    </row>
    <row r="119" spans="1:24" ht="16.5" thickBot="1" x14ac:dyDescent="0.3">
      <c r="A119" s="60" t="s">
        <v>76</v>
      </c>
      <c r="B119" s="3">
        <v>85001</v>
      </c>
      <c r="C119" s="29" t="s">
        <v>79</v>
      </c>
      <c r="D119" s="39">
        <v>1120</v>
      </c>
      <c r="E119" s="39">
        <v>1093</v>
      </c>
      <c r="F119" s="39">
        <v>538</v>
      </c>
      <c r="G119" s="39">
        <v>530</v>
      </c>
      <c r="H119" s="39">
        <v>600</v>
      </c>
      <c r="I119" s="39">
        <v>628</v>
      </c>
      <c r="J119" s="39">
        <v>716</v>
      </c>
      <c r="K119" s="39">
        <v>801</v>
      </c>
      <c r="L119" s="39">
        <v>608</v>
      </c>
      <c r="M119" s="39">
        <v>723</v>
      </c>
      <c r="N119" s="39">
        <v>671</v>
      </c>
      <c r="O119" s="39">
        <v>787</v>
      </c>
      <c r="P119" s="39">
        <f t="shared" si="14"/>
        <v>8815</v>
      </c>
      <c r="Q119" s="39">
        <v>194381</v>
      </c>
      <c r="R119" s="120">
        <f t="shared" si="15"/>
        <v>453.49082472052311</v>
      </c>
      <c r="S119" s="6"/>
      <c r="U119" s="6"/>
      <c r="V119" s="6"/>
      <c r="X119" s="116"/>
    </row>
    <row r="120" spans="1:24" ht="16.5" thickBot="1" x14ac:dyDescent="0.3">
      <c r="A120" s="60" t="s">
        <v>95</v>
      </c>
      <c r="B120" s="3">
        <v>27001</v>
      </c>
      <c r="C120" s="29" t="s">
        <v>94</v>
      </c>
      <c r="D120" s="39">
        <v>512</v>
      </c>
      <c r="E120" s="39">
        <v>530</v>
      </c>
      <c r="F120" s="39">
        <v>470</v>
      </c>
      <c r="G120" s="39">
        <v>464</v>
      </c>
      <c r="H120" s="39">
        <v>466</v>
      </c>
      <c r="I120" s="39">
        <v>571</v>
      </c>
      <c r="J120" s="39">
        <v>508</v>
      </c>
      <c r="K120" s="39">
        <v>571</v>
      </c>
      <c r="L120" s="39">
        <v>412</v>
      </c>
      <c r="M120" s="39">
        <v>521</v>
      </c>
      <c r="N120" s="39">
        <v>437</v>
      </c>
      <c r="O120" s="39">
        <v>479</v>
      </c>
      <c r="P120" s="39">
        <f t="shared" si="14"/>
        <v>5941</v>
      </c>
      <c r="Q120" s="39">
        <v>141118</v>
      </c>
      <c r="R120" s="120">
        <f t="shared" si="15"/>
        <v>420.99519551014043</v>
      </c>
      <c r="S120" s="6"/>
      <c r="U120" s="6"/>
      <c r="V120" s="6"/>
      <c r="X120" s="116"/>
    </row>
    <row r="121" spans="1:24" ht="16.5" thickBot="1" x14ac:dyDescent="0.3">
      <c r="A121" s="60" t="s">
        <v>97</v>
      </c>
      <c r="B121" s="3">
        <v>44001</v>
      </c>
      <c r="C121" s="29" t="s">
        <v>98</v>
      </c>
      <c r="D121" s="39">
        <v>873</v>
      </c>
      <c r="E121" s="39">
        <v>742</v>
      </c>
      <c r="F121" s="39">
        <v>621</v>
      </c>
      <c r="G121" s="39">
        <v>712</v>
      </c>
      <c r="H121" s="39">
        <v>667</v>
      </c>
      <c r="I121" s="39">
        <v>772</v>
      </c>
      <c r="J121" s="39">
        <v>789</v>
      </c>
      <c r="K121" s="39">
        <v>835</v>
      </c>
      <c r="L121" s="39">
        <v>717</v>
      </c>
      <c r="M121" s="39">
        <v>812</v>
      </c>
      <c r="N121" s="39">
        <v>773</v>
      </c>
      <c r="O121" s="39">
        <v>887</v>
      </c>
      <c r="P121" s="39">
        <f t="shared" si="14"/>
        <v>9200</v>
      </c>
      <c r="Q121" s="39">
        <v>239358</v>
      </c>
      <c r="R121" s="120">
        <f t="shared" si="15"/>
        <v>384.36150034676092</v>
      </c>
      <c r="S121" s="6"/>
      <c r="U121" s="6"/>
      <c r="V121" s="6"/>
      <c r="X121" s="116"/>
    </row>
    <row r="122" spans="1:24" ht="16.5" thickBot="1" x14ac:dyDescent="0.3">
      <c r="A122" s="60" t="s">
        <v>103</v>
      </c>
      <c r="B122" s="3">
        <v>8001</v>
      </c>
      <c r="C122" s="29" t="s">
        <v>104</v>
      </c>
      <c r="D122" s="39">
        <v>4977</v>
      </c>
      <c r="E122" s="39">
        <v>4904</v>
      </c>
      <c r="F122" s="39">
        <v>4928</v>
      </c>
      <c r="G122" s="39">
        <v>5382</v>
      </c>
      <c r="H122" s="39">
        <v>4613</v>
      </c>
      <c r="I122" s="39">
        <v>4420</v>
      </c>
      <c r="J122" s="39">
        <v>4670</v>
      </c>
      <c r="K122" s="39">
        <v>4681</v>
      </c>
      <c r="L122" s="39">
        <v>4273</v>
      </c>
      <c r="M122" s="39">
        <v>5661</v>
      </c>
      <c r="N122" s="39">
        <v>4385</v>
      </c>
      <c r="O122" s="39">
        <v>5663</v>
      </c>
      <c r="P122" s="39">
        <f t="shared" si="14"/>
        <v>58557</v>
      </c>
      <c r="Q122" s="39">
        <v>1560575</v>
      </c>
      <c r="R122" s="120">
        <f t="shared" si="15"/>
        <v>375.22707976226712</v>
      </c>
      <c r="S122" s="6"/>
      <c r="U122" s="6"/>
      <c r="V122" s="6"/>
      <c r="X122" s="116"/>
    </row>
    <row r="123" spans="1:24" ht="16.5" thickBot="1" x14ac:dyDescent="0.3">
      <c r="A123" s="60" t="s">
        <v>105</v>
      </c>
      <c r="B123" s="3">
        <v>70001</v>
      </c>
      <c r="C123" s="29" t="s">
        <v>108</v>
      </c>
      <c r="D123" s="39">
        <v>1101</v>
      </c>
      <c r="E123" s="39">
        <v>979</v>
      </c>
      <c r="F123" s="39">
        <v>912</v>
      </c>
      <c r="G123" s="39">
        <v>1036</v>
      </c>
      <c r="H123" s="39">
        <v>992</v>
      </c>
      <c r="I123" s="39">
        <v>1038</v>
      </c>
      <c r="J123" s="39">
        <v>944</v>
      </c>
      <c r="K123" s="39">
        <v>1032</v>
      </c>
      <c r="L123" s="39">
        <v>892</v>
      </c>
      <c r="M123" s="39">
        <v>1081</v>
      </c>
      <c r="N123" s="39">
        <v>842</v>
      </c>
      <c r="O123" s="39">
        <v>1066</v>
      </c>
      <c r="P123" s="39">
        <f t="shared" si="14"/>
        <v>11915</v>
      </c>
      <c r="Q123" s="39">
        <v>340067</v>
      </c>
      <c r="R123" s="120">
        <f t="shared" si="15"/>
        <v>350.37213255035039</v>
      </c>
      <c r="S123" s="6"/>
      <c r="U123" s="6"/>
      <c r="V123" s="6"/>
      <c r="X123" s="116"/>
    </row>
    <row r="124" spans="1:24" s="2" customFormat="1" ht="16.5" thickBot="1" x14ac:dyDescent="0.3">
      <c r="A124" s="164" t="s">
        <v>113</v>
      </c>
      <c r="B124" s="2">
        <v>13001</v>
      </c>
      <c r="C124" s="29" t="s">
        <v>213</v>
      </c>
      <c r="D124" s="165">
        <v>3687</v>
      </c>
      <c r="E124" s="165">
        <v>3292</v>
      </c>
      <c r="F124" s="165">
        <v>3175</v>
      </c>
      <c r="G124" s="165">
        <v>3700</v>
      </c>
      <c r="H124" s="165">
        <v>3332</v>
      </c>
      <c r="I124" s="165">
        <v>3604</v>
      </c>
      <c r="J124" s="165">
        <v>3071</v>
      </c>
      <c r="K124" s="165">
        <v>3556</v>
      </c>
      <c r="L124" s="165">
        <v>3137</v>
      </c>
      <c r="M124" s="165">
        <v>4126</v>
      </c>
      <c r="N124" s="165">
        <v>3259</v>
      </c>
      <c r="O124" s="165">
        <v>4086</v>
      </c>
      <c r="P124" s="165">
        <f t="shared" si="14"/>
        <v>42025</v>
      </c>
      <c r="Q124" s="165">
        <v>1247375</v>
      </c>
      <c r="R124" s="166">
        <f t="shared" si="15"/>
        <v>336.90750576210041</v>
      </c>
      <c r="S124" s="167"/>
      <c r="U124" s="167"/>
      <c r="V124" s="167"/>
      <c r="X124" s="107"/>
    </row>
    <row r="125" spans="1:24" ht="16.5" thickBot="1" x14ac:dyDescent="0.3">
      <c r="A125" s="60" t="s">
        <v>109</v>
      </c>
      <c r="B125" s="3">
        <v>23001</v>
      </c>
      <c r="C125" s="29" t="s">
        <v>110</v>
      </c>
      <c r="D125" s="39">
        <v>1659</v>
      </c>
      <c r="E125" s="39">
        <v>1590</v>
      </c>
      <c r="F125" s="39">
        <v>1307</v>
      </c>
      <c r="G125" s="39">
        <v>1352</v>
      </c>
      <c r="H125" s="39">
        <v>1419</v>
      </c>
      <c r="I125" s="39">
        <v>1520</v>
      </c>
      <c r="J125" s="39">
        <v>1298</v>
      </c>
      <c r="K125" s="39">
        <v>1495</v>
      </c>
      <c r="L125" s="39">
        <v>1182</v>
      </c>
      <c r="M125" s="39">
        <v>1641</v>
      </c>
      <c r="N125" s="39">
        <v>1347</v>
      </c>
      <c r="O125" s="39">
        <v>1609</v>
      </c>
      <c r="P125" s="39">
        <f t="shared" si="14"/>
        <v>17419</v>
      </c>
      <c r="Q125" s="39">
        <v>517492</v>
      </c>
      <c r="R125" s="120">
        <f t="shared" si="15"/>
        <v>336.60423736019106</v>
      </c>
      <c r="S125" s="6"/>
      <c r="U125" s="6"/>
      <c r="V125" s="6"/>
      <c r="X125" s="116"/>
    </row>
    <row r="126" spans="1:24" ht="16.5" thickBot="1" x14ac:dyDescent="0.3">
      <c r="A126" s="60" t="s">
        <v>116</v>
      </c>
      <c r="B126" s="3">
        <v>20001</v>
      </c>
      <c r="C126" s="29" t="s">
        <v>115</v>
      </c>
      <c r="D126" s="39">
        <v>1304</v>
      </c>
      <c r="E126" s="39">
        <v>1294</v>
      </c>
      <c r="F126" s="39">
        <v>1159</v>
      </c>
      <c r="G126" s="39">
        <v>1278</v>
      </c>
      <c r="H126" s="39">
        <v>1316</v>
      </c>
      <c r="I126" s="39">
        <v>1550</v>
      </c>
      <c r="J126" s="39">
        <v>1255</v>
      </c>
      <c r="K126" s="39">
        <v>1353</v>
      </c>
      <c r="L126" s="39">
        <v>1346</v>
      </c>
      <c r="M126" s="39">
        <v>1481</v>
      </c>
      <c r="N126" s="39">
        <v>1114</v>
      </c>
      <c r="O126" s="39">
        <v>1637</v>
      </c>
      <c r="P126" s="39">
        <f t="shared" si="14"/>
        <v>16087</v>
      </c>
      <c r="Q126" s="39">
        <v>502588</v>
      </c>
      <c r="R126" s="120">
        <f t="shared" si="15"/>
        <v>320.08324910264474</v>
      </c>
      <c r="S126" s="6"/>
      <c r="U126" s="6"/>
      <c r="V126" s="6"/>
      <c r="X126" s="116"/>
    </row>
    <row r="127" spans="1:24" ht="16.5" thickBot="1" x14ac:dyDescent="0.3">
      <c r="A127" s="60" t="s">
        <v>119</v>
      </c>
      <c r="B127" s="3">
        <v>54001</v>
      </c>
      <c r="C127" s="29" t="s">
        <v>214</v>
      </c>
      <c r="D127" s="39">
        <v>2312</v>
      </c>
      <c r="E127" s="39">
        <v>2070</v>
      </c>
      <c r="F127" s="39">
        <v>2098</v>
      </c>
      <c r="G127" s="39">
        <v>1754</v>
      </c>
      <c r="H127" s="39">
        <v>2229</v>
      </c>
      <c r="I127" s="39">
        <v>2438</v>
      </c>
      <c r="J127" s="39">
        <v>2362</v>
      </c>
      <c r="K127" s="39">
        <v>2506</v>
      </c>
      <c r="L127" s="39">
        <v>2056</v>
      </c>
      <c r="M127" s="39">
        <v>2700</v>
      </c>
      <c r="N127" s="39">
        <v>2045</v>
      </c>
      <c r="O127" s="39">
        <v>2654</v>
      </c>
      <c r="P127" s="39">
        <f t="shared" si="14"/>
        <v>27224</v>
      </c>
      <c r="Q127" s="39">
        <v>910101</v>
      </c>
      <c r="R127" s="120">
        <f t="shared" si="15"/>
        <v>299.1316348405287</v>
      </c>
      <c r="S127" s="6"/>
      <c r="U127" s="6"/>
      <c r="V127" s="6"/>
      <c r="X127" s="116"/>
    </row>
    <row r="128" spans="1:24" ht="16.5" thickBot="1" x14ac:dyDescent="0.3">
      <c r="A128" s="60" t="s">
        <v>99</v>
      </c>
      <c r="B128" s="3">
        <v>91001</v>
      </c>
      <c r="C128" s="29" t="s">
        <v>102</v>
      </c>
      <c r="D128" s="39">
        <v>134</v>
      </c>
      <c r="E128" s="39">
        <v>87</v>
      </c>
      <c r="F128" s="39">
        <v>86</v>
      </c>
      <c r="G128" s="39">
        <v>111</v>
      </c>
      <c r="H128" s="39">
        <v>91</v>
      </c>
      <c r="I128" s="39">
        <v>94</v>
      </c>
      <c r="J128" s="39">
        <v>94</v>
      </c>
      <c r="K128" s="39">
        <v>92</v>
      </c>
      <c r="L128" s="39">
        <v>67</v>
      </c>
      <c r="M128" s="39">
        <v>72</v>
      </c>
      <c r="N128" s="39">
        <v>85</v>
      </c>
      <c r="O128" s="39">
        <v>81</v>
      </c>
      <c r="P128" s="39">
        <f t="shared" si="14"/>
        <v>1094</v>
      </c>
      <c r="Q128" s="39">
        <v>37773</v>
      </c>
      <c r="R128" s="120">
        <f t="shared" si="15"/>
        <v>289.6248643210759</v>
      </c>
      <c r="S128" s="6"/>
      <c r="U128" s="6"/>
      <c r="V128" s="6"/>
      <c r="X128" s="116"/>
    </row>
    <row r="129" spans="1:24" ht="16.5" thickBot="1" x14ac:dyDescent="0.3">
      <c r="A129" s="60" t="s">
        <v>117</v>
      </c>
      <c r="B129" s="3">
        <v>47001</v>
      </c>
      <c r="C129" s="29" t="s">
        <v>118</v>
      </c>
      <c r="D129" s="39">
        <v>1461</v>
      </c>
      <c r="E129" s="39">
        <v>1339</v>
      </c>
      <c r="F129" s="39">
        <v>1232</v>
      </c>
      <c r="G129" s="39">
        <v>1493</v>
      </c>
      <c r="H129" s="39">
        <v>1399</v>
      </c>
      <c r="I129" s="39">
        <v>1410</v>
      </c>
      <c r="J129" s="39">
        <v>1278</v>
      </c>
      <c r="K129" s="39">
        <v>1362</v>
      </c>
      <c r="L129" s="39">
        <v>1223</v>
      </c>
      <c r="M129" s="39">
        <v>1477</v>
      </c>
      <c r="N129" s="39">
        <v>1244</v>
      </c>
      <c r="O129" s="39">
        <v>1754</v>
      </c>
      <c r="P129" s="39">
        <f t="shared" si="14"/>
        <v>16672</v>
      </c>
      <c r="Q129" s="39">
        <v>579329</v>
      </c>
      <c r="R129" s="120">
        <f t="shared" si="15"/>
        <v>287.78120895035465</v>
      </c>
      <c r="S129" s="6"/>
      <c r="U129" s="6"/>
      <c r="V129" s="6"/>
      <c r="X129" s="116"/>
    </row>
    <row r="130" spans="1:24" ht="16.5" thickBot="1" x14ac:dyDescent="0.3">
      <c r="A130" s="168" t="s">
        <v>111</v>
      </c>
      <c r="B130" s="169">
        <v>95001</v>
      </c>
      <c r="C130" s="170" t="s">
        <v>112</v>
      </c>
      <c r="D130" s="171">
        <v>149</v>
      </c>
      <c r="E130" s="171">
        <v>212</v>
      </c>
      <c r="F130" s="171">
        <v>175</v>
      </c>
      <c r="G130" s="171">
        <v>199</v>
      </c>
      <c r="H130" s="171">
        <v>173</v>
      </c>
      <c r="I130" s="171">
        <v>156</v>
      </c>
      <c r="J130" s="171">
        <v>125</v>
      </c>
      <c r="K130" s="171">
        <v>97</v>
      </c>
      <c r="L130" s="171">
        <v>143</v>
      </c>
      <c r="M130" s="171">
        <v>102</v>
      </c>
      <c r="N130" s="171">
        <v>100</v>
      </c>
      <c r="O130" s="171">
        <v>123</v>
      </c>
      <c r="P130" s="171">
        <f t="shared" si="14"/>
        <v>1754</v>
      </c>
      <c r="Q130" s="171">
        <v>61967</v>
      </c>
      <c r="R130" s="172">
        <f t="shared" si="15"/>
        <v>283.05388351864701</v>
      </c>
      <c r="S130" s="6"/>
      <c r="U130" s="6"/>
      <c r="V130" s="6"/>
      <c r="X130" s="116"/>
    </row>
    <row r="131" spans="1:24" ht="16.5" thickBot="1" x14ac:dyDescent="0.3">
      <c r="A131" s="60" t="s">
        <v>114</v>
      </c>
      <c r="B131" s="3">
        <v>81001</v>
      </c>
      <c r="C131" s="29" t="s">
        <v>47</v>
      </c>
      <c r="D131" s="39">
        <v>269</v>
      </c>
      <c r="E131" s="39">
        <v>307</v>
      </c>
      <c r="F131" s="39">
        <v>175</v>
      </c>
      <c r="G131" s="39">
        <v>168</v>
      </c>
      <c r="H131" s="39">
        <v>183</v>
      </c>
      <c r="I131" s="39">
        <v>207</v>
      </c>
      <c r="J131" s="39">
        <v>148</v>
      </c>
      <c r="K131" s="39">
        <v>191</v>
      </c>
      <c r="L131" s="39">
        <v>190</v>
      </c>
      <c r="M131" s="39">
        <v>266</v>
      </c>
      <c r="N131" s="39">
        <v>268</v>
      </c>
      <c r="O131" s="39">
        <v>411</v>
      </c>
      <c r="P131" s="39">
        <f t="shared" si="14"/>
        <v>2783</v>
      </c>
      <c r="Q131" s="39">
        <v>113888</v>
      </c>
      <c r="R131" s="120">
        <f t="shared" si="15"/>
        <v>244.36288283225625</v>
      </c>
      <c r="S131" s="6"/>
      <c r="U131" s="6"/>
      <c r="V131" s="6"/>
      <c r="X131" s="116"/>
    </row>
    <row r="132" spans="1:24" ht="16.5" thickBot="1" x14ac:dyDescent="0.3">
      <c r="A132" s="60" t="s">
        <v>120</v>
      </c>
      <c r="B132" s="3">
        <v>18001</v>
      </c>
      <c r="C132" s="29" t="s">
        <v>121</v>
      </c>
      <c r="D132" s="39">
        <v>293</v>
      </c>
      <c r="E132" s="39">
        <v>255</v>
      </c>
      <c r="F132" s="39">
        <v>196</v>
      </c>
      <c r="G132" s="39">
        <v>231</v>
      </c>
      <c r="H132" s="39">
        <v>264</v>
      </c>
      <c r="I132" s="39">
        <v>254</v>
      </c>
      <c r="J132" s="39">
        <v>261</v>
      </c>
      <c r="K132" s="39">
        <v>322</v>
      </c>
      <c r="L132" s="39">
        <v>256</v>
      </c>
      <c r="M132" s="39">
        <v>361</v>
      </c>
      <c r="N132" s="39">
        <v>368</v>
      </c>
      <c r="O132" s="39">
        <v>421</v>
      </c>
      <c r="P132" s="39">
        <f t="shared" si="14"/>
        <v>3482</v>
      </c>
      <c r="Q132" s="39">
        <v>177675</v>
      </c>
      <c r="R132" s="120">
        <f t="shared" si="15"/>
        <v>195.97579850851272</v>
      </c>
      <c r="S132" s="6"/>
      <c r="U132" s="6"/>
      <c r="V132" s="6"/>
      <c r="X132" s="116"/>
    </row>
    <row r="133" spans="1:24" ht="16.5" thickBot="1" x14ac:dyDescent="0.3">
      <c r="A133" s="60" t="s">
        <v>93</v>
      </c>
      <c r="B133" s="3">
        <v>86001</v>
      </c>
      <c r="C133" s="29" t="s">
        <v>96</v>
      </c>
      <c r="D133" s="39">
        <v>126</v>
      </c>
      <c r="E133" s="39">
        <v>99</v>
      </c>
      <c r="F133" s="39">
        <v>68</v>
      </c>
      <c r="G133" s="39">
        <v>32</v>
      </c>
      <c r="H133" s="39">
        <v>58</v>
      </c>
      <c r="I133" s="39">
        <v>72</v>
      </c>
      <c r="J133" s="39">
        <v>66</v>
      </c>
      <c r="K133" s="39">
        <v>73</v>
      </c>
      <c r="L133" s="39">
        <v>54</v>
      </c>
      <c r="M133" s="39">
        <v>79</v>
      </c>
      <c r="N133" s="39">
        <v>64</v>
      </c>
      <c r="O133" s="39">
        <v>114</v>
      </c>
      <c r="P133" s="39">
        <f t="shared" si="14"/>
        <v>905</v>
      </c>
      <c r="Q133" s="39">
        <v>46687</v>
      </c>
      <c r="R133" s="120">
        <f t="shared" si="15"/>
        <v>193.84411078030288</v>
      </c>
      <c r="S133" s="6"/>
      <c r="U133" s="6"/>
      <c r="V133" s="6"/>
      <c r="X133" s="116"/>
    </row>
    <row r="134" spans="1:24" ht="16.5" thickBot="1" x14ac:dyDescent="0.3">
      <c r="A134" s="60" t="s">
        <v>122</v>
      </c>
      <c r="B134" s="3">
        <v>99001</v>
      </c>
      <c r="C134" s="29" t="s">
        <v>123</v>
      </c>
      <c r="D134" s="39">
        <v>34</v>
      </c>
      <c r="E134" s="39">
        <v>39</v>
      </c>
      <c r="F134" s="39">
        <v>25</v>
      </c>
      <c r="G134" s="39">
        <v>40</v>
      </c>
      <c r="H134" s="39">
        <v>43</v>
      </c>
      <c r="I134" s="39">
        <v>34</v>
      </c>
      <c r="J134" s="39">
        <v>40</v>
      </c>
      <c r="K134" s="39">
        <v>42</v>
      </c>
      <c r="L134" s="39">
        <v>17</v>
      </c>
      <c r="M134" s="39">
        <v>36</v>
      </c>
      <c r="N134" s="39">
        <v>32</v>
      </c>
      <c r="O134" s="39">
        <v>56</v>
      </c>
      <c r="P134" s="39">
        <f t="shared" si="14"/>
        <v>438</v>
      </c>
      <c r="Q134" s="39">
        <v>29940</v>
      </c>
      <c r="R134" s="120">
        <f t="shared" si="15"/>
        <v>146.29258517034069</v>
      </c>
      <c r="S134" s="6"/>
      <c r="U134" s="6"/>
      <c r="V134" s="6"/>
      <c r="X134" s="116"/>
    </row>
    <row r="135" spans="1:24" ht="16.5" thickBot="1" x14ac:dyDescent="0.3">
      <c r="A135" s="60" t="s">
        <v>124</v>
      </c>
      <c r="B135" s="3">
        <v>94001</v>
      </c>
      <c r="C135" s="29" t="s">
        <v>215</v>
      </c>
      <c r="D135" s="39">
        <v>37</v>
      </c>
      <c r="E135" s="39">
        <v>26</v>
      </c>
      <c r="F135" s="39">
        <v>34</v>
      </c>
      <c r="G135" s="39">
        <v>44</v>
      </c>
      <c r="H135" s="39">
        <v>30</v>
      </c>
      <c r="I135" s="39">
        <v>33</v>
      </c>
      <c r="J135" s="39">
        <v>88</v>
      </c>
      <c r="K135" s="39">
        <v>72</v>
      </c>
      <c r="L135" s="39">
        <v>28</v>
      </c>
      <c r="M135" s="39">
        <v>35</v>
      </c>
      <c r="N135" s="39">
        <v>32</v>
      </c>
      <c r="O135" s="39">
        <v>54</v>
      </c>
      <c r="P135" s="39">
        <f t="shared" si="14"/>
        <v>513</v>
      </c>
      <c r="Q135" s="39">
        <v>38193</v>
      </c>
      <c r="R135" s="120">
        <f t="shared" si="15"/>
        <v>134.31780692797108</v>
      </c>
      <c r="S135" s="6"/>
      <c r="U135" s="6"/>
      <c r="V135" s="6"/>
      <c r="X135" s="116"/>
    </row>
    <row r="136" spans="1:24" ht="16.5" thickBot="1" x14ac:dyDescent="0.3">
      <c r="A136" s="60" t="s">
        <v>125</v>
      </c>
      <c r="B136" s="3">
        <v>97001</v>
      </c>
      <c r="C136" s="29" t="s">
        <v>126</v>
      </c>
      <c r="D136" s="39">
        <v>12</v>
      </c>
      <c r="E136" s="39">
        <v>23</v>
      </c>
      <c r="F136" s="39">
        <v>24</v>
      </c>
      <c r="G136" s="39">
        <v>8</v>
      </c>
      <c r="H136" s="39">
        <v>9</v>
      </c>
      <c r="I136" s="39">
        <v>25</v>
      </c>
      <c r="J136" s="39">
        <v>14</v>
      </c>
      <c r="K136" s="39">
        <v>14</v>
      </c>
      <c r="L136" s="39">
        <v>14</v>
      </c>
      <c r="M136" s="39">
        <v>15</v>
      </c>
      <c r="N136" s="39">
        <v>19</v>
      </c>
      <c r="O136" s="39">
        <v>22</v>
      </c>
      <c r="P136" s="39">
        <f t="shared" si="14"/>
        <v>199</v>
      </c>
      <c r="Q136" s="39">
        <v>21340</v>
      </c>
      <c r="R136" s="120">
        <f t="shared" si="15"/>
        <v>93.252108716026243</v>
      </c>
      <c r="S136" s="6"/>
      <c r="U136" s="6"/>
      <c r="V136" s="6"/>
      <c r="X136" s="116"/>
    </row>
    <row r="137" spans="1:24" ht="42.75" customHeight="1" thickBot="1" x14ac:dyDescent="0.25">
      <c r="C137" s="42" t="s">
        <v>16</v>
      </c>
      <c r="D137" s="43">
        <f t="shared" ref="D137:I137" si="16">SUM(D105:D136)</f>
        <v>108392</v>
      </c>
      <c r="E137" s="43">
        <f t="shared" si="16"/>
        <v>96987</v>
      </c>
      <c r="F137" s="43">
        <f t="shared" si="16"/>
        <v>84270</v>
      </c>
      <c r="G137" s="43">
        <f t="shared" si="16"/>
        <v>101173</v>
      </c>
      <c r="H137" s="43">
        <f>SUM(H105:H136)</f>
        <v>97550</v>
      </c>
      <c r="I137" s="43">
        <f t="shared" si="16"/>
        <v>104668</v>
      </c>
      <c r="J137" s="43">
        <f>SUM(J105:J136)</f>
        <v>98728</v>
      </c>
      <c r="K137" s="43">
        <f>SUM(K105:K136)</f>
        <v>109511</v>
      </c>
      <c r="L137" s="43">
        <f t="shared" ref="L137:O137" si="17">SUM(L105:L136)</f>
        <v>95709</v>
      </c>
      <c r="M137" s="43">
        <f t="shared" si="17"/>
        <v>122615</v>
      </c>
      <c r="N137" s="43">
        <f t="shared" ref="N137" si="18">SUM(N105:N136)</f>
        <v>95682</v>
      </c>
      <c r="O137" s="43">
        <f t="shared" si="17"/>
        <v>123418</v>
      </c>
      <c r="P137" s="43">
        <f>SUM(P105:P136)</f>
        <v>1238703</v>
      </c>
      <c r="Q137" s="43">
        <v>24513203</v>
      </c>
      <c r="R137" s="101" t="s">
        <v>249</v>
      </c>
      <c r="S137" s="6"/>
      <c r="T137" s="9"/>
      <c r="U137" s="6"/>
    </row>
    <row r="138" spans="1:24" s="145" customFormat="1" ht="16.5" x14ac:dyDescent="0.25">
      <c r="A138" s="159"/>
      <c r="C138" s="153" t="s">
        <v>264</v>
      </c>
      <c r="D138" s="174"/>
      <c r="E138" s="174"/>
      <c r="F138" s="174"/>
      <c r="G138" s="175"/>
      <c r="H138" s="175"/>
      <c r="I138" s="175"/>
      <c r="J138" s="176"/>
      <c r="K138" s="176"/>
      <c r="L138" s="176"/>
      <c r="M138" s="176"/>
      <c r="N138" s="176"/>
      <c r="O138" s="176"/>
      <c r="P138" s="174"/>
      <c r="Q138" s="149">
        <f>+P137*10000/Q137</f>
        <v>505.32074490632658</v>
      </c>
      <c r="S138" s="177"/>
    </row>
    <row r="139" spans="1:24" ht="15.75" x14ac:dyDescent="0.25">
      <c r="C139" s="185" t="s">
        <v>180</v>
      </c>
      <c r="D139" s="185"/>
      <c r="E139" s="185"/>
      <c r="F139" s="185"/>
      <c r="G139" s="185"/>
      <c r="H139" s="185"/>
      <c r="I139" s="185"/>
      <c r="J139" s="185"/>
      <c r="K139" s="185"/>
      <c r="L139" s="185"/>
      <c r="M139" s="185"/>
      <c r="N139" s="185"/>
      <c r="O139" s="185"/>
      <c r="P139" s="185"/>
      <c r="Q139" s="185"/>
      <c r="S139" s="107"/>
    </row>
    <row r="140" spans="1:24" ht="15.75" x14ac:dyDescent="0.25">
      <c r="C140" s="185" t="s">
        <v>224</v>
      </c>
      <c r="D140" s="185"/>
      <c r="E140" s="185"/>
      <c r="F140" s="185"/>
      <c r="G140" s="185"/>
      <c r="H140" s="185"/>
      <c r="I140" s="185"/>
      <c r="J140" s="185"/>
      <c r="K140" s="185"/>
      <c r="L140" s="185"/>
      <c r="M140" s="185"/>
      <c r="N140" s="185"/>
      <c r="O140" s="185"/>
      <c r="P140" s="185"/>
      <c r="Q140" s="185"/>
      <c r="S140" s="107"/>
    </row>
    <row r="141" spans="1:24" ht="15.75" x14ac:dyDescent="0.25">
      <c r="C141" s="59"/>
      <c r="D141" s="59"/>
      <c r="E141" s="59"/>
      <c r="G141" s="59"/>
      <c r="H141" s="59"/>
      <c r="I141" s="59"/>
      <c r="J141" s="59"/>
      <c r="K141" s="59"/>
      <c r="L141" s="59"/>
      <c r="M141" s="59"/>
      <c r="N141" s="59"/>
      <c r="O141" s="59"/>
      <c r="P141" s="59"/>
      <c r="Q141" s="117"/>
    </row>
    <row r="142" spans="1:24" ht="15.75" x14ac:dyDescent="0.25">
      <c r="D142" s="6"/>
      <c r="E142" s="6"/>
      <c r="F142" s="59"/>
      <c r="J142" s="6"/>
      <c r="K142" s="6"/>
      <c r="L142" s="6"/>
      <c r="M142" s="6"/>
      <c r="N142" s="6"/>
      <c r="O142" s="6"/>
    </row>
    <row r="143" spans="1:24" x14ac:dyDescent="0.2">
      <c r="C143" s="5" t="s">
        <v>196</v>
      </c>
      <c r="D143" s="6"/>
      <c r="E143" s="6"/>
      <c r="F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35" t="s">
        <v>129</v>
      </c>
      <c r="D146" s="36"/>
      <c r="E146" s="36"/>
      <c r="F146" s="36"/>
      <c r="G146" s="36" t="s">
        <v>2</v>
      </c>
      <c r="H146" s="36" t="s">
        <v>3</v>
      </c>
      <c r="I146" s="36" t="s">
        <v>4</v>
      </c>
      <c r="J146" s="36" t="s">
        <v>5</v>
      </c>
      <c r="K146" s="36" t="s">
        <v>6</v>
      </c>
      <c r="L146" s="36" t="s">
        <v>7</v>
      </c>
      <c r="M146" s="36" t="s">
        <v>8</v>
      </c>
      <c r="N146" s="36" t="s">
        <v>9</v>
      </c>
      <c r="O146" s="36" t="s">
        <v>10</v>
      </c>
      <c r="P146" s="37" t="s">
        <v>217</v>
      </c>
      <c r="Q146" s="37" t="s">
        <v>24</v>
      </c>
      <c r="R146" s="11"/>
    </row>
    <row r="147" spans="3:19" ht="65.25" customHeight="1" thickBot="1" x14ac:dyDescent="0.25">
      <c r="C147" s="99" t="s">
        <v>130</v>
      </c>
      <c r="D147" s="124"/>
      <c r="E147" s="124"/>
      <c r="F147" s="124"/>
      <c r="G147" s="27">
        <v>159404</v>
      </c>
      <c r="H147" s="27">
        <v>155340</v>
      </c>
      <c r="I147" s="27">
        <v>165989</v>
      </c>
      <c r="J147" s="27">
        <v>156104</v>
      </c>
      <c r="K147" s="27">
        <v>174345</v>
      </c>
      <c r="L147" s="27">
        <v>152082</v>
      </c>
      <c r="M147" s="27">
        <v>195317</v>
      </c>
      <c r="N147" s="27">
        <v>154764</v>
      </c>
      <c r="O147" s="27">
        <v>202509</v>
      </c>
      <c r="P147" s="27">
        <f>SUM(D147:O147)</f>
        <v>1515854</v>
      </c>
      <c r="Q147" s="45">
        <f>P147/$P$151</f>
        <v>0.92577907904203172</v>
      </c>
      <c r="R147" s="11"/>
      <c r="S147" s="108"/>
    </row>
    <row r="148" spans="3:19" ht="27.75" thickBot="1" x14ac:dyDescent="0.25">
      <c r="C148" s="99" t="s">
        <v>131</v>
      </c>
      <c r="D148" s="124"/>
      <c r="E148" s="124"/>
      <c r="F148" s="124"/>
      <c r="G148" s="27">
        <v>9846</v>
      </c>
      <c r="H148" s="27">
        <v>9722</v>
      </c>
      <c r="I148" s="27">
        <v>10461</v>
      </c>
      <c r="J148" s="27">
        <v>9607</v>
      </c>
      <c r="K148" s="27">
        <v>10570</v>
      </c>
      <c r="L148" s="27">
        <v>9279</v>
      </c>
      <c r="M148" s="27">
        <v>12571</v>
      </c>
      <c r="N148" s="27">
        <v>9460</v>
      </c>
      <c r="O148" s="27">
        <v>12834</v>
      </c>
      <c r="P148" s="27">
        <f>SUM(D148:O148)</f>
        <v>94350</v>
      </c>
      <c r="Q148" s="45">
        <f>P148/$P$151</f>
        <v>5.7622472947668903E-2</v>
      </c>
      <c r="R148" s="11"/>
      <c r="S148" s="108"/>
    </row>
    <row r="149" spans="3:19" ht="27.75" thickBot="1" x14ac:dyDescent="0.25">
      <c r="C149" s="99" t="s">
        <v>132</v>
      </c>
      <c r="D149" s="124"/>
      <c r="E149" s="124"/>
      <c r="F149" s="124"/>
      <c r="G149" s="27">
        <v>2835</v>
      </c>
      <c r="H149" s="27">
        <v>2520</v>
      </c>
      <c r="I149" s="27">
        <v>2777</v>
      </c>
      <c r="J149" s="27">
        <v>2727</v>
      </c>
      <c r="K149" s="27">
        <v>2788</v>
      </c>
      <c r="L149" s="27">
        <v>2504</v>
      </c>
      <c r="M149" s="27">
        <v>3212</v>
      </c>
      <c r="N149" s="27">
        <v>2802</v>
      </c>
      <c r="O149" s="27">
        <v>3897</v>
      </c>
      <c r="P149" s="27">
        <f>SUM(D149:O149)</f>
        <v>26062</v>
      </c>
      <c r="Q149" s="45">
        <f>P149/$P$151</f>
        <v>1.5916872177659216E-2</v>
      </c>
      <c r="R149" s="11"/>
      <c r="S149" s="108"/>
    </row>
    <row r="150" spans="3:19" ht="27.75" thickBot="1" x14ac:dyDescent="0.25">
      <c r="C150" s="99" t="s">
        <v>133</v>
      </c>
      <c r="D150" s="124"/>
      <c r="E150" s="124"/>
      <c r="F150" s="124"/>
      <c r="G150" s="27">
        <v>109</v>
      </c>
      <c r="H150" s="27">
        <v>126</v>
      </c>
      <c r="I150" s="27">
        <v>119</v>
      </c>
      <c r="J150" s="27">
        <v>94</v>
      </c>
      <c r="K150" s="27">
        <v>129</v>
      </c>
      <c r="L150" s="27">
        <v>129</v>
      </c>
      <c r="M150" s="27">
        <v>134</v>
      </c>
      <c r="N150" s="27">
        <v>100</v>
      </c>
      <c r="O150" s="27">
        <v>176</v>
      </c>
      <c r="P150" s="27">
        <f>SUM(D150:O150)</f>
        <v>1116</v>
      </c>
      <c r="Q150" s="45">
        <f>P150/$P$151</f>
        <v>6.8157583264015357E-4</v>
      </c>
      <c r="R150" s="11"/>
      <c r="S150" s="108"/>
    </row>
    <row r="151" spans="3:19" ht="15.75" thickBot="1" x14ac:dyDescent="0.25">
      <c r="C151" s="35" t="s">
        <v>16</v>
      </c>
      <c r="D151" s="43"/>
      <c r="E151" s="43"/>
      <c r="F151" s="43"/>
      <c r="G151" s="43">
        <f t="shared" ref="G151:M151" si="19">SUM(G147:G150)</f>
        <v>172194</v>
      </c>
      <c r="H151" s="43">
        <f t="shared" si="19"/>
        <v>167708</v>
      </c>
      <c r="I151" s="43">
        <f t="shared" si="19"/>
        <v>179346</v>
      </c>
      <c r="J151" s="43">
        <f t="shared" si="19"/>
        <v>168532</v>
      </c>
      <c r="K151" s="43">
        <f t="shared" si="19"/>
        <v>187832</v>
      </c>
      <c r="L151" s="43">
        <f t="shared" si="19"/>
        <v>163994</v>
      </c>
      <c r="M151" s="43">
        <f t="shared" si="19"/>
        <v>211234</v>
      </c>
      <c r="N151" s="43">
        <f t="shared" ref="N151:O151" si="20">SUM(N147:N150)</f>
        <v>167126</v>
      </c>
      <c r="O151" s="43">
        <f t="shared" si="20"/>
        <v>219416</v>
      </c>
      <c r="P151" s="43">
        <f>SUM(P147:P150)</f>
        <v>1637382</v>
      </c>
      <c r="Q151" s="100">
        <f t="shared" ref="Q151" si="21">SUM(Q147:Q150)</f>
        <v>1</v>
      </c>
      <c r="R151" s="11"/>
    </row>
    <row r="152" spans="3:19" ht="15.75" x14ac:dyDescent="0.25">
      <c r="C152" s="205" t="s">
        <v>226</v>
      </c>
      <c r="D152" s="205"/>
      <c r="E152" s="205"/>
      <c r="F152" s="205"/>
      <c r="G152" s="205"/>
      <c r="H152" s="205"/>
      <c r="I152" s="205"/>
      <c r="J152" s="205"/>
      <c r="K152" s="205"/>
      <c r="L152" s="205"/>
      <c r="M152" s="205"/>
      <c r="N152" s="205"/>
      <c r="O152" s="205"/>
      <c r="P152" s="205"/>
      <c r="Q152" s="205"/>
    </row>
    <row r="153" spans="3:19" ht="15.75" x14ac:dyDescent="0.25">
      <c r="C153" s="185" t="s">
        <v>224</v>
      </c>
      <c r="D153" s="185"/>
      <c r="E153" s="185"/>
      <c r="F153" s="185"/>
      <c r="G153" s="185"/>
      <c r="H153" s="185"/>
      <c r="I153" s="185"/>
      <c r="J153" s="185"/>
      <c r="K153" s="185"/>
      <c r="L153" s="185"/>
      <c r="M153" s="185"/>
      <c r="N153" s="185"/>
      <c r="O153" s="185"/>
      <c r="P153" s="185"/>
      <c r="Q153" s="185"/>
    </row>
    <row r="154" spans="3:19" x14ac:dyDescent="0.2">
      <c r="C154" s="7"/>
      <c r="D154" s="7"/>
      <c r="E154" s="7"/>
      <c r="F154" s="7"/>
      <c r="G154" s="7"/>
      <c r="H154" s="7"/>
      <c r="I154" s="7"/>
      <c r="J154" s="7"/>
      <c r="K154" s="7"/>
      <c r="L154" s="7"/>
      <c r="M154" s="7"/>
      <c r="N154" s="7"/>
      <c r="O154" s="7"/>
      <c r="P154" s="7"/>
    </row>
    <row r="156" spans="3:19" x14ac:dyDescent="0.2">
      <c r="C156" s="82" t="s">
        <v>197</v>
      </c>
    </row>
    <row r="158" spans="3:19" ht="15.75" thickBot="1" x14ac:dyDescent="0.25">
      <c r="C158" s="8"/>
    </row>
    <row r="159" spans="3:19" ht="15.75" thickBot="1" x14ac:dyDescent="0.25">
      <c r="C159" s="35" t="s">
        <v>134</v>
      </c>
      <c r="D159" s="36"/>
      <c r="E159" s="36"/>
      <c r="F159" s="36"/>
      <c r="G159" s="36" t="s">
        <v>2</v>
      </c>
      <c r="H159" s="36" t="s">
        <v>3</v>
      </c>
      <c r="I159" s="36" t="s">
        <v>4</v>
      </c>
      <c r="J159" s="36" t="s">
        <v>5</v>
      </c>
      <c r="K159" s="36" t="s">
        <v>6</v>
      </c>
      <c r="L159" s="36" t="s">
        <v>7</v>
      </c>
      <c r="M159" s="36" t="s">
        <v>8</v>
      </c>
      <c r="N159" s="36" t="s">
        <v>9</v>
      </c>
      <c r="O159" s="36" t="s">
        <v>10</v>
      </c>
      <c r="P159" s="38" t="s">
        <v>205</v>
      </c>
      <c r="Q159" s="37" t="s">
        <v>24</v>
      </c>
      <c r="R159" s="11"/>
    </row>
    <row r="160" spans="3:19" ht="26.25" customHeight="1" thickBot="1" x14ac:dyDescent="0.25">
      <c r="C160" s="98" t="s">
        <v>137</v>
      </c>
      <c r="D160" s="124"/>
      <c r="E160" s="124"/>
      <c r="F160" s="124"/>
      <c r="G160" s="27">
        <v>34329</v>
      </c>
      <c r="H160" s="27">
        <v>31084</v>
      </c>
      <c r="I160" s="27">
        <v>33412</v>
      </c>
      <c r="J160" s="27">
        <v>29926</v>
      </c>
      <c r="K160" s="27">
        <v>36654</v>
      </c>
      <c r="L160" s="27">
        <v>30457</v>
      </c>
      <c r="M160" s="27">
        <v>38219</v>
      </c>
      <c r="N160" s="27">
        <v>25404</v>
      </c>
      <c r="O160" s="27">
        <v>31988</v>
      </c>
      <c r="P160" s="27">
        <f t="shared" ref="P160:P169" si="22">SUM(D160:O160)</f>
        <v>291473</v>
      </c>
      <c r="Q160" s="45">
        <f t="shared" ref="Q160:Q169" si="23">P160/$P$171</f>
        <v>0.17801160633254792</v>
      </c>
      <c r="R160" s="11"/>
      <c r="S160" s="108"/>
    </row>
    <row r="161" spans="3:19" ht="26.25" customHeight="1" thickBot="1" x14ac:dyDescent="0.25">
      <c r="C161" s="98" t="s">
        <v>135</v>
      </c>
      <c r="D161" s="124"/>
      <c r="E161" s="124"/>
      <c r="F161" s="124"/>
      <c r="G161" s="27">
        <v>26875</v>
      </c>
      <c r="H161" s="27">
        <v>26047</v>
      </c>
      <c r="I161" s="27">
        <v>27293</v>
      </c>
      <c r="J161" s="27">
        <v>25193</v>
      </c>
      <c r="K161" s="27">
        <v>27845</v>
      </c>
      <c r="L161" s="27">
        <v>25294</v>
      </c>
      <c r="M161" s="27">
        <v>33243</v>
      </c>
      <c r="N161" s="27">
        <v>29271</v>
      </c>
      <c r="O161" s="27">
        <v>38357</v>
      </c>
      <c r="P161" s="27">
        <f t="shared" si="22"/>
        <v>259418</v>
      </c>
      <c r="Q161" s="45">
        <f t="shared" si="23"/>
        <v>0.15843462307512846</v>
      </c>
      <c r="R161" s="11"/>
      <c r="S161" s="108"/>
    </row>
    <row r="162" spans="3:19" ht="39" customHeight="1" thickBot="1" x14ac:dyDescent="0.25">
      <c r="C162" s="98" t="s">
        <v>136</v>
      </c>
      <c r="D162" s="124"/>
      <c r="E162" s="124"/>
      <c r="F162" s="124"/>
      <c r="G162" s="27">
        <v>24394</v>
      </c>
      <c r="H162" s="27">
        <v>25253</v>
      </c>
      <c r="I162" s="27">
        <v>27028</v>
      </c>
      <c r="J162" s="27">
        <v>25811</v>
      </c>
      <c r="K162" s="27">
        <v>27705</v>
      </c>
      <c r="L162" s="27">
        <v>24827</v>
      </c>
      <c r="M162" s="27">
        <v>33810</v>
      </c>
      <c r="N162" s="27">
        <v>27426</v>
      </c>
      <c r="O162" s="27">
        <v>36569</v>
      </c>
      <c r="P162" s="27">
        <f t="shared" si="22"/>
        <v>252823</v>
      </c>
      <c r="Q162" s="45">
        <f t="shared" si="23"/>
        <v>0.15440685191360354</v>
      </c>
      <c r="R162" s="11"/>
      <c r="S162" s="108"/>
    </row>
    <row r="163" spans="3:19" ht="39" customHeight="1" thickBot="1" x14ac:dyDescent="0.25">
      <c r="C163" s="98" t="s">
        <v>138</v>
      </c>
      <c r="D163" s="124"/>
      <c r="E163" s="124"/>
      <c r="F163" s="124"/>
      <c r="G163" s="27">
        <v>16878</v>
      </c>
      <c r="H163" s="27">
        <v>16959</v>
      </c>
      <c r="I163" s="27">
        <v>18036</v>
      </c>
      <c r="J163" s="27">
        <v>17336</v>
      </c>
      <c r="K163" s="27">
        <v>18814</v>
      </c>
      <c r="L163" s="27">
        <v>16366</v>
      </c>
      <c r="M163" s="27">
        <v>22380</v>
      </c>
      <c r="N163" s="27">
        <v>18187</v>
      </c>
      <c r="O163" s="27">
        <v>24032</v>
      </c>
      <c r="P163" s="27">
        <f t="shared" si="22"/>
        <v>168988</v>
      </c>
      <c r="Q163" s="45">
        <f t="shared" si="23"/>
        <v>0.10320621577615975</v>
      </c>
      <c r="R163" s="11"/>
      <c r="S163" s="108"/>
    </row>
    <row r="164" spans="3:19" ht="39" customHeight="1" thickBot="1" x14ac:dyDescent="0.25">
      <c r="C164" s="98" t="s">
        <v>141</v>
      </c>
      <c r="D164" s="124"/>
      <c r="E164" s="124"/>
      <c r="F164" s="124"/>
      <c r="G164" s="27">
        <v>20067</v>
      </c>
      <c r="H164" s="27">
        <v>19031</v>
      </c>
      <c r="I164" s="27">
        <v>20313</v>
      </c>
      <c r="J164" s="27">
        <v>18784</v>
      </c>
      <c r="K164" s="27">
        <v>21354</v>
      </c>
      <c r="L164" s="27">
        <v>17307</v>
      </c>
      <c r="M164" s="27">
        <v>18726</v>
      </c>
      <c r="N164" s="27">
        <v>13199</v>
      </c>
      <c r="O164" s="27">
        <v>16467</v>
      </c>
      <c r="P164" s="27">
        <f t="shared" si="22"/>
        <v>165248</v>
      </c>
      <c r="Q164" s="45">
        <f t="shared" si="23"/>
        <v>0.10092208171336926</v>
      </c>
      <c r="R164" s="11"/>
      <c r="S164" s="108"/>
    </row>
    <row r="165" spans="3:19" ht="39" customHeight="1" thickBot="1" x14ac:dyDescent="0.25">
      <c r="C165" s="98" t="s">
        <v>139</v>
      </c>
      <c r="D165" s="124"/>
      <c r="E165" s="124"/>
      <c r="F165" s="124"/>
      <c r="G165" s="27">
        <v>11315</v>
      </c>
      <c r="H165" s="27">
        <v>10720</v>
      </c>
      <c r="I165" s="27">
        <v>10546</v>
      </c>
      <c r="J165" s="27">
        <v>9996</v>
      </c>
      <c r="K165" s="27">
        <v>11190</v>
      </c>
      <c r="L165" s="27">
        <v>9934</v>
      </c>
      <c r="M165" s="27">
        <v>12895</v>
      </c>
      <c r="N165" s="27">
        <v>11327</v>
      </c>
      <c r="O165" s="27">
        <v>16014</v>
      </c>
      <c r="P165" s="27">
        <f t="shared" si="22"/>
        <v>103937</v>
      </c>
      <c r="Q165" s="45">
        <f t="shared" si="23"/>
        <v>6.3477551359426204E-2</v>
      </c>
      <c r="R165" s="11"/>
      <c r="S165" s="108"/>
    </row>
    <row r="166" spans="3:19" ht="39" customHeight="1" thickBot="1" x14ac:dyDescent="0.25">
      <c r="C166" s="98" t="s">
        <v>140</v>
      </c>
      <c r="D166" s="124"/>
      <c r="E166" s="124"/>
      <c r="F166" s="124"/>
      <c r="G166" s="27">
        <v>8775</v>
      </c>
      <c r="H166" s="27">
        <v>9191</v>
      </c>
      <c r="I166" s="27">
        <v>10482</v>
      </c>
      <c r="J166" s="27">
        <v>10465</v>
      </c>
      <c r="K166" s="27">
        <v>11439</v>
      </c>
      <c r="L166" s="27">
        <v>10394</v>
      </c>
      <c r="M166" s="27">
        <v>13557</v>
      </c>
      <c r="N166" s="27">
        <v>10985</v>
      </c>
      <c r="O166" s="27">
        <v>13783</v>
      </c>
      <c r="P166" s="27">
        <f t="shared" si="22"/>
        <v>99071</v>
      </c>
      <c r="Q166" s="45">
        <f t="shared" si="23"/>
        <v>6.0505734153667258E-2</v>
      </c>
      <c r="R166" s="11"/>
      <c r="S166" s="108"/>
    </row>
    <row r="167" spans="3:19" ht="39" customHeight="1" thickBot="1" x14ac:dyDescent="0.25">
      <c r="C167" s="98" t="s">
        <v>143</v>
      </c>
      <c r="D167" s="124"/>
      <c r="E167" s="124"/>
      <c r="F167" s="124"/>
      <c r="G167" s="27">
        <v>5486</v>
      </c>
      <c r="H167" s="27">
        <v>5988</v>
      </c>
      <c r="I167" s="27">
        <v>6752</v>
      </c>
      <c r="J167" s="27">
        <v>6443</v>
      </c>
      <c r="K167" s="27">
        <v>6542</v>
      </c>
      <c r="L167" s="27">
        <v>5713</v>
      </c>
      <c r="M167" s="27">
        <v>7484</v>
      </c>
      <c r="N167" s="27">
        <v>6289</v>
      </c>
      <c r="O167" s="27">
        <v>8060</v>
      </c>
      <c r="P167" s="27">
        <f t="shared" si="22"/>
        <v>58757</v>
      </c>
      <c r="Q167" s="45">
        <f t="shared" si="23"/>
        <v>3.5884723296090958E-2</v>
      </c>
      <c r="R167" s="11"/>
      <c r="S167" s="108"/>
    </row>
    <row r="168" spans="3:19" ht="39" customHeight="1" thickBot="1" x14ac:dyDescent="0.25">
      <c r="C168" s="98" t="s">
        <v>142</v>
      </c>
      <c r="D168" s="124"/>
      <c r="E168" s="124"/>
      <c r="F168" s="124"/>
      <c r="G168" s="27">
        <v>4357</v>
      </c>
      <c r="H168" s="27">
        <v>4591</v>
      </c>
      <c r="I168" s="27">
        <v>5039</v>
      </c>
      <c r="J168" s="27">
        <v>4790</v>
      </c>
      <c r="K168" s="27">
        <v>5214</v>
      </c>
      <c r="L168" s="27">
        <v>4928</v>
      </c>
      <c r="M168" s="27">
        <v>6524</v>
      </c>
      <c r="N168" s="27">
        <v>5704</v>
      </c>
      <c r="O168" s="27">
        <v>7317</v>
      </c>
      <c r="P168" s="27">
        <f t="shared" si="22"/>
        <v>48464</v>
      </c>
      <c r="Q168" s="45">
        <f t="shared" si="23"/>
        <v>2.9598468775154485E-2</v>
      </c>
      <c r="R168" s="11"/>
      <c r="S168" s="108"/>
    </row>
    <row r="169" spans="3:19" ht="39" customHeight="1" thickBot="1" x14ac:dyDescent="0.25">
      <c r="C169" s="98" t="s">
        <v>181</v>
      </c>
      <c r="D169" s="124"/>
      <c r="E169" s="124"/>
      <c r="F169" s="124"/>
      <c r="G169" s="27">
        <v>3487</v>
      </c>
      <c r="H169" s="27">
        <v>2934</v>
      </c>
      <c r="I169" s="27">
        <v>3307</v>
      </c>
      <c r="J169" s="27">
        <v>3604</v>
      </c>
      <c r="K169" s="27">
        <v>3520</v>
      </c>
      <c r="L169" s="27">
        <v>3219</v>
      </c>
      <c r="M169" s="27">
        <v>3922</v>
      </c>
      <c r="N169" s="27">
        <v>3115</v>
      </c>
      <c r="O169" s="27">
        <v>4450</v>
      </c>
      <c r="P169" s="27">
        <f t="shared" si="22"/>
        <v>31558</v>
      </c>
      <c r="Q169" s="45">
        <f t="shared" si="23"/>
        <v>1.927344993410212E-2</v>
      </c>
      <c r="R169" s="11"/>
      <c r="S169" s="108"/>
    </row>
    <row r="170" spans="3:19" ht="16.5" thickBot="1" x14ac:dyDescent="0.3">
      <c r="C170" s="42" t="s">
        <v>189</v>
      </c>
      <c r="D170" s="41"/>
      <c r="E170" s="41"/>
      <c r="F170" s="41"/>
      <c r="G170" s="41">
        <f t="shared" ref="G170:M170" si="24">SUM(G160:G169)</f>
        <v>155963</v>
      </c>
      <c r="H170" s="41">
        <f t="shared" si="24"/>
        <v>151798</v>
      </c>
      <c r="I170" s="41">
        <f t="shared" si="24"/>
        <v>162208</v>
      </c>
      <c r="J170" s="41">
        <f t="shared" si="24"/>
        <v>152348</v>
      </c>
      <c r="K170" s="41">
        <f t="shared" si="24"/>
        <v>170277</v>
      </c>
      <c r="L170" s="41">
        <f t="shared" si="24"/>
        <v>148439</v>
      </c>
      <c r="M170" s="41">
        <f t="shared" si="24"/>
        <v>190760</v>
      </c>
      <c r="N170" s="41">
        <f t="shared" ref="N170:O170" si="25">SUM(N160:N169)</f>
        <v>150907</v>
      </c>
      <c r="O170" s="41">
        <f t="shared" si="25"/>
        <v>197037</v>
      </c>
      <c r="P170" s="41">
        <f>SUM(P160:P169)</f>
        <v>1479737</v>
      </c>
      <c r="Q170" s="47">
        <f t="shared" ref="Q170" si="26">SUM(Q160:Q169)</f>
        <v>0.90372130632924985</v>
      </c>
      <c r="R170" s="11"/>
    </row>
    <row r="171" spans="3:19" ht="16.5" thickBot="1" x14ac:dyDescent="0.3">
      <c r="C171" s="92" t="s">
        <v>144</v>
      </c>
      <c r="D171" s="41"/>
      <c r="E171" s="41"/>
      <c r="F171" s="41"/>
      <c r="G171" s="41">
        <v>172194</v>
      </c>
      <c r="H171" s="41">
        <v>167708</v>
      </c>
      <c r="I171" s="41">
        <v>179346</v>
      </c>
      <c r="J171" s="41">
        <v>168532</v>
      </c>
      <c r="K171" s="41">
        <v>187832</v>
      </c>
      <c r="L171" s="41">
        <v>163994</v>
      </c>
      <c r="M171" s="41">
        <v>211234</v>
      </c>
      <c r="N171" s="41">
        <v>167126</v>
      </c>
      <c r="O171" s="41">
        <v>219416</v>
      </c>
      <c r="P171" s="41">
        <f>SUM(D171:O171)</f>
        <v>1637382</v>
      </c>
      <c r="Q171" s="47">
        <v>1</v>
      </c>
      <c r="R171" s="11"/>
    </row>
    <row r="172" spans="3:19" ht="15.75" customHeight="1" x14ac:dyDescent="0.2">
      <c r="C172" s="214" t="s">
        <v>209</v>
      </c>
      <c r="D172" s="214"/>
      <c r="E172" s="214"/>
      <c r="F172" s="214"/>
      <c r="G172" s="214"/>
      <c r="H172" s="214"/>
      <c r="I172" s="214"/>
      <c r="J172" s="214"/>
      <c r="K172" s="214"/>
      <c r="L172" s="214"/>
      <c r="M172" s="214"/>
      <c r="N172" s="214"/>
      <c r="O172" s="214"/>
      <c r="P172" s="214"/>
      <c r="Q172" s="214"/>
    </row>
    <row r="173" spans="3:19" ht="15.75" x14ac:dyDescent="0.25">
      <c r="C173" s="185" t="s">
        <v>224</v>
      </c>
      <c r="D173" s="185"/>
      <c r="E173" s="185"/>
      <c r="F173" s="185"/>
      <c r="G173" s="185"/>
      <c r="H173" s="185"/>
      <c r="I173" s="185"/>
      <c r="J173" s="185"/>
      <c r="K173" s="185"/>
      <c r="L173" s="185"/>
      <c r="M173" s="185"/>
      <c r="N173" s="185"/>
      <c r="O173" s="185"/>
      <c r="P173" s="185"/>
      <c r="Q173" s="185"/>
    </row>
    <row r="174" spans="3:19" x14ac:dyDescent="0.2">
      <c r="D174" s="6"/>
      <c r="E174" s="6"/>
      <c r="F174" s="6"/>
      <c r="J174" s="6"/>
      <c r="K174" s="6"/>
      <c r="L174" s="6"/>
      <c r="M174" s="6"/>
      <c r="N174" s="6"/>
      <c r="O174" s="6"/>
      <c r="P174" s="6"/>
      <c r="Q174" s="6"/>
    </row>
    <row r="176" spans="3:19" x14ac:dyDescent="0.2">
      <c r="C176" s="82" t="s">
        <v>198</v>
      </c>
    </row>
    <row r="177" spans="3:19" ht="15.75" thickBot="1" x14ac:dyDescent="0.25"/>
    <row r="178" spans="3:19" ht="15.75" thickBot="1" x14ac:dyDescent="0.25">
      <c r="C178" s="211" t="s">
        <v>177</v>
      </c>
      <c r="D178" s="212"/>
      <c r="E178" s="212"/>
      <c r="F178" s="212"/>
      <c r="G178" s="212"/>
      <c r="H178" s="212"/>
      <c r="I178" s="212"/>
      <c r="J178" s="212"/>
      <c r="K178" s="212"/>
      <c r="L178" s="212"/>
      <c r="M178" s="212"/>
      <c r="N178" s="212"/>
      <c r="O178" s="212"/>
      <c r="P178" s="212"/>
      <c r="Q178" s="213"/>
    </row>
    <row r="179" spans="3:19" ht="16.5" thickBot="1" x14ac:dyDescent="0.3">
      <c r="C179" s="96"/>
      <c r="D179" s="202"/>
      <c r="E179" s="202"/>
      <c r="F179" s="202"/>
      <c r="G179" s="202"/>
      <c r="H179" s="202"/>
      <c r="I179" s="202"/>
      <c r="J179" s="215"/>
      <c r="K179" s="122"/>
      <c r="L179" s="122"/>
      <c r="M179" s="122"/>
      <c r="N179" s="122"/>
      <c r="O179" s="122"/>
      <c r="P179" s="86"/>
      <c r="Q179" s="87"/>
      <c r="R179" s="97"/>
    </row>
    <row r="180" spans="3:19" ht="42.75" customHeight="1" thickBot="1" x14ac:dyDescent="0.25">
      <c r="C180" s="48" t="s">
        <v>146</v>
      </c>
      <c r="D180" s="36" t="s">
        <v>11</v>
      </c>
      <c r="E180" s="36" t="s">
        <v>12</v>
      </c>
      <c r="F180" s="36" t="s">
        <v>13</v>
      </c>
      <c r="G180" s="36" t="s">
        <v>2</v>
      </c>
      <c r="H180" s="36" t="s">
        <v>3</v>
      </c>
      <c r="I180" s="36" t="s">
        <v>4</v>
      </c>
      <c r="J180" s="36" t="s">
        <v>5</v>
      </c>
      <c r="K180" s="36" t="s">
        <v>6</v>
      </c>
      <c r="L180" s="36" t="s">
        <v>7</v>
      </c>
      <c r="M180" s="36" t="s">
        <v>8</v>
      </c>
      <c r="N180" s="36" t="s">
        <v>9</v>
      </c>
      <c r="O180" s="36" t="s">
        <v>10</v>
      </c>
      <c r="P180" s="88" t="s">
        <v>227</v>
      </c>
      <c r="Q180" s="88" t="s">
        <v>228</v>
      </c>
      <c r="R180" s="89" t="s">
        <v>178</v>
      </c>
    </row>
    <row r="181" spans="3:19" ht="16.5" thickBot="1" x14ac:dyDescent="0.3">
      <c r="C181" s="29" t="s">
        <v>210</v>
      </c>
      <c r="D181" s="27">
        <v>2169</v>
      </c>
      <c r="E181" s="27">
        <v>1596</v>
      </c>
      <c r="F181" s="27">
        <v>1237</v>
      </c>
      <c r="G181" s="27">
        <v>1637</v>
      </c>
      <c r="H181" s="27">
        <v>1364</v>
      </c>
      <c r="I181" s="27">
        <v>1320</v>
      </c>
      <c r="J181" s="27">
        <v>1393</v>
      </c>
      <c r="K181" s="27">
        <v>1643</v>
      </c>
      <c r="L181" s="27">
        <v>1440</v>
      </c>
      <c r="M181" s="27">
        <v>1771</v>
      </c>
      <c r="N181" s="27">
        <v>1416</v>
      </c>
      <c r="O181" s="27">
        <v>1619</v>
      </c>
      <c r="P181" s="39">
        <f t="shared" ref="P181:P192" si="27">SUM(D181:O181)</f>
        <v>18605</v>
      </c>
      <c r="Q181" s="39">
        <v>276032</v>
      </c>
      <c r="R181" s="120">
        <f t="shared" ref="R181:R192" si="28">P181/Q181*10000</f>
        <v>674.01605610943659</v>
      </c>
      <c r="S181" s="6"/>
    </row>
    <row r="182" spans="3:19" ht="16.5" thickBot="1" x14ac:dyDescent="0.3">
      <c r="C182" s="29" t="s">
        <v>230</v>
      </c>
      <c r="D182" s="27">
        <v>652</v>
      </c>
      <c r="E182" s="27">
        <v>522</v>
      </c>
      <c r="F182" s="27">
        <v>452</v>
      </c>
      <c r="G182" s="27">
        <v>535</v>
      </c>
      <c r="H182" s="27">
        <v>629</v>
      </c>
      <c r="I182" s="27">
        <v>630</v>
      </c>
      <c r="J182" s="27">
        <v>668</v>
      </c>
      <c r="K182" s="27">
        <v>691</v>
      </c>
      <c r="L182" s="27">
        <v>529</v>
      </c>
      <c r="M182" s="27">
        <v>802</v>
      </c>
      <c r="N182" s="27">
        <v>633</v>
      </c>
      <c r="O182" s="27">
        <v>757</v>
      </c>
      <c r="P182" s="39">
        <f t="shared" si="27"/>
        <v>7500</v>
      </c>
      <c r="Q182" s="39">
        <v>115492</v>
      </c>
      <c r="R182" s="120">
        <f t="shared" si="28"/>
        <v>649.39562913448549</v>
      </c>
      <c r="S182" s="6"/>
    </row>
    <row r="183" spans="3:19" ht="16.5" thickBot="1" x14ac:dyDescent="0.3">
      <c r="C183" s="29" t="s">
        <v>147</v>
      </c>
      <c r="D183" s="27">
        <v>5140</v>
      </c>
      <c r="E183" s="27">
        <v>4389</v>
      </c>
      <c r="F183" s="27">
        <v>3348</v>
      </c>
      <c r="G183" s="27">
        <v>3439</v>
      </c>
      <c r="H183" s="27">
        <v>3269</v>
      </c>
      <c r="I183" s="27">
        <v>3382</v>
      </c>
      <c r="J183" s="27">
        <v>3401</v>
      </c>
      <c r="K183" s="27">
        <v>3548</v>
      </c>
      <c r="L183" s="27">
        <v>3106</v>
      </c>
      <c r="M183" s="27">
        <v>3567</v>
      </c>
      <c r="N183" s="27">
        <v>3234</v>
      </c>
      <c r="O183" s="27">
        <v>3973</v>
      </c>
      <c r="P183" s="39">
        <f t="shared" si="27"/>
        <v>43796</v>
      </c>
      <c r="Q183" s="39">
        <v>701739</v>
      </c>
      <c r="R183" s="120">
        <f t="shared" si="28"/>
        <v>624.10668353903657</v>
      </c>
      <c r="S183" s="6"/>
    </row>
    <row r="184" spans="3:19" ht="16.5" thickBot="1" x14ac:dyDescent="0.3">
      <c r="C184" s="29" t="s">
        <v>231</v>
      </c>
      <c r="D184" s="27">
        <v>27458</v>
      </c>
      <c r="E184" s="27">
        <v>26771</v>
      </c>
      <c r="F184" s="27">
        <v>24792</v>
      </c>
      <c r="G184" s="27">
        <v>30521</v>
      </c>
      <c r="H184" s="27">
        <v>29735</v>
      </c>
      <c r="I184" s="27">
        <v>31403</v>
      </c>
      <c r="J184" s="27">
        <v>28135</v>
      </c>
      <c r="K184" s="27">
        <v>31919</v>
      </c>
      <c r="L184" s="27">
        <v>27952</v>
      </c>
      <c r="M184" s="27">
        <v>36444</v>
      </c>
      <c r="N184" s="27">
        <v>27155</v>
      </c>
      <c r="O184" s="27">
        <v>34370</v>
      </c>
      <c r="P184" s="39">
        <f t="shared" si="27"/>
        <v>356655</v>
      </c>
      <c r="Q184" s="39">
        <v>6002576</v>
      </c>
      <c r="R184" s="120">
        <f t="shared" si="28"/>
        <v>594.16990305495506</v>
      </c>
      <c r="S184" s="6"/>
    </row>
    <row r="185" spans="3:19" ht="16.5" thickBot="1" x14ac:dyDescent="0.3">
      <c r="C185" s="29" t="s">
        <v>149</v>
      </c>
      <c r="D185" s="27">
        <v>12206</v>
      </c>
      <c r="E185" s="27">
        <v>10006</v>
      </c>
      <c r="F185" s="27">
        <v>8377</v>
      </c>
      <c r="G185" s="27">
        <v>11690</v>
      </c>
      <c r="H185" s="27">
        <v>12343</v>
      </c>
      <c r="I185" s="27">
        <v>13056</v>
      </c>
      <c r="J185" s="27">
        <v>12024</v>
      </c>
      <c r="K185" s="27">
        <v>13546</v>
      </c>
      <c r="L185" s="27">
        <v>12733</v>
      </c>
      <c r="M185" s="27">
        <v>12722</v>
      </c>
      <c r="N185" s="27">
        <v>8949</v>
      </c>
      <c r="O185" s="27">
        <v>12750</v>
      </c>
      <c r="P185" s="39">
        <f t="shared" si="27"/>
        <v>140402</v>
      </c>
      <c r="Q185" s="39">
        <v>2505839</v>
      </c>
      <c r="R185" s="120">
        <f t="shared" si="28"/>
        <v>560.2993648035648</v>
      </c>
      <c r="S185" s="6"/>
    </row>
    <row r="186" spans="3:19" ht="16.5" thickBot="1" x14ac:dyDescent="0.3">
      <c r="C186" s="29" t="s">
        <v>148</v>
      </c>
      <c r="D186" s="27">
        <v>9978</v>
      </c>
      <c r="E186" s="27">
        <v>8642</v>
      </c>
      <c r="F186" s="27">
        <v>7114</v>
      </c>
      <c r="G186" s="27">
        <v>8798</v>
      </c>
      <c r="H186" s="27">
        <v>7887</v>
      </c>
      <c r="I186" s="27">
        <v>8443</v>
      </c>
      <c r="J186" s="27">
        <v>7485</v>
      </c>
      <c r="K186" s="27">
        <v>8176</v>
      </c>
      <c r="L186" s="27">
        <v>7212</v>
      </c>
      <c r="M186" s="27">
        <v>8039</v>
      </c>
      <c r="N186" s="27">
        <v>5775</v>
      </c>
      <c r="O186" s="27">
        <v>7442</v>
      </c>
      <c r="P186" s="39">
        <f t="shared" si="27"/>
        <v>94991</v>
      </c>
      <c r="Q186" s="39">
        <v>1804666</v>
      </c>
      <c r="R186" s="120">
        <f t="shared" si="28"/>
        <v>526.36332706439862</v>
      </c>
      <c r="S186" s="6"/>
    </row>
    <row r="187" spans="3:19" ht="16.5" thickBot="1" x14ac:dyDescent="0.3">
      <c r="C187" s="29" t="s">
        <v>150</v>
      </c>
      <c r="D187" s="27">
        <v>21539</v>
      </c>
      <c r="E187" s="27">
        <v>20149</v>
      </c>
      <c r="F187" s="27">
        <v>19413</v>
      </c>
      <c r="G187" s="27">
        <v>23495</v>
      </c>
      <c r="H187" s="27">
        <v>20932</v>
      </c>
      <c r="I187" s="27">
        <v>22033</v>
      </c>
      <c r="J187" s="27">
        <v>20083</v>
      </c>
      <c r="K187" s="27">
        <v>22033</v>
      </c>
      <c r="L187" s="27">
        <v>20056</v>
      </c>
      <c r="M187" s="27">
        <v>19991</v>
      </c>
      <c r="N187" s="27">
        <v>16036</v>
      </c>
      <c r="O187" s="27">
        <v>21450</v>
      </c>
      <c r="P187" s="39">
        <f t="shared" si="27"/>
        <v>247210</v>
      </c>
      <c r="Q187" s="39">
        <v>4751786</v>
      </c>
      <c r="R187" s="120">
        <f t="shared" si="28"/>
        <v>520.24649258194711</v>
      </c>
      <c r="S187" s="6"/>
    </row>
    <row r="188" spans="3:19" ht="16.5" thickBot="1" x14ac:dyDescent="0.3">
      <c r="C188" s="29" t="s">
        <v>232</v>
      </c>
      <c r="D188" s="27">
        <v>606</v>
      </c>
      <c r="E188" s="27">
        <v>643</v>
      </c>
      <c r="F188" s="27">
        <v>611</v>
      </c>
      <c r="G188" s="27">
        <v>734</v>
      </c>
      <c r="H188" s="27">
        <v>625</v>
      </c>
      <c r="I188" s="27">
        <v>657</v>
      </c>
      <c r="J188" s="27">
        <v>554</v>
      </c>
      <c r="K188" s="27">
        <v>588</v>
      </c>
      <c r="L188" s="27">
        <v>574</v>
      </c>
      <c r="M188" s="27">
        <v>725</v>
      </c>
      <c r="N188" s="27">
        <v>542</v>
      </c>
      <c r="O188" s="27">
        <v>689</v>
      </c>
      <c r="P188" s="39">
        <f t="shared" si="27"/>
        <v>7548</v>
      </c>
      <c r="Q188" s="39">
        <v>146441</v>
      </c>
      <c r="R188" s="120">
        <f t="shared" si="28"/>
        <v>515.42942208807642</v>
      </c>
      <c r="S188" s="6"/>
    </row>
    <row r="189" spans="3:19" ht="16.5" thickBot="1" x14ac:dyDescent="0.3">
      <c r="C189" s="29" t="s">
        <v>152</v>
      </c>
      <c r="D189" s="27">
        <v>24367</v>
      </c>
      <c r="E189" s="27">
        <v>21990</v>
      </c>
      <c r="F189" s="27">
        <v>18498</v>
      </c>
      <c r="G189" s="27">
        <v>20961</v>
      </c>
      <c r="H189" s="27">
        <v>20133</v>
      </c>
      <c r="I189" s="27">
        <v>22206</v>
      </c>
      <c r="J189" s="27">
        <v>21290</v>
      </c>
      <c r="K189" s="27">
        <v>23928</v>
      </c>
      <c r="L189" s="27">
        <v>20015</v>
      </c>
      <c r="M189" s="27">
        <v>20608</v>
      </c>
      <c r="N189" s="27">
        <v>16778</v>
      </c>
      <c r="O189" s="27">
        <v>21424</v>
      </c>
      <c r="P189" s="39">
        <f t="shared" si="27"/>
        <v>252198</v>
      </c>
      <c r="Q189" s="39">
        <v>5478401</v>
      </c>
      <c r="R189" s="120">
        <f t="shared" si="28"/>
        <v>460.34965311958729</v>
      </c>
      <c r="S189" s="6"/>
    </row>
    <row r="190" spans="3:19" ht="16.5" thickBot="1" x14ac:dyDescent="0.3">
      <c r="C190" s="29" t="s">
        <v>151</v>
      </c>
      <c r="D190" s="27">
        <v>20625</v>
      </c>
      <c r="E190" s="27">
        <v>17131</v>
      </c>
      <c r="F190" s="27">
        <v>14077</v>
      </c>
      <c r="G190" s="27">
        <v>17811</v>
      </c>
      <c r="H190" s="27">
        <v>17921</v>
      </c>
      <c r="I190" s="27">
        <v>19790</v>
      </c>
      <c r="J190" s="27">
        <v>20935</v>
      </c>
      <c r="K190" s="27">
        <v>23419</v>
      </c>
      <c r="L190" s="27">
        <v>20440</v>
      </c>
      <c r="M190" s="27">
        <v>24172</v>
      </c>
      <c r="N190" s="27">
        <v>18177</v>
      </c>
      <c r="O190" s="27">
        <v>23104</v>
      </c>
      <c r="P190" s="39">
        <f t="shared" si="27"/>
        <v>237602</v>
      </c>
      <c r="Q190" s="39">
        <v>5170615</v>
      </c>
      <c r="R190" s="120">
        <f t="shared" si="28"/>
        <v>459.52367368291777</v>
      </c>
      <c r="S190" s="6"/>
    </row>
    <row r="191" spans="3:19" ht="16.5" thickBot="1" x14ac:dyDescent="0.3">
      <c r="C191" s="29" t="s">
        <v>211</v>
      </c>
      <c r="D191" s="27">
        <v>184</v>
      </c>
      <c r="E191" s="27">
        <v>185</v>
      </c>
      <c r="F191" s="27">
        <v>127</v>
      </c>
      <c r="G191" s="27">
        <v>161</v>
      </c>
      <c r="H191" s="27">
        <v>156</v>
      </c>
      <c r="I191" s="27">
        <v>184</v>
      </c>
      <c r="J191" s="27">
        <v>210</v>
      </c>
      <c r="K191" s="27">
        <v>218</v>
      </c>
      <c r="L191" s="27">
        <v>190</v>
      </c>
      <c r="M191" s="27">
        <v>210</v>
      </c>
      <c r="N191" s="27">
        <v>162</v>
      </c>
      <c r="O191" s="27">
        <v>218</v>
      </c>
      <c r="P191" s="39">
        <f t="shared" si="27"/>
        <v>2205</v>
      </c>
      <c r="Q191" s="39">
        <v>68416</v>
      </c>
      <c r="R191" s="120">
        <f t="shared" si="28"/>
        <v>322.29303086997197</v>
      </c>
      <c r="S191" s="6"/>
    </row>
    <row r="192" spans="3:19" ht="16.5" thickBot="1" x14ac:dyDescent="0.3">
      <c r="C192" s="29" t="s">
        <v>153</v>
      </c>
      <c r="D192" s="27">
        <v>721</v>
      </c>
      <c r="E192" s="27">
        <v>593</v>
      </c>
      <c r="F192" s="27">
        <v>571</v>
      </c>
      <c r="G192" s="27">
        <v>588</v>
      </c>
      <c r="H192" s="27">
        <v>595</v>
      </c>
      <c r="I192" s="27">
        <v>637</v>
      </c>
      <c r="J192" s="27">
        <v>534</v>
      </c>
      <c r="K192" s="27">
        <v>667</v>
      </c>
      <c r="L192" s="27">
        <v>558</v>
      </c>
      <c r="M192" s="27">
        <v>729</v>
      </c>
      <c r="N192" s="27">
        <v>533</v>
      </c>
      <c r="O192" s="27">
        <v>662</v>
      </c>
      <c r="P192" s="39">
        <f t="shared" si="27"/>
        <v>7388</v>
      </c>
      <c r="Q192" s="39">
        <v>252950</v>
      </c>
      <c r="R192" s="120">
        <f t="shared" si="28"/>
        <v>292.07353231864005</v>
      </c>
      <c r="S192" s="6"/>
    </row>
    <row r="193" spans="1:22" ht="16.5" thickBot="1" x14ac:dyDescent="0.3">
      <c r="C193" s="29" t="s">
        <v>233</v>
      </c>
      <c r="D193" s="27">
        <v>8</v>
      </c>
      <c r="E193" s="27">
        <v>3</v>
      </c>
      <c r="F193" s="27">
        <v>7</v>
      </c>
      <c r="G193" s="27">
        <v>0</v>
      </c>
      <c r="H193" s="27">
        <v>3</v>
      </c>
      <c r="I193" s="27">
        <v>7</v>
      </c>
      <c r="J193" s="27">
        <v>6</v>
      </c>
      <c r="K193" s="27">
        <v>12</v>
      </c>
      <c r="L193" s="27">
        <v>0</v>
      </c>
      <c r="M193" s="27">
        <v>0</v>
      </c>
      <c r="N193" s="27">
        <v>0</v>
      </c>
      <c r="O193" s="27">
        <v>0</v>
      </c>
      <c r="P193" s="39">
        <f t="shared" ref="P193" si="29">SUM(D193:O193)</f>
        <v>46</v>
      </c>
      <c r="Q193" s="39">
        <v>3109</v>
      </c>
      <c r="R193" s="120" t="s">
        <v>219</v>
      </c>
      <c r="S193" s="6"/>
    </row>
    <row r="194" spans="1:22" ht="23.45" customHeight="1" thickBot="1" x14ac:dyDescent="0.25">
      <c r="C194" s="42" t="s">
        <v>16</v>
      </c>
      <c r="D194" s="43">
        <f t="shared" ref="D194:I194" si="30">SUM(D181:D193)</f>
        <v>125653</v>
      </c>
      <c r="E194" s="43">
        <f t="shared" si="30"/>
        <v>112620</v>
      </c>
      <c r="F194" s="43">
        <f t="shared" si="30"/>
        <v>98624</v>
      </c>
      <c r="G194" s="43">
        <f t="shared" si="30"/>
        <v>120370</v>
      </c>
      <c r="H194" s="43">
        <f t="shared" ref="H194:O194" si="31">SUM(H181:H193)</f>
        <v>115592</v>
      </c>
      <c r="I194" s="43">
        <f t="shared" si="30"/>
        <v>123748</v>
      </c>
      <c r="J194" s="43">
        <f t="shared" si="31"/>
        <v>116718</v>
      </c>
      <c r="K194" s="43">
        <f t="shared" si="31"/>
        <v>130388</v>
      </c>
      <c r="L194" s="43">
        <f t="shared" si="31"/>
        <v>114805</v>
      </c>
      <c r="M194" s="43">
        <f t="shared" si="31"/>
        <v>129780</v>
      </c>
      <c r="N194" s="43">
        <f t="shared" si="31"/>
        <v>99390</v>
      </c>
      <c r="O194" s="43">
        <f t="shared" si="31"/>
        <v>128458</v>
      </c>
      <c r="P194" s="43">
        <f>SUM(P181:P193)</f>
        <v>1416146</v>
      </c>
      <c r="Q194" s="43">
        <v>27277024</v>
      </c>
      <c r="R194" s="43" t="s">
        <v>250</v>
      </c>
      <c r="S194" s="102"/>
      <c r="T194" s="2"/>
      <c r="U194" s="2"/>
    </row>
    <row r="195" spans="1:22" s="145" customFormat="1" ht="16.5" x14ac:dyDescent="0.25">
      <c r="A195" s="159"/>
      <c r="C195" s="147" t="s">
        <v>265</v>
      </c>
      <c r="D195" s="148"/>
      <c r="E195" s="148"/>
      <c r="F195" s="148"/>
      <c r="G195" s="154"/>
      <c r="H195" s="154"/>
      <c r="I195" s="154"/>
      <c r="J195" s="154"/>
      <c r="K195" s="154"/>
      <c r="L195" s="154"/>
      <c r="M195" s="154"/>
      <c r="N195" s="154"/>
      <c r="O195" s="154"/>
      <c r="P195" s="148"/>
      <c r="Q195" s="149"/>
      <c r="R195" s="178"/>
    </row>
    <row r="196" spans="1:22" s="145" customFormat="1" ht="27.6" customHeight="1" x14ac:dyDescent="0.25">
      <c r="A196" s="159"/>
      <c r="C196" s="192" t="s">
        <v>262</v>
      </c>
      <c r="D196" s="192"/>
      <c r="E196" s="192"/>
      <c r="F196" s="192"/>
      <c r="G196" s="192"/>
      <c r="H196" s="192"/>
      <c r="I196" s="192"/>
      <c r="J196" s="192"/>
      <c r="K196" s="192"/>
      <c r="L196" s="192"/>
      <c r="M196" s="192"/>
      <c r="N196" s="192"/>
      <c r="O196" s="192"/>
      <c r="P196" s="192"/>
      <c r="Q196" s="192"/>
      <c r="R196" s="152"/>
    </row>
    <row r="197" spans="1:22" s="145" customFormat="1" ht="16.5" x14ac:dyDescent="0.25">
      <c r="A197" s="159"/>
      <c r="C197" s="153" t="s">
        <v>266</v>
      </c>
      <c r="D197" s="148"/>
      <c r="E197" s="148"/>
      <c r="F197" s="148"/>
      <c r="G197" s="154"/>
      <c r="H197" s="154"/>
      <c r="I197" s="154"/>
      <c r="J197" s="148"/>
      <c r="K197" s="148"/>
      <c r="L197" s="148"/>
      <c r="M197" s="148"/>
      <c r="N197" s="148"/>
      <c r="O197" s="148"/>
      <c r="P197" s="148"/>
      <c r="Q197" s="149"/>
    </row>
    <row r="198" spans="1:22" s="145" customFormat="1" ht="16.5" x14ac:dyDescent="0.25">
      <c r="A198" s="159"/>
      <c r="C198" s="147" t="s">
        <v>254</v>
      </c>
      <c r="D198" s="148"/>
      <c r="E198" s="148"/>
      <c r="F198" s="148"/>
      <c r="G198" s="154"/>
      <c r="H198" s="154"/>
      <c r="I198" s="154"/>
      <c r="J198" s="148"/>
      <c r="K198" s="148"/>
      <c r="L198" s="148"/>
      <c r="M198" s="148"/>
      <c r="N198" s="148"/>
      <c r="O198" s="148"/>
      <c r="P198" s="148"/>
      <c r="Q198" s="149"/>
    </row>
    <row r="199" spans="1:22" ht="15.75" x14ac:dyDescent="0.25">
      <c r="C199" s="185" t="s">
        <v>154</v>
      </c>
      <c r="D199" s="185"/>
      <c r="E199" s="185"/>
      <c r="F199" s="185"/>
      <c r="G199" s="185"/>
      <c r="H199" s="185"/>
      <c r="I199" s="185"/>
      <c r="J199" s="185"/>
      <c r="K199" s="185"/>
      <c r="L199" s="185"/>
      <c r="M199" s="185"/>
      <c r="N199" s="185"/>
      <c r="O199" s="185"/>
      <c r="P199" s="185"/>
      <c r="Q199" s="185"/>
    </row>
    <row r="200" spans="1:22" ht="15.75" x14ac:dyDescent="0.25">
      <c r="C200" s="185" t="s">
        <v>224</v>
      </c>
      <c r="D200" s="185"/>
      <c r="E200" s="185"/>
      <c r="F200" s="185"/>
      <c r="G200" s="185"/>
      <c r="H200" s="185"/>
      <c r="I200" s="185"/>
      <c r="J200" s="185"/>
      <c r="K200" s="185"/>
      <c r="L200" s="185"/>
      <c r="M200" s="185"/>
      <c r="N200" s="185"/>
      <c r="O200" s="185"/>
      <c r="P200" s="185"/>
      <c r="Q200" s="185"/>
    </row>
    <row r="202" spans="1:22" x14ac:dyDescent="0.2">
      <c r="C202" s="82" t="s">
        <v>199</v>
      </c>
    </row>
    <row r="203" spans="1:22" ht="15.75" thickBot="1" x14ac:dyDescent="0.25"/>
    <row r="204" spans="1:22" ht="15.75" thickBot="1" x14ac:dyDescent="0.25">
      <c r="C204" s="211" t="s">
        <v>177</v>
      </c>
      <c r="D204" s="212"/>
      <c r="E204" s="212"/>
      <c r="F204" s="212"/>
      <c r="G204" s="212"/>
      <c r="H204" s="212"/>
      <c r="I204" s="212"/>
      <c r="J204" s="212"/>
      <c r="K204" s="212"/>
      <c r="L204" s="212"/>
      <c r="M204" s="212"/>
      <c r="N204" s="212"/>
      <c r="O204" s="212"/>
      <c r="P204" s="212"/>
      <c r="Q204" s="213"/>
      <c r="V204" s="3" t="s">
        <v>204</v>
      </c>
    </row>
    <row r="205" spans="1:22" ht="16.5" thickBot="1" x14ac:dyDescent="0.3">
      <c r="C205" s="96"/>
      <c r="D205" s="202"/>
      <c r="E205" s="202"/>
      <c r="F205" s="202"/>
      <c r="G205" s="202"/>
      <c r="H205" s="202"/>
      <c r="I205" s="202"/>
      <c r="J205" s="215"/>
      <c r="K205" s="122"/>
      <c r="L205" s="122"/>
      <c r="M205" s="122"/>
      <c r="N205" s="122"/>
      <c r="O205" s="122"/>
      <c r="P205" s="86"/>
      <c r="Q205" s="87"/>
      <c r="R205" s="97"/>
    </row>
    <row r="206" spans="1:22" ht="48" customHeight="1" thickBot="1" x14ac:dyDescent="0.25">
      <c r="C206" s="35" t="s">
        <v>146</v>
      </c>
      <c r="D206" s="36" t="s">
        <v>11</v>
      </c>
      <c r="E206" s="36" t="s">
        <v>12</v>
      </c>
      <c r="F206" s="36" t="s">
        <v>13</v>
      </c>
      <c r="G206" s="36" t="s">
        <v>2</v>
      </c>
      <c r="H206" s="36" t="s">
        <v>3</v>
      </c>
      <c r="I206" s="36" t="s">
        <v>4</v>
      </c>
      <c r="J206" s="36" t="s">
        <v>5</v>
      </c>
      <c r="K206" s="36" t="s">
        <v>6</v>
      </c>
      <c r="L206" s="36" t="s">
        <v>7</v>
      </c>
      <c r="M206" s="36" t="s">
        <v>8</v>
      </c>
      <c r="N206" s="36" t="s">
        <v>9</v>
      </c>
      <c r="O206" s="36" t="s">
        <v>10</v>
      </c>
      <c r="P206" s="88" t="s">
        <v>227</v>
      </c>
      <c r="Q206" s="88" t="s">
        <v>228</v>
      </c>
      <c r="R206" s="89" t="s">
        <v>178</v>
      </c>
    </row>
    <row r="207" spans="1:22" ht="16.5" thickBot="1" x14ac:dyDescent="0.3">
      <c r="C207" s="26" t="s">
        <v>235</v>
      </c>
      <c r="D207" s="27">
        <v>5421</v>
      </c>
      <c r="E207" s="27">
        <v>4958</v>
      </c>
      <c r="F207" s="27">
        <v>4180</v>
      </c>
      <c r="G207" s="27">
        <v>4977</v>
      </c>
      <c r="H207" s="27">
        <v>4951</v>
      </c>
      <c r="I207" s="27">
        <v>5628</v>
      </c>
      <c r="J207" s="27">
        <v>5117</v>
      </c>
      <c r="K207" s="27">
        <v>6182</v>
      </c>
      <c r="L207" s="27">
        <v>5005</v>
      </c>
      <c r="M207" s="27">
        <v>6010</v>
      </c>
      <c r="N207" s="27">
        <v>4893</v>
      </c>
      <c r="O207" s="27">
        <v>6674</v>
      </c>
      <c r="P207" s="39">
        <f t="shared" ref="P207:P218" si="32">SUM(D207:O207)</f>
        <v>63996</v>
      </c>
      <c r="Q207" s="39">
        <v>1105292</v>
      </c>
      <c r="R207" s="120">
        <f t="shared" ref="R207:R218" si="33">P207/Q207*10000</f>
        <v>578.99631952461425</v>
      </c>
      <c r="S207" s="6"/>
      <c r="T207"/>
    </row>
    <row r="208" spans="1:22" ht="16.5" thickBot="1" x14ac:dyDescent="0.3">
      <c r="C208" s="26" t="s">
        <v>236</v>
      </c>
      <c r="D208" s="27">
        <v>6067</v>
      </c>
      <c r="E208" s="27">
        <v>5251</v>
      </c>
      <c r="F208" s="27">
        <v>3952</v>
      </c>
      <c r="G208" s="27">
        <v>5331</v>
      </c>
      <c r="H208" s="27">
        <v>5082</v>
      </c>
      <c r="I208" s="27">
        <v>5704</v>
      </c>
      <c r="J208" s="27">
        <v>5339</v>
      </c>
      <c r="K208" s="27">
        <v>5700</v>
      </c>
      <c r="L208" s="27">
        <v>5146</v>
      </c>
      <c r="M208" s="27">
        <v>7016</v>
      </c>
      <c r="N208" s="27">
        <v>5960</v>
      </c>
      <c r="O208" s="27">
        <v>8222</v>
      </c>
      <c r="P208" s="39">
        <f t="shared" si="32"/>
        <v>68770</v>
      </c>
      <c r="Q208" s="39">
        <v>1683437</v>
      </c>
      <c r="R208" s="120">
        <f t="shared" si="33"/>
        <v>408.5094957518458</v>
      </c>
    </row>
    <row r="209" spans="3:18" ht="16.5" thickBot="1" x14ac:dyDescent="0.3">
      <c r="C209" s="26" t="s">
        <v>237</v>
      </c>
      <c r="D209" s="27">
        <v>796</v>
      </c>
      <c r="E209" s="27">
        <v>663</v>
      </c>
      <c r="F209" s="27">
        <v>406</v>
      </c>
      <c r="G209" s="27">
        <v>378</v>
      </c>
      <c r="H209" s="27">
        <v>426</v>
      </c>
      <c r="I209" s="27">
        <v>426</v>
      </c>
      <c r="J209" s="27">
        <v>586</v>
      </c>
      <c r="K209" s="27">
        <v>683</v>
      </c>
      <c r="L209" s="27">
        <v>487</v>
      </c>
      <c r="M209" s="27">
        <v>585</v>
      </c>
      <c r="N209" s="27">
        <v>551</v>
      </c>
      <c r="O209" s="27">
        <v>712</v>
      </c>
      <c r="P209" s="39">
        <f t="shared" si="32"/>
        <v>6699</v>
      </c>
      <c r="Q209" s="39">
        <v>170461</v>
      </c>
      <c r="R209" s="120">
        <f t="shared" si="33"/>
        <v>392.99311866057343</v>
      </c>
    </row>
    <row r="210" spans="3:18" ht="16.5" thickBot="1" x14ac:dyDescent="0.3">
      <c r="C210" s="26" t="s">
        <v>239</v>
      </c>
      <c r="D210" s="27">
        <v>4305</v>
      </c>
      <c r="E210" s="27">
        <v>3717</v>
      </c>
      <c r="F210" s="27">
        <v>2929</v>
      </c>
      <c r="G210" s="27">
        <v>3196</v>
      </c>
      <c r="H210" s="27">
        <v>3470</v>
      </c>
      <c r="I210" s="27">
        <v>3703</v>
      </c>
      <c r="J210" s="27">
        <v>3593</v>
      </c>
      <c r="K210" s="27">
        <v>3785</v>
      </c>
      <c r="L210" s="27">
        <v>3512</v>
      </c>
      <c r="M210" s="27">
        <v>4630</v>
      </c>
      <c r="N210" s="27">
        <v>4020</v>
      </c>
      <c r="O210" s="27">
        <v>4874</v>
      </c>
      <c r="P210" s="39">
        <f t="shared" si="32"/>
        <v>45734</v>
      </c>
      <c r="Q210" s="39">
        <v>1696154</v>
      </c>
      <c r="R210" s="120">
        <f t="shared" si="33"/>
        <v>269.63353563414643</v>
      </c>
    </row>
    <row r="211" spans="3:18" ht="16.5" thickBot="1" x14ac:dyDescent="0.3">
      <c r="C211" s="26" t="s">
        <v>238</v>
      </c>
      <c r="D211" s="27">
        <v>3570</v>
      </c>
      <c r="E211" s="27">
        <v>3032</v>
      </c>
      <c r="F211" s="27">
        <v>2382</v>
      </c>
      <c r="G211" s="27">
        <v>2645</v>
      </c>
      <c r="H211" s="27">
        <v>2368</v>
      </c>
      <c r="I211" s="27">
        <v>2933</v>
      </c>
      <c r="J211" s="27">
        <v>2948</v>
      </c>
      <c r="K211" s="27">
        <v>3306</v>
      </c>
      <c r="L211" s="27">
        <v>2950</v>
      </c>
      <c r="M211" s="27">
        <v>3933</v>
      </c>
      <c r="N211" s="27">
        <v>3533</v>
      </c>
      <c r="O211" s="27">
        <v>4342</v>
      </c>
      <c r="P211" s="39">
        <f t="shared" si="32"/>
        <v>37942</v>
      </c>
      <c r="Q211" s="39">
        <v>1408422</v>
      </c>
      <c r="R211" s="120">
        <f t="shared" si="33"/>
        <v>269.39369024340715</v>
      </c>
    </row>
    <row r="212" spans="3:18" ht="16.5" thickBot="1" x14ac:dyDescent="0.3">
      <c r="C212" s="26" t="s">
        <v>231</v>
      </c>
      <c r="D212" s="27">
        <v>12306</v>
      </c>
      <c r="E212" s="27">
        <v>11199</v>
      </c>
      <c r="F212" s="27">
        <v>9844</v>
      </c>
      <c r="G212" s="27">
        <v>10305</v>
      </c>
      <c r="H212" s="27">
        <v>10890</v>
      </c>
      <c r="I212" s="27">
        <v>11655</v>
      </c>
      <c r="J212" s="27">
        <v>10328</v>
      </c>
      <c r="K212" s="27">
        <v>11568</v>
      </c>
      <c r="L212" s="27">
        <v>10004</v>
      </c>
      <c r="M212" s="27">
        <v>13540</v>
      </c>
      <c r="N212" s="27">
        <v>10977</v>
      </c>
      <c r="O212" s="27">
        <v>16780</v>
      </c>
      <c r="P212" s="39">
        <f t="shared" si="32"/>
        <v>139396</v>
      </c>
      <c r="Q212" s="39">
        <v>5648622</v>
      </c>
      <c r="R212" s="120">
        <f t="shared" si="33"/>
        <v>246.77877188454104</v>
      </c>
    </row>
    <row r="213" spans="3:18" ht="16.5" thickBot="1" x14ac:dyDescent="0.3">
      <c r="C213" s="26" t="s">
        <v>230</v>
      </c>
      <c r="D213" s="27">
        <v>7680</v>
      </c>
      <c r="E213" s="27">
        <v>6531</v>
      </c>
      <c r="F213" s="27">
        <v>5485</v>
      </c>
      <c r="G213" s="27">
        <v>6557</v>
      </c>
      <c r="H213" s="27">
        <v>6663</v>
      </c>
      <c r="I213" s="27">
        <v>6818</v>
      </c>
      <c r="J213" s="27">
        <v>6265</v>
      </c>
      <c r="K213" s="27">
        <v>6683</v>
      </c>
      <c r="L213" s="27">
        <v>5538</v>
      </c>
      <c r="M213" s="27">
        <v>7292</v>
      </c>
      <c r="N213" s="27">
        <v>6146</v>
      </c>
      <c r="O213" s="27">
        <v>7805</v>
      </c>
      <c r="P213" s="39">
        <f t="shared" si="32"/>
        <v>79463</v>
      </c>
      <c r="Q213" s="39">
        <v>3230465</v>
      </c>
      <c r="R213" s="120">
        <f t="shared" si="33"/>
        <v>245.98006788496392</v>
      </c>
    </row>
    <row r="214" spans="3:18" ht="16.5" thickBot="1" x14ac:dyDescent="0.3">
      <c r="C214" s="26" t="s">
        <v>232</v>
      </c>
      <c r="D214" s="27">
        <v>4229</v>
      </c>
      <c r="E214" s="27">
        <v>4468</v>
      </c>
      <c r="F214" s="27">
        <v>4517</v>
      </c>
      <c r="G214" s="27">
        <v>5221</v>
      </c>
      <c r="H214" s="27">
        <v>5194</v>
      </c>
      <c r="I214" s="27">
        <v>4824</v>
      </c>
      <c r="J214" s="27">
        <v>4092</v>
      </c>
      <c r="K214" s="27">
        <v>4579</v>
      </c>
      <c r="L214" s="27">
        <v>4219</v>
      </c>
      <c r="M214" s="27">
        <v>5075</v>
      </c>
      <c r="N214" s="27">
        <v>3624</v>
      </c>
      <c r="O214" s="27">
        <v>4635</v>
      </c>
      <c r="P214" s="39">
        <f t="shared" si="32"/>
        <v>54677</v>
      </c>
      <c r="Q214" s="39">
        <v>2531916</v>
      </c>
      <c r="R214" s="120">
        <f t="shared" si="33"/>
        <v>215.95108210540951</v>
      </c>
    </row>
    <row r="215" spans="3:18" ht="16.5" thickBot="1" x14ac:dyDescent="0.3">
      <c r="C215" s="26" t="s">
        <v>240</v>
      </c>
      <c r="D215" s="27">
        <v>3190</v>
      </c>
      <c r="E215" s="27">
        <v>2750</v>
      </c>
      <c r="F215" s="27">
        <v>2199</v>
      </c>
      <c r="G215" s="27">
        <v>2281</v>
      </c>
      <c r="H215" s="27">
        <v>2597</v>
      </c>
      <c r="I215" s="27">
        <v>2559</v>
      </c>
      <c r="J215" s="27">
        <v>2341</v>
      </c>
      <c r="K215" s="27">
        <v>2695</v>
      </c>
      <c r="L215" s="27">
        <v>2193</v>
      </c>
      <c r="M215" s="27">
        <v>2931</v>
      </c>
      <c r="N215" s="27">
        <v>2525</v>
      </c>
      <c r="O215" s="27">
        <v>3496</v>
      </c>
      <c r="P215" s="39">
        <f t="shared" si="32"/>
        <v>31757</v>
      </c>
      <c r="Q215" s="39">
        <v>1574013</v>
      </c>
      <c r="R215" s="120">
        <f t="shared" si="33"/>
        <v>201.75818115860542</v>
      </c>
    </row>
    <row r="216" spans="3:18" ht="16.5" thickBot="1" x14ac:dyDescent="0.3">
      <c r="C216" s="26" t="s">
        <v>241</v>
      </c>
      <c r="D216" s="27">
        <v>236</v>
      </c>
      <c r="E216" s="27">
        <v>206</v>
      </c>
      <c r="F216" s="27">
        <v>194</v>
      </c>
      <c r="G216" s="27">
        <v>187</v>
      </c>
      <c r="H216" s="27">
        <v>227</v>
      </c>
      <c r="I216" s="27">
        <v>274</v>
      </c>
      <c r="J216" s="27">
        <v>251</v>
      </c>
      <c r="K216" s="27">
        <v>303</v>
      </c>
      <c r="L216" s="27">
        <v>277</v>
      </c>
      <c r="M216" s="27">
        <v>378</v>
      </c>
      <c r="N216" s="27">
        <v>556</v>
      </c>
      <c r="O216" s="27">
        <v>1015</v>
      </c>
      <c r="P216" s="39">
        <f t="shared" si="32"/>
        <v>4104</v>
      </c>
      <c r="Q216" s="39">
        <v>248979</v>
      </c>
      <c r="R216" s="120">
        <f t="shared" si="33"/>
        <v>164.83317870181824</v>
      </c>
    </row>
    <row r="217" spans="3:18" ht="16.5" thickBot="1" x14ac:dyDescent="0.3">
      <c r="C217" s="26" t="s">
        <v>242</v>
      </c>
      <c r="D217" s="27">
        <v>507</v>
      </c>
      <c r="E217" s="27">
        <v>408</v>
      </c>
      <c r="F217" s="27">
        <v>352</v>
      </c>
      <c r="G217" s="27">
        <v>397</v>
      </c>
      <c r="H217" s="27">
        <v>415</v>
      </c>
      <c r="I217" s="27">
        <v>386</v>
      </c>
      <c r="J217" s="27">
        <v>394</v>
      </c>
      <c r="K217" s="27">
        <v>484</v>
      </c>
      <c r="L217" s="27">
        <v>352</v>
      </c>
      <c r="M217" s="27">
        <v>517</v>
      </c>
      <c r="N217" s="27">
        <v>449</v>
      </c>
      <c r="O217" s="27">
        <v>567</v>
      </c>
      <c r="P217" s="39">
        <f t="shared" si="32"/>
        <v>5228</v>
      </c>
      <c r="Q217" s="39">
        <v>339351</v>
      </c>
      <c r="R217" s="120">
        <f t="shared" si="33"/>
        <v>154.05877690061322</v>
      </c>
    </row>
    <row r="218" spans="3:18" ht="16.5" thickBot="1" x14ac:dyDescent="0.3">
      <c r="C218" s="26" t="s">
        <v>243</v>
      </c>
      <c r="D218" s="27">
        <v>201</v>
      </c>
      <c r="E218" s="27">
        <v>166</v>
      </c>
      <c r="F218" s="27">
        <v>167</v>
      </c>
      <c r="G218" s="27">
        <v>161</v>
      </c>
      <c r="H218" s="27">
        <v>163</v>
      </c>
      <c r="I218" s="27">
        <v>150</v>
      </c>
      <c r="J218" s="27">
        <v>166</v>
      </c>
      <c r="K218" s="27">
        <v>195</v>
      </c>
      <c r="L218" s="27">
        <v>146</v>
      </c>
      <c r="M218" s="27">
        <v>195</v>
      </c>
      <c r="N218" s="27">
        <v>156</v>
      </c>
      <c r="O218" s="27">
        <v>148</v>
      </c>
      <c r="P218" s="39">
        <f t="shared" si="32"/>
        <v>2014</v>
      </c>
      <c r="Q218" s="39">
        <v>169002</v>
      </c>
      <c r="R218" s="120">
        <f t="shared" si="33"/>
        <v>119.17018733506113</v>
      </c>
    </row>
    <row r="219" spans="3:18" ht="16.5" thickBot="1" x14ac:dyDescent="0.3">
      <c r="C219" s="26" t="s">
        <v>149</v>
      </c>
      <c r="D219" s="27">
        <v>0</v>
      </c>
      <c r="E219" s="27">
        <v>0</v>
      </c>
      <c r="F219" s="27">
        <v>0</v>
      </c>
      <c r="G219" s="27">
        <v>0</v>
      </c>
      <c r="H219" s="27">
        <v>0</v>
      </c>
      <c r="I219" s="27">
        <v>0</v>
      </c>
      <c r="J219" s="27">
        <v>0</v>
      </c>
      <c r="K219" s="27">
        <v>0</v>
      </c>
      <c r="L219" s="27">
        <v>0</v>
      </c>
      <c r="M219" s="27">
        <v>3520</v>
      </c>
      <c r="N219" s="27">
        <v>2703</v>
      </c>
      <c r="O219" s="27">
        <v>3735</v>
      </c>
      <c r="P219" s="39">
        <f t="shared" ref="P219:P227" si="34">SUM(D219:O219)</f>
        <v>9958</v>
      </c>
      <c r="Q219" s="39" t="s">
        <v>219</v>
      </c>
      <c r="R219" s="120" t="s">
        <v>219</v>
      </c>
    </row>
    <row r="220" spans="3:18" ht="16.5" thickBot="1" x14ac:dyDescent="0.3">
      <c r="C220" s="26" t="s">
        <v>148</v>
      </c>
      <c r="D220" s="27">
        <v>0</v>
      </c>
      <c r="E220" s="27">
        <v>0</v>
      </c>
      <c r="F220" s="27">
        <v>0</v>
      </c>
      <c r="G220" s="27">
        <v>0</v>
      </c>
      <c r="H220" s="27">
        <v>0</v>
      </c>
      <c r="I220" s="27">
        <v>0</v>
      </c>
      <c r="J220" s="27">
        <v>0</v>
      </c>
      <c r="K220" s="27">
        <v>0</v>
      </c>
      <c r="L220" s="27">
        <v>0</v>
      </c>
      <c r="M220" s="27">
        <v>1049</v>
      </c>
      <c r="N220" s="27">
        <v>771</v>
      </c>
      <c r="O220" s="27">
        <v>1050</v>
      </c>
      <c r="P220" s="39">
        <f t="shared" si="34"/>
        <v>2870</v>
      </c>
      <c r="Q220" s="39" t="s">
        <v>219</v>
      </c>
      <c r="R220" s="120" t="s">
        <v>219</v>
      </c>
    </row>
    <row r="221" spans="3:18" ht="16.5" thickBot="1" x14ac:dyDescent="0.3">
      <c r="C221" s="26" t="s">
        <v>153</v>
      </c>
      <c r="D221" s="27">
        <v>0</v>
      </c>
      <c r="E221" s="27">
        <v>0</v>
      </c>
      <c r="F221" s="27">
        <v>0</v>
      </c>
      <c r="G221" s="27">
        <v>0</v>
      </c>
      <c r="H221" s="27">
        <v>0</v>
      </c>
      <c r="I221" s="27">
        <v>0</v>
      </c>
      <c r="J221" s="27">
        <v>0</v>
      </c>
      <c r="K221" s="27">
        <v>0</v>
      </c>
      <c r="L221" s="27">
        <v>0</v>
      </c>
      <c r="M221" s="27">
        <v>29</v>
      </c>
      <c r="N221" s="27">
        <v>20</v>
      </c>
      <c r="O221" s="27">
        <v>30</v>
      </c>
      <c r="P221" s="39">
        <f t="shared" si="34"/>
        <v>79</v>
      </c>
      <c r="Q221" s="39" t="s">
        <v>219</v>
      </c>
      <c r="R221" s="120" t="s">
        <v>219</v>
      </c>
    </row>
    <row r="222" spans="3:18" ht="16.5" thickBot="1" x14ac:dyDescent="0.3">
      <c r="C222" s="26" t="s">
        <v>210</v>
      </c>
      <c r="D222" s="27">
        <v>0</v>
      </c>
      <c r="E222" s="27">
        <v>0</v>
      </c>
      <c r="F222" s="27">
        <v>0</v>
      </c>
      <c r="G222" s="27">
        <v>0</v>
      </c>
      <c r="H222" s="27">
        <v>0</v>
      </c>
      <c r="I222" s="27">
        <v>0</v>
      </c>
      <c r="J222" s="27">
        <v>0</v>
      </c>
      <c r="K222" s="27">
        <v>0</v>
      </c>
      <c r="L222" s="27">
        <v>0</v>
      </c>
      <c r="M222" s="27">
        <v>245</v>
      </c>
      <c r="N222" s="27">
        <v>195</v>
      </c>
      <c r="O222" s="27">
        <v>234</v>
      </c>
      <c r="P222" s="39">
        <f t="shared" si="34"/>
        <v>674</v>
      </c>
      <c r="Q222" s="39" t="s">
        <v>219</v>
      </c>
      <c r="R222" s="120" t="s">
        <v>219</v>
      </c>
    </row>
    <row r="223" spans="3:18" ht="16.5" thickBot="1" x14ac:dyDescent="0.3">
      <c r="C223" s="26" t="s">
        <v>151</v>
      </c>
      <c r="D223" s="27">
        <v>0</v>
      </c>
      <c r="E223" s="27">
        <v>0</v>
      </c>
      <c r="F223" s="27">
        <v>0</v>
      </c>
      <c r="G223" s="27">
        <v>0</v>
      </c>
      <c r="H223" s="27">
        <v>0</v>
      </c>
      <c r="I223" s="27">
        <v>0</v>
      </c>
      <c r="J223" s="27">
        <v>0</v>
      </c>
      <c r="K223" s="27">
        <v>0</v>
      </c>
      <c r="L223" s="27">
        <v>0</v>
      </c>
      <c r="M223" s="27">
        <v>2799</v>
      </c>
      <c r="N223" s="27">
        <v>2180</v>
      </c>
      <c r="O223" s="27">
        <v>2778</v>
      </c>
      <c r="P223" s="39">
        <f t="shared" si="34"/>
        <v>7757</v>
      </c>
      <c r="Q223" s="39" t="s">
        <v>219</v>
      </c>
      <c r="R223" s="120" t="s">
        <v>219</v>
      </c>
    </row>
    <row r="224" spans="3:18" ht="16.5" thickBot="1" x14ac:dyDescent="0.3">
      <c r="C224" s="26" t="s">
        <v>150</v>
      </c>
      <c r="D224" s="27">
        <v>0</v>
      </c>
      <c r="E224" s="27">
        <v>0</v>
      </c>
      <c r="F224" s="27">
        <v>0</v>
      </c>
      <c r="G224" s="27">
        <v>0</v>
      </c>
      <c r="H224" s="27">
        <v>0</v>
      </c>
      <c r="I224" s="27">
        <v>0</v>
      </c>
      <c r="J224" s="27">
        <v>0</v>
      </c>
      <c r="K224" s="27">
        <v>0</v>
      </c>
      <c r="L224" s="27">
        <v>0</v>
      </c>
      <c r="M224" s="27">
        <v>4784</v>
      </c>
      <c r="N224" s="27">
        <v>4012</v>
      </c>
      <c r="O224" s="27">
        <v>5119</v>
      </c>
      <c r="P224" s="39">
        <f t="shared" si="34"/>
        <v>13915</v>
      </c>
      <c r="Q224" s="39" t="s">
        <v>219</v>
      </c>
      <c r="R224" s="120" t="s">
        <v>219</v>
      </c>
    </row>
    <row r="225" spans="1:21" ht="16.5" thickBot="1" x14ac:dyDescent="0.3">
      <c r="C225" s="26" t="s">
        <v>152</v>
      </c>
      <c r="D225" s="27">
        <v>0</v>
      </c>
      <c r="E225" s="27">
        <v>0</v>
      </c>
      <c r="F225" s="27">
        <v>0</v>
      </c>
      <c r="G225" s="27">
        <v>0</v>
      </c>
      <c r="H225" s="27">
        <v>0</v>
      </c>
      <c r="I225" s="27">
        <v>0</v>
      </c>
      <c r="J225" s="27">
        <v>0</v>
      </c>
      <c r="K225" s="27">
        <v>0</v>
      </c>
      <c r="L225" s="27">
        <v>0</v>
      </c>
      <c r="M225" s="27">
        <v>4302</v>
      </c>
      <c r="N225" s="27">
        <v>3537</v>
      </c>
      <c r="O225" s="27">
        <v>4553</v>
      </c>
      <c r="P225" s="39">
        <f t="shared" si="34"/>
        <v>12392</v>
      </c>
      <c r="Q225" s="39" t="s">
        <v>219</v>
      </c>
      <c r="R225" s="120" t="s">
        <v>219</v>
      </c>
    </row>
    <row r="226" spans="1:21" ht="16.5" thickBot="1" x14ac:dyDescent="0.3">
      <c r="C226" s="26" t="s">
        <v>147</v>
      </c>
      <c r="D226" s="27">
        <v>0</v>
      </c>
      <c r="E226" s="27">
        <v>0</v>
      </c>
      <c r="F226" s="27">
        <v>0</v>
      </c>
      <c r="G226" s="27">
        <v>0</v>
      </c>
      <c r="H226" s="27">
        <v>0</v>
      </c>
      <c r="I226" s="27">
        <v>0</v>
      </c>
      <c r="J226" s="27">
        <v>0</v>
      </c>
      <c r="K226" s="27">
        <v>0</v>
      </c>
      <c r="L226" s="27">
        <v>0</v>
      </c>
      <c r="M226" s="27">
        <v>536</v>
      </c>
      <c r="N226" s="27">
        <v>457</v>
      </c>
      <c r="O226" s="27">
        <v>586</v>
      </c>
      <c r="P226" s="39">
        <f t="shared" si="34"/>
        <v>1579</v>
      </c>
      <c r="Q226" s="39" t="s">
        <v>219</v>
      </c>
      <c r="R226" s="120" t="s">
        <v>219</v>
      </c>
    </row>
    <row r="227" spans="1:21" ht="16.5" thickBot="1" x14ac:dyDescent="0.3">
      <c r="C227" s="26" t="s">
        <v>211</v>
      </c>
      <c r="D227" s="27">
        <v>0</v>
      </c>
      <c r="E227" s="27">
        <v>0</v>
      </c>
      <c r="F227" s="27">
        <v>0</v>
      </c>
      <c r="G227" s="27">
        <v>0</v>
      </c>
      <c r="H227" s="27">
        <v>0</v>
      </c>
      <c r="I227" s="27">
        <v>0</v>
      </c>
      <c r="J227" s="27">
        <v>0</v>
      </c>
      <c r="K227" s="27">
        <v>0</v>
      </c>
      <c r="L227" s="27">
        <v>0</v>
      </c>
      <c r="M227" s="27">
        <v>47</v>
      </c>
      <c r="N227" s="27">
        <v>30</v>
      </c>
      <c r="O227" s="27">
        <v>29</v>
      </c>
      <c r="P227" s="39">
        <f t="shared" si="34"/>
        <v>106</v>
      </c>
      <c r="Q227" s="39" t="s">
        <v>219</v>
      </c>
      <c r="R227" s="120" t="s">
        <v>219</v>
      </c>
    </row>
    <row r="228" spans="1:21" ht="18.75" customHeight="1" thickBot="1" x14ac:dyDescent="0.25">
      <c r="C228" s="42" t="s">
        <v>16</v>
      </c>
      <c r="D228" s="43">
        <f t="shared" ref="D228:N228" si="35">SUM(D207:D227)</f>
        <v>48508</v>
      </c>
      <c r="E228" s="43">
        <f t="shared" si="35"/>
        <v>43349</v>
      </c>
      <c r="F228" s="43">
        <f t="shared" si="35"/>
        <v>36607</v>
      </c>
      <c r="G228" s="43">
        <f t="shared" si="35"/>
        <v>41636</v>
      </c>
      <c r="H228" s="43">
        <f t="shared" si="35"/>
        <v>42446</v>
      </c>
      <c r="I228" s="43">
        <f t="shared" si="35"/>
        <v>45060</v>
      </c>
      <c r="J228" s="43">
        <f t="shared" si="35"/>
        <v>41420</v>
      </c>
      <c r="K228" s="43">
        <f t="shared" si="35"/>
        <v>46163</v>
      </c>
      <c r="L228" s="43">
        <f t="shared" si="35"/>
        <v>39829</v>
      </c>
      <c r="M228" s="43">
        <f t="shared" si="35"/>
        <v>69413</v>
      </c>
      <c r="N228" s="43">
        <f t="shared" si="35"/>
        <v>57295</v>
      </c>
      <c r="O228" s="43">
        <f>SUM(O207:O227)</f>
        <v>77384</v>
      </c>
      <c r="P228" s="43">
        <f>+SUM(D228:O228)</f>
        <v>589110</v>
      </c>
      <c r="Q228" s="43">
        <v>19806114</v>
      </c>
      <c r="R228" s="43" t="s">
        <v>252</v>
      </c>
      <c r="S228" s="12"/>
      <c r="U228" s="2"/>
    </row>
    <row r="229" spans="1:21" s="145" customFormat="1" ht="16.5" x14ac:dyDescent="0.25">
      <c r="A229" s="159"/>
      <c r="C229" s="147" t="s">
        <v>267</v>
      </c>
      <c r="D229" s="148"/>
      <c r="E229" s="148"/>
      <c r="F229" s="148"/>
      <c r="G229" s="154"/>
      <c r="H229" s="154"/>
      <c r="I229" s="154"/>
      <c r="J229" s="154"/>
      <c r="K229" s="154"/>
      <c r="L229" s="154"/>
      <c r="M229" s="154"/>
      <c r="N229" s="154"/>
      <c r="O229" s="154"/>
      <c r="P229" s="148"/>
      <c r="Q229" s="149"/>
      <c r="R229" s="152"/>
    </row>
    <row r="230" spans="1:21" s="145" customFormat="1" ht="27.6" customHeight="1" x14ac:dyDescent="0.25">
      <c r="A230" s="159"/>
      <c r="C230" s="192" t="s">
        <v>262</v>
      </c>
      <c r="D230" s="192"/>
      <c r="E230" s="192"/>
      <c r="F230" s="192"/>
      <c r="G230" s="192"/>
      <c r="H230" s="192"/>
      <c r="I230" s="192"/>
      <c r="J230" s="192"/>
      <c r="K230" s="192"/>
      <c r="L230" s="192"/>
      <c r="M230" s="192"/>
      <c r="N230" s="192"/>
      <c r="O230" s="192"/>
      <c r="P230" s="192"/>
      <c r="Q230" s="192"/>
    </row>
    <row r="231" spans="1:21" s="145" customFormat="1" ht="16.5" x14ac:dyDescent="0.3">
      <c r="A231" s="159"/>
      <c r="C231" s="153" t="s">
        <v>266</v>
      </c>
      <c r="D231" s="179"/>
      <c r="E231" s="148"/>
      <c r="F231" s="148"/>
      <c r="G231" s="154"/>
      <c r="H231" s="154"/>
      <c r="I231" s="154"/>
      <c r="J231" s="148"/>
      <c r="K231" s="148"/>
      <c r="L231" s="148"/>
      <c r="M231" s="148"/>
      <c r="N231" s="148"/>
      <c r="O231" s="148"/>
      <c r="P231" s="148"/>
      <c r="Q231" s="149"/>
    </row>
    <row r="232" spans="1:21" s="145" customFormat="1" ht="36.75" customHeight="1" x14ac:dyDescent="0.25">
      <c r="B232" s="146"/>
      <c r="C232" s="192" t="s">
        <v>269</v>
      </c>
      <c r="D232" s="192"/>
      <c r="E232" s="192"/>
      <c r="F232" s="192"/>
      <c r="G232" s="192"/>
      <c r="H232" s="192"/>
      <c r="I232" s="192"/>
      <c r="J232" s="192"/>
      <c r="K232" s="192"/>
      <c r="L232" s="192"/>
      <c r="M232" s="192"/>
      <c r="N232" s="192"/>
      <c r="O232" s="192"/>
      <c r="P232" s="192"/>
      <c r="Q232" s="192"/>
      <c r="R232" s="192"/>
      <c r="S232" s="151"/>
    </row>
    <row r="233" spans="1:21" x14ac:dyDescent="0.2">
      <c r="C233" s="194" t="s">
        <v>157</v>
      </c>
      <c r="D233" s="194"/>
      <c r="E233" s="194"/>
      <c r="F233" s="194"/>
      <c r="G233" s="194"/>
      <c r="H233" s="194"/>
      <c r="I233" s="194"/>
      <c r="J233" s="194"/>
      <c r="K233" s="194"/>
      <c r="L233" s="194"/>
      <c r="M233" s="194"/>
      <c r="N233" s="194"/>
      <c r="O233" s="194"/>
      <c r="P233" s="194"/>
      <c r="Q233" s="194"/>
    </row>
    <row r="234" spans="1:21" x14ac:dyDescent="0.2">
      <c r="C234" s="194" t="s">
        <v>224</v>
      </c>
      <c r="D234" s="194"/>
      <c r="E234" s="194"/>
      <c r="F234" s="194"/>
      <c r="G234" s="194"/>
      <c r="H234" s="194"/>
      <c r="I234" s="194"/>
      <c r="J234" s="194"/>
      <c r="K234" s="194"/>
      <c r="L234" s="194"/>
      <c r="M234" s="194"/>
      <c r="N234" s="194"/>
      <c r="O234" s="194"/>
      <c r="P234" s="194"/>
      <c r="Q234" s="194"/>
    </row>
    <row r="235" spans="1:21" ht="18.75" customHeight="1" x14ac:dyDescent="0.2">
      <c r="C235" s="15"/>
      <c r="D235" s="69"/>
      <c r="E235" s="69"/>
      <c r="F235" s="69"/>
      <c r="G235" s="69"/>
      <c r="H235" s="69"/>
      <c r="I235" s="69"/>
      <c r="J235" s="15"/>
      <c r="K235" s="15"/>
      <c r="L235" s="15"/>
      <c r="M235" s="15"/>
      <c r="N235" s="15"/>
      <c r="O235" s="15"/>
      <c r="P235" s="15"/>
    </row>
    <row r="236" spans="1:21" ht="18.75" customHeight="1" x14ac:dyDescent="0.2">
      <c r="C236" s="95" t="s">
        <v>200</v>
      </c>
      <c r="D236" s="15"/>
      <c r="E236" s="15"/>
      <c r="F236" s="15"/>
      <c r="G236" s="69"/>
      <c r="H236" s="69"/>
      <c r="I236" s="69"/>
      <c r="J236" s="15"/>
      <c r="K236" s="15"/>
      <c r="L236" s="15"/>
      <c r="M236" s="15"/>
      <c r="N236" s="15"/>
      <c r="O236" s="15"/>
      <c r="P236" s="15"/>
    </row>
    <row r="237" spans="1:21" ht="18.75" customHeight="1" thickBot="1" x14ac:dyDescent="0.25">
      <c r="C237" s="18"/>
      <c r="D237" s="70"/>
      <c r="E237" s="70"/>
      <c r="F237" s="70"/>
      <c r="G237" s="71"/>
      <c r="H237" s="71"/>
      <c r="I237" s="121"/>
    </row>
    <row r="238" spans="1:21" ht="14.25" customHeight="1" thickBot="1" x14ac:dyDescent="0.25">
      <c r="C238" s="93" t="s">
        <v>159</v>
      </c>
      <c r="D238" s="36"/>
      <c r="E238" s="36"/>
      <c r="F238" s="36"/>
      <c r="G238" s="36" t="s">
        <v>2</v>
      </c>
      <c r="H238" s="36" t="s">
        <v>3</v>
      </c>
      <c r="I238" s="36" t="s">
        <v>4</v>
      </c>
      <c r="J238" s="36" t="s">
        <v>5</v>
      </c>
      <c r="K238" s="36" t="s">
        <v>6</v>
      </c>
      <c r="L238" s="36" t="s">
        <v>7</v>
      </c>
      <c r="M238" s="36" t="s">
        <v>8</v>
      </c>
      <c r="N238" s="36" t="s">
        <v>9</v>
      </c>
      <c r="O238" s="36" t="s">
        <v>10</v>
      </c>
      <c r="P238" s="37" t="s">
        <v>205</v>
      </c>
      <c r="Q238" s="3"/>
      <c r="R238" s="11"/>
    </row>
    <row r="239" spans="1:21" ht="30" customHeight="1" thickBot="1" x14ac:dyDescent="0.25">
      <c r="C239" s="53" t="s">
        <v>160</v>
      </c>
      <c r="D239" s="124"/>
      <c r="E239" s="124"/>
      <c r="F239" s="124"/>
      <c r="G239" s="27">
        <v>664</v>
      </c>
      <c r="H239" s="32">
        <v>187</v>
      </c>
      <c r="I239" s="32">
        <v>255</v>
      </c>
      <c r="J239" s="32">
        <v>203</v>
      </c>
      <c r="K239" s="32">
        <v>260</v>
      </c>
      <c r="L239" s="32">
        <v>206</v>
      </c>
      <c r="M239" s="32">
        <v>154</v>
      </c>
      <c r="N239" s="32">
        <v>122</v>
      </c>
      <c r="O239" s="32">
        <v>157</v>
      </c>
      <c r="P239" s="33">
        <f>SUM(D239:O239)</f>
        <v>2208</v>
      </c>
      <c r="Q239" s="3"/>
      <c r="R239" s="108"/>
    </row>
    <row r="240" spans="1:21" ht="15.75" customHeight="1" thickBot="1" x14ac:dyDescent="0.25">
      <c r="C240" s="53" t="s">
        <v>161</v>
      </c>
      <c r="D240" s="124"/>
      <c r="E240" s="124"/>
      <c r="F240" s="124"/>
      <c r="G240" s="27">
        <v>196</v>
      </c>
      <c r="H240" s="32">
        <v>234</v>
      </c>
      <c r="I240" s="32">
        <v>238</v>
      </c>
      <c r="J240" s="32">
        <v>228</v>
      </c>
      <c r="K240" s="32">
        <v>261</v>
      </c>
      <c r="L240" s="32">
        <v>205</v>
      </c>
      <c r="M240" s="32">
        <v>288</v>
      </c>
      <c r="N240" s="32">
        <v>236</v>
      </c>
      <c r="O240" s="32">
        <v>268</v>
      </c>
      <c r="P240" s="33">
        <f>SUM(D240:O240)</f>
        <v>2154</v>
      </c>
      <c r="Q240" s="3"/>
      <c r="R240" s="108"/>
    </row>
    <row r="241" spans="3:19" ht="15.75" customHeight="1" thickBot="1" x14ac:dyDescent="0.25">
      <c r="C241" s="53" t="s">
        <v>162</v>
      </c>
      <c r="D241" s="124"/>
      <c r="E241" s="124"/>
      <c r="F241" s="124"/>
      <c r="G241" s="27">
        <v>211</v>
      </c>
      <c r="H241" s="32">
        <v>199</v>
      </c>
      <c r="I241" s="32">
        <v>180</v>
      </c>
      <c r="J241" s="32">
        <v>159</v>
      </c>
      <c r="K241" s="32">
        <v>164</v>
      </c>
      <c r="L241" s="32">
        <v>170</v>
      </c>
      <c r="M241" s="32">
        <v>224</v>
      </c>
      <c r="N241" s="32">
        <v>193</v>
      </c>
      <c r="O241" s="32">
        <v>283</v>
      </c>
      <c r="P241" s="33">
        <f>SUM(D241:O241)</f>
        <v>1783</v>
      </c>
      <c r="Q241" s="3"/>
      <c r="R241" s="108"/>
    </row>
    <row r="242" spans="3:19" ht="15.75" thickBot="1" x14ac:dyDescent="0.25">
      <c r="C242" s="53" t="s">
        <v>163</v>
      </c>
      <c r="D242" s="124"/>
      <c r="E242" s="124"/>
      <c r="F242" s="124"/>
      <c r="G242" s="27">
        <v>90</v>
      </c>
      <c r="H242" s="32">
        <v>90</v>
      </c>
      <c r="I242" s="32">
        <v>87</v>
      </c>
      <c r="J242" s="32">
        <v>101</v>
      </c>
      <c r="K242" s="32">
        <v>100</v>
      </c>
      <c r="L242" s="32">
        <v>126</v>
      </c>
      <c r="M242" s="32">
        <v>126</v>
      </c>
      <c r="N242" s="32">
        <v>86</v>
      </c>
      <c r="O242" s="32">
        <v>129</v>
      </c>
      <c r="P242" s="33">
        <f>SUM(D242:O242)</f>
        <v>935</v>
      </c>
      <c r="Q242" s="3"/>
      <c r="R242" s="108"/>
    </row>
    <row r="243" spans="3:19" ht="15.75" thickBot="1" x14ac:dyDescent="0.25">
      <c r="C243" s="53" t="s">
        <v>164</v>
      </c>
      <c r="D243" s="124"/>
      <c r="E243" s="124"/>
      <c r="F243" s="124"/>
      <c r="G243" s="27">
        <v>55</v>
      </c>
      <c r="H243" s="32">
        <v>64</v>
      </c>
      <c r="I243" s="32">
        <v>80</v>
      </c>
      <c r="J243" s="32">
        <v>63</v>
      </c>
      <c r="K243" s="32">
        <v>80</v>
      </c>
      <c r="L243" s="32">
        <v>68</v>
      </c>
      <c r="M243" s="32">
        <v>82</v>
      </c>
      <c r="N243" s="32">
        <v>59</v>
      </c>
      <c r="O243" s="32">
        <v>87</v>
      </c>
      <c r="P243" s="33">
        <f>SUM(D243:O243)</f>
        <v>638</v>
      </c>
      <c r="Q243" s="3"/>
      <c r="R243" s="108"/>
    </row>
    <row r="244" spans="3:19" ht="18.75" customHeight="1" thickBot="1" x14ac:dyDescent="0.25">
      <c r="C244" s="94" t="s">
        <v>16</v>
      </c>
      <c r="D244" s="55"/>
      <c r="E244" s="55"/>
      <c r="F244" s="55"/>
      <c r="G244" s="55">
        <f>SUM(G239:G243)</f>
        <v>1216</v>
      </c>
      <c r="H244" s="55">
        <f>SUM(H239:H243)</f>
        <v>774</v>
      </c>
      <c r="I244" s="55">
        <f t="shared" ref="I244:O244" si="36">SUM(I239:I243)</f>
        <v>840</v>
      </c>
      <c r="J244" s="55">
        <f t="shared" si="36"/>
        <v>754</v>
      </c>
      <c r="K244" s="55">
        <f t="shared" si="36"/>
        <v>865</v>
      </c>
      <c r="L244" s="55">
        <f t="shared" si="36"/>
        <v>775</v>
      </c>
      <c r="M244" s="55">
        <f t="shared" si="36"/>
        <v>874</v>
      </c>
      <c r="N244" s="55">
        <f t="shared" si="36"/>
        <v>696</v>
      </c>
      <c r="O244" s="55">
        <f t="shared" si="36"/>
        <v>924</v>
      </c>
      <c r="P244" s="55">
        <f>SUM(P239:P243)</f>
        <v>7718</v>
      </c>
      <c r="Q244" s="3"/>
      <c r="R244" s="11"/>
    </row>
    <row r="245" spans="3:19" ht="15.75" customHeight="1" x14ac:dyDescent="0.2">
      <c r="C245" s="196" t="s">
        <v>165</v>
      </c>
      <c r="D245" s="196"/>
      <c r="E245" s="196"/>
      <c r="F245" s="196"/>
      <c r="G245" s="196"/>
      <c r="H245" s="196"/>
      <c r="I245" s="196"/>
      <c r="J245" s="196"/>
      <c r="K245" s="196"/>
      <c r="L245" s="196"/>
      <c r="M245" s="196"/>
      <c r="N245" s="196"/>
      <c r="O245" s="196"/>
      <c r="P245" s="196"/>
    </row>
    <row r="246" spans="3:19" ht="15.75" x14ac:dyDescent="0.25">
      <c r="C246" s="185" t="s">
        <v>224</v>
      </c>
      <c r="D246" s="185"/>
      <c r="E246" s="185"/>
      <c r="F246" s="185"/>
      <c r="G246" s="185"/>
      <c r="H246" s="185"/>
      <c r="I246" s="185"/>
      <c r="J246" s="185"/>
      <c r="K246" s="185"/>
      <c r="L246" s="185"/>
      <c r="M246" s="185"/>
      <c r="N246" s="185"/>
      <c r="O246" s="185"/>
      <c r="P246" s="185"/>
    </row>
    <row r="247" spans="3:19" x14ac:dyDescent="0.2">
      <c r="F247" s="72"/>
      <c r="G247" s="73"/>
      <c r="H247" s="73"/>
      <c r="I247" s="73"/>
      <c r="J247" s="72"/>
      <c r="K247" s="72"/>
      <c r="L247" s="72"/>
      <c r="M247" s="72"/>
      <c r="N247" s="72"/>
      <c r="O247" s="72"/>
    </row>
    <row r="248" spans="3:19" x14ac:dyDescent="0.2">
      <c r="C248" s="82" t="s">
        <v>201</v>
      </c>
      <c r="D248" s="72"/>
      <c r="E248" s="72"/>
      <c r="F248" s="72"/>
      <c r="G248" s="73"/>
      <c r="H248" s="73"/>
      <c r="I248" s="73"/>
      <c r="J248" s="72"/>
      <c r="K248" s="72"/>
      <c r="L248" s="72"/>
      <c r="M248" s="72"/>
      <c r="N248" s="72"/>
      <c r="O248" s="72"/>
    </row>
    <row r="249" spans="3:19" ht="15.75" thickBot="1" x14ac:dyDescent="0.25">
      <c r="C249" s="72"/>
      <c r="D249" s="72"/>
      <c r="E249" s="72"/>
      <c r="F249" s="72"/>
      <c r="G249" s="73"/>
      <c r="H249" s="73"/>
      <c r="I249" s="73"/>
      <c r="J249" s="72"/>
      <c r="K249" s="72"/>
      <c r="L249" s="72"/>
      <c r="M249" s="72"/>
      <c r="N249" s="72"/>
      <c r="O249" s="72"/>
    </row>
    <row r="250" spans="3:19" ht="15.75" thickBot="1" x14ac:dyDescent="0.25">
      <c r="C250" s="35" t="s">
        <v>166</v>
      </c>
      <c r="D250" s="36"/>
      <c r="E250" s="36"/>
      <c r="F250" s="36"/>
      <c r="G250" s="36" t="s">
        <v>2</v>
      </c>
      <c r="H250" s="36" t="s">
        <v>3</v>
      </c>
      <c r="I250" s="36" t="s">
        <v>4</v>
      </c>
      <c r="J250" s="36" t="s">
        <v>5</v>
      </c>
      <c r="K250" s="36" t="s">
        <v>6</v>
      </c>
      <c r="L250" s="36" t="s">
        <v>7</v>
      </c>
      <c r="M250" s="36" t="s">
        <v>8</v>
      </c>
      <c r="N250" s="36" t="s">
        <v>9</v>
      </c>
      <c r="O250" s="36" t="s">
        <v>10</v>
      </c>
      <c r="P250" s="38" t="s">
        <v>205</v>
      </c>
      <c r="Q250" s="37" t="s">
        <v>24</v>
      </c>
      <c r="R250" s="11"/>
    </row>
    <row r="251" spans="3:19" ht="15.75" thickBot="1" x14ac:dyDescent="0.25">
      <c r="C251" s="53" t="s">
        <v>167</v>
      </c>
      <c r="D251" s="124"/>
      <c r="E251" s="124"/>
      <c r="F251" s="124"/>
      <c r="G251" s="27">
        <v>3407</v>
      </c>
      <c r="H251" s="32">
        <v>2944</v>
      </c>
      <c r="I251" s="32">
        <v>3241</v>
      </c>
      <c r="J251" s="32">
        <v>3247</v>
      </c>
      <c r="K251" s="32">
        <v>3570</v>
      </c>
      <c r="L251" s="32">
        <v>3031</v>
      </c>
      <c r="M251" s="32">
        <v>3950</v>
      </c>
      <c r="N251" s="32">
        <v>3585</v>
      </c>
      <c r="O251" s="32">
        <v>4558</v>
      </c>
      <c r="P251" s="33">
        <f>SUM(D251:O251)</f>
        <v>31533</v>
      </c>
      <c r="Q251" s="56">
        <f>P251/$P$262</f>
        <v>0.35126825518831667</v>
      </c>
      <c r="R251" s="11"/>
      <c r="S251" s="108"/>
    </row>
    <row r="252" spans="3:19" ht="15.75" thickBot="1" x14ac:dyDescent="0.25">
      <c r="C252" s="53" t="s">
        <v>218</v>
      </c>
      <c r="D252" s="124"/>
      <c r="E252" s="124"/>
      <c r="F252" s="124"/>
      <c r="G252" s="27">
        <v>1831</v>
      </c>
      <c r="H252" s="32">
        <v>2070</v>
      </c>
      <c r="I252" s="32">
        <v>2481</v>
      </c>
      <c r="J252" s="32">
        <v>2547</v>
      </c>
      <c r="K252" s="32">
        <v>2689</v>
      </c>
      <c r="L252" s="32">
        <v>2083</v>
      </c>
      <c r="M252" s="32">
        <v>2646</v>
      </c>
      <c r="N252" s="32">
        <v>2162</v>
      </c>
      <c r="O252" s="32">
        <v>2678</v>
      </c>
      <c r="P252" s="33">
        <f t="shared" ref="P252:P260" si="37">SUM(D252:O252)</f>
        <v>21187</v>
      </c>
      <c r="Q252" s="56">
        <f t="shared" ref="Q252:Q260" si="38">P252/$P$262</f>
        <v>0.23601688778977153</v>
      </c>
      <c r="R252" s="11"/>
      <c r="S252" s="108"/>
    </row>
    <row r="253" spans="3:19" ht="15.75" thickBot="1" x14ac:dyDescent="0.25">
      <c r="C253" s="53" t="s">
        <v>168</v>
      </c>
      <c r="D253" s="124"/>
      <c r="E253" s="124"/>
      <c r="F253" s="124"/>
      <c r="G253" s="27">
        <v>1187</v>
      </c>
      <c r="H253" s="32">
        <v>1236</v>
      </c>
      <c r="I253" s="32">
        <v>1221</v>
      </c>
      <c r="J253" s="32">
        <v>1213</v>
      </c>
      <c r="K253" s="32">
        <v>1360</v>
      </c>
      <c r="L253" s="32">
        <v>1040</v>
      </c>
      <c r="M253" s="32">
        <v>1405</v>
      </c>
      <c r="N253" s="32">
        <v>1098</v>
      </c>
      <c r="O253" s="32">
        <v>1596</v>
      </c>
      <c r="P253" s="33">
        <f t="shared" si="37"/>
        <v>11356</v>
      </c>
      <c r="Q253" s="56">
        <f t="shared" si="38"/>
        <v>0.12650246744421795</v>
      </c>
      <c r="R253" s="11"/>
      <c r="S253" s="108"/>
    </row>
    <row r="254" spans="3:19" ht="15.75" customHeight="1" thickBot="1" x14ac:dyDescent="0.25">
      <c r="C254" s="53" t="s">
        <v>169</v>
      </c>
      <c r="D254" s="124"/>
      <c r="E254" s="124"/>
      <c r="F254" s="124"/>
      <c r="G254" s="27">
        <v>251</v>
      </c>
      <c r="H254" s="32">
        <v>283</v>
      </c>
      <c r="I254" s="32">
        <v>338</v>
      </c>
      <c r="J254" s="32">
        <v>288</v>
      </c>
      <c r="K254" s="32">
        <v>306</v>
      </c>
      <c r="L254" s="32">
        <v>281</v>
      </c>
      <c r="M254" s="32">
        <v>371</v>
      </c>
      <c r="N254" s="32">
        <v>371</v>
      </c>
      <c r="O254" s="32">
        <v>461</v>
      </c>
      <c r="P254" s="33">
        <f t="shared" si="37"/>
        <v>2950</v>
      </c>
      <c r="Q254" s="56">
        <f t="shared" si="38"/>
        <v>3.2862123895776939E-2</v>
      </c>
      <c r="R254" s="11"/>
      <c r="S254" s="108"/>
    </row>
    <row r="255" spans="3:19" ht="15.75" customHeight="1" thickBot="1" x14ac:dyDescent="0.25">
      <c r="C255" s="53" t="s">
        <v>247</v>
      </c>
      <c r="D255" s="124"/>
      <c r="E255" s="124"/>
      <c r="F255" s="124"/>
      <c r="G255" s="27">
        <v>270</v>
      </c>
      <c r="H255" s="32">
        <v>284</v>
      </c>
      <c r="I255" s="32">
        <v>312</v>
      </c>
      <c r="J255" s="32">
        <v>291</v>
      </c>
      <c r="K255" s="32">
        <v>284</v>
      </c>
      <c r="L255" s="32">
        <v>215</v>
      </c>
      <c r="M255" s="32">
        <v>337</v>
      </c>
      <c r="N255" s="32">
        <v>342</v>
      </c>
      <c r="O255" s="32">
        <v>438</v>
      </c>
      <c r="P255" s="33">
        <f t="shared" si="37"/>
        <v>2773</v>
      </c>
      <c r="Q255" s="56">
        <f t="shared" si="38"/>
        <v>3.0890396462030321E-2</v>
      </c>
      <c r="R255" s="11"/>
      <c r="S255" s="108"/>
    </row>
    <row r="256" spans="3:19" ht="13.5" customHeight="1" thickBot="1" x14ac:dyDescent="0.25">
      <c r="C256" s="53" t="s">
        <v>170</v>
      </c>
      <c r="D256" s="124"/>
      <c r="E256" s="124"/>
      <c r="F256" s="124"/>
      <c r="G256" s="27">
        <v>236</v>
      </c>
      <c r="H256" s="32">
        <v>272</v>
      </c>
      <c r="I256" s="32">
        <v>273</v>
      </c>
      <c r="J256" s="32">
        <v>284</v>
      </c>
      <c r="K256" s="32">
        <v>278</v>
      </c>
      <c r="L256" s="32">
        <v>259</v>
      </c>
      <c r="M256" s="32">
        <v>290</v>
      </c>
      <c r="N256" s="32">
        <v>251</v>
      </c>
      <c r="O256" s="32">
        <v>321</v>
      </c>
      <c r="P256" s="33">
        <f t="shared" si="37"/>
        <v>2464</v>
      </c>
      <c r="Q256" s="56">
        <f t="shared" si="38"/>
        <v>2.7448228230235381E-2</v>
      </c>
      <c r="R256" s="11"/>
      <c r="S256" s="108"/>
    </row>
    <row r="257" spans="3:19" ht="15.75" customHeight="1" thickBot="1" x14ac:dyDescent="0.25">
      <c r="C257" s="53" t="s">
        <v>245</v>
      </c>
      <c r="D257" s="124"/>
      <c r="E257" s="124"/>
      <c r="F257" s="124"/>
      <c r="G257" s="27">
        <v>243</v>
      </c>
      <c r="H257" s="32">
        <v>251</v>
      </c>
      <c r="I257" s="32">
        <v>242</v>
      </c>
      <c r="J257" s="32">
        <v>226</v>
      </c>
      <c r="K257" s="32">
        <v>257</v>
      </c>
      <c r="L257" s="32">
        <v>224</v>
      </c>
      <c r="M257" s="32">
        <v>264</v>
      </c>
      <c r="N257" s="32">
        <v>296</v>
      </c>
      <c r="O257" s="32">
        <v>365</v>
      </c>
      <c r="P257" s="33">
        <f t="shared" si="37"/>
        <v>2368</v>
      </c>
      <c r="Q257" s="56">
        <f t="shared" si="38"/>
        <v>2.6378816740745693E-2</v>
      </c>
      <c r="R257" s="11"/>
      <c r="S257" s="108"/>
    </row>
    <row r="258" spans="3:19" ht="30.75" customHeight="1" thickBot="1" x14ac:dyDescent="0.25">
      <c r="C258" s="53" t="s">
        <v>171</v>
      </c>
      <c r="D258" s="124"/>
      <c r="E258" s="124"/>
      <c r="F258" s="124"/>
      <c r="G258" s="27">
        <v>201</v>
      </c>
      <c r="H258" s="32">
        <v>205</v>
      </c>
      <c r="I258" s="32">
        <v>210</v>
      </c>
      <c r="J258" s="32">
        <v>233</v>
      </c>
      <c r="K258" s="32">
        <v>264</v>
      </c>
      <c r="L258" s="32">
        <v>203</v>
      </c>
      <c r="M258" s="32">
        <v>277</v>
      </c>
      <c r="N258" s="32">
        <v>195</v>
      </c>
      <c r="O258" s="32">
        <v>281</v>
      </c>
      <c r="P258" s="33">
        <f t="shared" si="37"/>
        <v>2069</v>
      </c>
      <c r="Q258" s="56">
        <f t="shared" si="38"/>
        <v>2.3048045539105926E-2</v>
      </c>
      <c r="R258" s="11"/>
      <c r="S258" s="108"/>
    </row>
    <row r="259" spans="3:19" ht="30.75" customHeight="1" thickBot="1" x14ac:dyDescent="0.25">
      <c r="C259" s="53" t="s">
        <v>246</v>
      </c>
      <c r="D259" s="124"/>
      <c r="E259" s="124"/>
      <c r="F259" s="124"/>
      <c r="G259" s="27">
        <v>117</v>
      </c>
      <c r="H259" s="32">
        <v>70</v>
      </c>
      <c r="I259" s="32">
        <v>90</v>
      </c>
      <c r="J259" s="32">
        <v>90</v>
      </c>
      <c r="K259" s="32">
        <v>93</v>
      </c>
      <c r="L259" s="32">
        <v>114</v>
      </c>
      <c r="M259" s="32">
        <v>137</v>
      </c>
      <c r="N259" s="32">
        <v>148</v>
      </c>
      <c r="O259" s="32">
        <v>161</v>
      </c>
      <c r="P259" s="33">
        <f t="shared" si="37"/>
        <v>1020</v>
      </c>
      <c r="Q259" s="56">
        <f t="shared" si="38"/>
        <v>1.1362497075827958E-2</v>
      </c>
      <c r="R259" s="11"/>
      <c r="S259" s="108"/>
    </row>
    <row r="260" spans="3:19" ht="30.75" customHeight="1" thickBot="1" x14ac:dyDescent="0.25">
      <c r="C260" s="53" t="s">
        <v>248</v>
      </c>
      <c r="D260" s="124"/>
      <c r="E260" s="124"/>
      <c r="F260" s="124"/>
      <c r="G260" s="27">
        <v>89</v>
      </c>
      <c r="H260" s="32">
        <v>91</v>
      </c>
      <c r="I260" s="32">
        <v>76</v>
      </c>
      <c r="J260" s="32">
        <v>74</v>
      </c>
      <c r="K260" s="32">
        <v>89</v>
      </c>
      <c r="L260" s="32">
        <v>83</v>
      </c>
      <c r="M260" s="32">
        <v>107</v>
      </c>
      <c r="N260" s="32">
        <v>98</v>
      </c>
      <c r="O260" s="32">
        <v>124</v>
      </c>
      <c r="P260" s="33">
        <f t="shared" si="37"/>
        <v>831</v>
      </c>
      <c r="Q260" s="56">
        <f t="shared" si="38"/>
        <v>9.25709320589513E-3</v>
      </c>
      <c r="R260" s="11"/>
      <c r="S260" s="108"/>
    </row>
    <row r="261" spans="3:19" ht="16.5" thickBot="1" x14ac:dyDescent="0.3">
      <c r="C261" s="35" t="s">
        <v>172</v>
      </c>
      <c r="D261" s="57"/>
      <c r="E261" s="57"/>
      <c r="F261" s="57"/>
      <c r="G261" s="57">
        <f t="shared" ref="G261:M261" si="39">SUM(G251:G260)</f>
        <v>7832</v>
      </c>
      <c r="H261" s="57">
        <f t="shared" si="39"/>
        <v>7706</v>
      </c>
      <c r="I261" s="57">
        <f t="shared" si="39"/>
        <v>8484</v>
      </c>
      <c r="J261" s="57">
        <f t="shared" si="39"/>
        <v>8493</v>
      </c>
      <c r="K261" s="57">
        <f t="shared" si="39"/>
        <v>9190</v>
      </c>
      <c r="L261" s="57">
        <f t="shared" si="39"/>
        <v>7533</v>
      </c>
      <c r="M261" s="57">
        <f t="shared" si="39"/>
        <v>9784</v>
      </c>
      <c r="N261" s="57">
        <f t="shared" ref="N261:O261" si="40">SUM(N251:N260)</f>
        <v>8546</v>
      </c>
      <c r="O261" s="57">
        <f t="shared" si="40"/>
        <v>10983</v>
      </c>
      <c r="P261" s="57">
        <f>SUM(P251:P260)</f>
        <v>78551</v>
      </c>
      <c r="Q261" s="58">
        <f>SUM(Q251:Q260)</f>
        <v>0.87503481157192353</v>
      </c>
      <c r="R261" s="11"/>
    </row>
    <row r="262" spans="3:19" ht="16.5" thickBot="1" x14ac:dyDescent="0.3">
      <c r="C262" s="35" t="s">
        <v>16</v>
      </c>
      <c r="D262" s="101"/>
      <c r="E262" s="101"/>
      <c r="F262" s="101"/>
      <c r="G262" s="101">
        <v>8972</v>
      </c>
      <c r="H262" s="101">
        <v>8896</v>
      </c>
      <c r="I262" s="101">
        <v>9698</v>
      </c>
      <c r="J262" s="101">
        <v>9640</v>
      </c>
      <c r="K262" s="101">
        <v>10416</v>
      </c>
      <c r="L262" s="101">
        <v>8585</v>
      </c>
      <c r="M262" s="101">
        <v>11167</v>
      </c>
      <c r="N262" s="101">
        <v>9745</v>
      </c>
      <c r="O262" s="101">
        <v>12650</v>
      </c>
      <c r="P262" s="57">
        <f>SUM(D262:O262)</f>
        <v>89769</v>
      </c>
      <c r="Q262" s="58">
        <v>1</v>
      </c>
      <c r="R262" s="11"/>
    </row>
    <row r="263" spans="3:19" ht="14.45" customHeight="1" x14ac:dyDescent="0.2">
      <c r="C263" s="83" t="s">
        <v>173</v>
      </c>
      <c r="D263" s="74"/>
      <c r="E263" s="74"/>
      <c r="F263" s="74"/>
      <c r="G263" s="75"/>
      <c r="H263" s="75"/>
      <c r="I263" s="75"/>
      <c r="J263" s="74"/>
      <c r="K263" s="76"/>
      <c r="L263" s="76"/>
      <c r="M263" s="76"/>
      <c r="N263" s="76"/>
      <c r="O263" s="76"/>
      <c r="P263" s="76"/>
    </row>
    <row r="264" spans="3:19" x14ac:dyDescent="0.2">
      <c r="C264" s="65"/>
      <c r="D264" s="77"/>
      <c r="E264" s="77"/>
      <c r="F264" s="77"/>
      <c r="G264" s="78"/>
      <c r="H264" s="78"/>
      <c r="I264" s="78"/>
      <c r="J264" s="77"/>
      <c r="K264" s="77"/>
      <c r="L264" s="77"/>
      <c r="M264" s="77"/>
      <c r="N264" s="77"/>
      <c r="O264" s="77"/>
      <c r="P264" s="77"/>
    </row>
    <row r="265" spans="3:19" x14ac:dyDescent="0.2">
      <c r="C265" s="194" t="s">
        <v>174</v>
      </c>
      <c r="D265" s="194"/>
      <c r="E265" s="194"/>
      <c r="F265" s="194"/>
      <c r="G265" s="194"/>
      <c r="H265" s="194"/>
      <c r="I265" s="194"/>
      <c r="J265" s="194"/>
      <c r="K265" s="194"/>
      <c r="L265" s="194"/>
      <c r="M265" s="194"/>
      <c r="N265" s="194"/>
      <c r="O265" s="194"/>
      <c r="P265" s="194"/>
    </row>
    <row r="266" spans="3:19" x14ac:dyDescent="0.2">
      <c r="C266" s="194" t="s">
        <v>224</v>
      </c>
      <c r="D266" s="194"/>
      <c r="E266" s="194"/>
      <c r="F266" s="194"/>
      <c r="G266" s="194"/>
      <c r="H266" s="194"/>
      <c r="I266" s="194"/>
      <c r="J266" s="194"/>
      <c r="K266" s="194"/>
      <c r="L266" s="194"/>
      <c r="M266" s="194"/>
      <c r="N266" s="194"/>
      <c r="O266" s="194"/>
      <c r="P266" s="194"/>
    </row>
    <row r="267" spans="3:19" x14ac:dyDescent="0.2">
      <c r="C267" s="65"/>
      <c r="D267" s="65"/>
      <c r="E267" s="65"/>
      <c r="F267" s="65"/>
      <c r="G267" s="66"/>
      <c r="H267" s="66"/>
      <c r="I267" s="66"/>
      <c r="J267" s="65"/>
      <c r="K267" s="65"/>
      <c r="L267" s="65"/>
      <c r="M267" s="65"/>
      <c r="N267" s="65"/>
      <c r="O267" s="65"/>
      <c r="P267" s="65"/>
    </row>
    <row r="268" spans="3:19" x14ac:dyDescent="0.2">
      <c r="D268" s="6"/>
      <c r="E268" s="6"/>
      <c r="F268" s="6"/>
      <c r="J268" s="6"/>
      <c r="K268" s="6"/>
      <c r="L268" s="6"/>
      <c r="M268" s="6"/>
      <c r="N268" s="6"/>
      <c r="O268" s="6"/>
    </row>
    <row r="269" spans="3:19" ht="15" customHeight="1" x14ac:dyDescent="0.2">
      <c r="C269" s="193" t="s">
        <v>175</v>
      </c>
      <c r="D269" s="193"/>
      <c r="E269" s="193"/>
      <c r="F269" s="193"/>
      <c r="G269" s="193"/>
      <c r="H269" s="193"/>
      <c r="I269" s="193"/>
      <c r="J269" s="193"/>
      <c r="K269" s="193"/>
      <c r="L269" s="193"/>
      <c r="M269" s="193"/>
      <c r="N269" s="193"/>
      <c r="O269" s="193"/>
      <c r="P269" s="193"/>
      <c r="Q269" s="193"/>
    </row>
    <row r="270" spans="3:19" x14ac:dyDescent="0.2">
      <c r="C270" s="193"/>
      <c r="D270" s="193"/>
      <c r="E270" s="193"/>
      <c r="F270" s="193"/>
      <c r="G270" s="193"/>
      <c r="H270" s="193"/>
      <c r="I270" s="193"/>
      <c r="J270" s="193"/>
      <c r="K270" s="193"/>
      <c r="L270" s="193"/>
      <c r="M270" s="193"/>
      <c r="N270" s="193"/>
      <c r="O270" s="193"/>
      <c r="P270" s="193"/>
      <c r="Q270" s="193"/>
    </row>
    <row r="271" spans="3:19" ht="50.25" customHeight="1" x14ac:dyDescent="0.2">
      <c r="C271" s="193"/>
      <c r="D271" s="193"/>
      <c r="E271" s="193"/>
      <c r="F271" s="193"/>
      <c r="G271" s="193"/>
      <c r="H271" s="193"/>
      <c r="I271" s="193"/>
      <c r="J271" s="193"/>
      <c r="K271" s="193"/>
      <c r="L271" s="193"/>
      <c r="M271" s="193"/>
      <c r="N271" s="193"/>
      <c r="O271" s="193"/>
      <c r="P271" s="193"/>
      <c r="Q271" s="193"/>
    </row>
  </sheetData>
  <sortState xmlns:xlrd2="http://schemas.microsoft.com/office/spreadsheetml/2017/richdata2" ref="C207:R218">
    <sortCondition descending="1" ref="R207:R218"/>
  </sortState>
  <mergeCells count="41">
    <mergeCell ref="H6:N6"/>
    <mergeCell ref="C265:P265"/>
    <mergeCell ref="C266:P266"/>
    <mergeCell ref="C269:Q271"/>
    <mergeCell ref="D205:J205"/>
    <mergeCell ref="C230:Q230"/>
    <mergeCell ref="C233:Q233"/>
    <mergeCell ref="C234:Q234"/>
    <mergeCell ref="C245:P245"/>
    <mergeCell ref="C246:P246"/>
    <mergeCell ref="C232:R232"/>
    <mergeCell ref="C204:Q204"/>
    <mergeCell ref="C139:Q139"/>
    <mergeCell ref="C140:Q140"/>
    <mergeCell ref="C152:Q152"/>
    <mergeCell ref="C153:Q153"/>
    <mergeCell ref="C172:Q172"/>
    <mergeCell ref="C173:Q173"/>
    <mergeCell ref="C178:Q178"/>
    <mergeCell ref="D179:J179"/>
    <mergeCell ref="C196:Q196"/>
    <mergeCell ref="C199:Q199"/>
    <mergeCell ref="C200:Q200"/>
    <mergeCell ref="C94:Q94"/>
    <mergeCell ref="C96:Q96"/>
    <mergeCell ref="C97:Q97"/>
    <mergeCell ref="C102:Q102"/>
    <mergeCell ref="D103:J103"/>
    <mergeCell ref="P103:Q103"/>
    <mergeCell ref="D57:J57"/>
    <mergeCell ref="P57:Q57"/>
    <mergeCell ref="I7:M7"/>
    <mergeCell ref="C9:Q9"/>
    <mergeCell ref="C18:P18"/>
    <mergeCell ref="C19:P19"/>
    <mergeCell ref="C30:P30"/>
    <mergeCell ref="C31:P31"/>
    <mergeCell ref="C37:Q37"/>
    <mergeCell ref="C49:Q49"/>
    <mergeCell ref="C50:Q50"/>
    <mergeCell ref="C56:Q56"/>
  </mergeCells>
  <phoneticPr fontId="2" type="noConversion"/>
  <pageMargins left="0.7" right="0.7" top="0.75" bottom="0.75" header="0.3" footer="0.3"/>
  <pageSetup paperSize="9" orientation="portrait" r:id="rId1"/>
  <ignoredErrors>
    <ignoredError sqref="P261 P17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2025-11-24T05:00:00+00:00</Fecha_x0020_de_x0020_Publicacion>
    <Nombre_del_archivo_con_extension xmlns="b6565643-c00f-44ce-b5d1-532a85e4382c">RQ-PQRD-y-solicitudes-de-informacion-septiembre-de-2025.xlsx</Nombre_del_archivo_con_extension>
    <Frecuencia_de_actualizacion xmlns="b6565643-c00f-44ce-b5d1-532a85e4382c">Mensual</Frecuencia_de_actualizacion>
    <e9b4dd5958b242f1b9a6ead3e1222f02 xmlns="b6565643-c00f-44ce-b5d1-532a85e4382c">
      <Terms xmlns="http://schemas.microsoft.com/office/infopath/2007/PartnerControls"/>
    </e9b4dd5958b242f1b9a6ead3e1222f02>
    <Nombre_del_responsable_Produccion xmlns="b6565643-c00f-44ce-b5d1-532a85e4382c">Delegatura para la protección al usuario</Nombre_del_responsable_Produccion>
    <Fecha_de_Caducidad xmlns="b6565643-c00f-44ce-b5d1-532a85e4382c" xsi:nil="true"/>
    <Fecha_de_Generacion_Informacion xmlns="b6565643-c00f-44ce-b5d1-532a85e4382c">2025-11-24T05:00:00+00:00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2025-11-24T05:00:00+00:00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Septiembre</TermName>
          <TermId xmlns="http://schemas.microsoft.com/office/infopath/2007/PartnerControls">115a9da4-3d67-4485-b7c5-e0871acb94c3</TermId>
        </TermInfo>
      </Terms>
    </n7ea3bf5d968464a99702783eb8721dd>
    <TaxCatchAll xmlns="fc59cac2-4a0b-49e5-b878-56577be82993">
      <Value>164</Value>
      <Value>107</Value>
      <Value>57</Value>
    </TaxCatchAll>
    <Descripcion xmlns="b6565643-c00f-44ce-b5d1-532a85e4382c">Comportamiento de las peticiones, quejas, reclamos o denuncias y solicitudes de información formuladas por los usuarios del sistema nacional de salud ante la Supersalud en el periodo comprendido entre septiembre de 2025</Descripcion>
    <Informacion_publicada_o_disponible xmlns="b6565643-c00f-44ce-b5d1-532a85e4382c">https://www.supersalud.gov.co/es-co/Paginas/Protecci%C3%B3n%20al%20Usuario/reportes-de-peticiones-quejas-reclamos-o-denuncias.aspx</Informacion_publicada_o_disponible>
    <Palabras_Claves xmlns="b6565643-c00f-44ce-b5d1-532a85e4382c" xsi:nil="true"/>
    <Medio_de_conservacion_y_x002f_o_soporte xmlns="b6565643-c00f-44ce-b5d1-532a85e4382c">Documento electrónico</Medio_de_conservacion_y_x002f_o_soport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Superintendencia Delegada Para la Protección al Usuario</TermName>
          <TermId xmlns="http://schemas.microsoft.com/office/infopath/2007/PartnerControls">51734e98-9b61-499d-a4cb-818cf1871f35</TermId>
        </TermInfo>
      </Terms>
    </f2931104761c43619c32589b14283c3d>
    <Codigo_Subserie xmlns="b6565643-c00f-44ce-b5d1-532a85e4382c" xsi:nil="true"/>
    <_dlc_DocId xmlns="b6565643-c00f-44ce-b5d1-532a85e4382c">XQAF2AT3N76N-126-235</_dlc_DocId>
    <_dlc_DocIdUrl xmlns="b6565643-c00f-44ce-b5d1-532a85e4382c">
      <Url>https://docs.supersalud.gov.co/PortalWeb/ProteccionUsuario/_layouts/15/DocIdRedir.aspx?ID=XQAF2AT3N76N-126-235</Url>
      <Description>XQAF2AT3N76N-126-235</Description>
    </_dlc_DocIdUrl>
  </documentManagement>
</p:properties>
</file>

<file path=customXml/itemProps1.xml><?xml version="1.0" encoding="utf-8"?>
<ds:datastoreItem xmlns:ds="http://schemas.openxmlformats.org/officeDocument/2006/customXml" ds:itemID="{C20D27BE-E704-4DEA-998A-6677E4933D94}"/>
</file>

<file path=customXml/itemProps2.xml><?xml version="1.0" encoding="utf-8"?>
<ds:datastoreItem xmlns:ds="http://schemas.openxmlformats.org/officeDocument/2006/customXml" ds:itemID="{E156202F-1AD0-457B-88EF-ABE0A39C89B0}"/>
</file>

<file path=customXml/itemProps3.xml><?xml version="1.0" encoding="utf-8"?>
<ds:datastoreItem xmlns:ds="http://schemas.openxmlformats.org/officeDocument/2006/customXml" ds:itemID="{DD3ADC1A-FEF2-49E7-8E5D-3C94724397F4}"/>
</file>

<file path=customXml/itemProps4.xml><?xml version="1.0" encoding="utf-8"?>
<ds:datastoreItem xmlns:ds="http://schemas.openxmlformats.org/officeDocument/2006/customXml" ds:itemID="{C94FAAFD-2599-427A-95A2-1B1125B2B8D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septiembre 2025</dc:title>
  <dc:subject/>
  <dc:creator>Edwin Rocha</dc:creator>
  <cp:keywords/>
  <dc:description/>
  <cp:lastModifiedBy>Eliana Plazas</cp:lastModifiedBy>
  <cp:revision/>
  <dcterms:created xsi:type="dcterms:W3CDTF">2021-08-04T13:30:19Z</dcterms:created>
  <dcterms:modified xsi:type="dcterms:W3CDTF">2025-11-21T19:55:20Z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1259f3dc-0884-4d6c-b322-c7aa517b5c3a</vt:lpwstr>
  </property>
  <property fmtid="{D5CDD505-2E9C-101B-9397-08002B2CF9AE}" pid="4" name="Estado">
    <vt:lpwstr/>
  </property>
  <property fmtid="{D5CDD505-2E9C-101B-9397-08002B2CF9AE}" pid="5" name="f33501da5a6943e29ee143f39dc96581">
    <vt:lpwstr/>
  </property>
  <property fmtid="{D5CDD505-2E9C-101B-9397-08002B2CF9AE}" pid="6" name="Mes">
    <vt:lpwstr>57;#Septiembre|115a9da4-3d67-4485-b7c5-e0871acb94c3</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107;#Superintendencia Delegada Para la Protección al Usuario|51734e98-9b61-499d-a4cb-818cf1871f35</vt:lpwstr>
  </property>
  <property fmtid="{D5CDD505-2E9C-101B-9397-08002B2CF9AE}" pid="12" name="Categoria">
    <vt:lpwstr/>
  </property>
  <property fmtid="{D5CDD505-2E9C-101B-9397-08002B2CF9AE}" pid="13" name="Ano">
    <vt:lpwstr>164;#2025|7b5ab5c2-5325-494b-8ab8-64c9fbc804fb</vt:lpwstr>
  </property>
</Properties>
</file>