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trlProps/ctrlProp1.xml" ContentType="application/vnd.ms-excel.controlproperties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\"/>
    </mc:Choice>
  </mc:AlternateContent>
  <xr:revisionPtr revIDLastSave="0" documentId="13_ncr:1_{446DC01C-2400-42C7-9DFE-0C5F83A876A8}" xr6:coauthVersionLast="47" xr6:coauthVersionMax="47" xr10:uidLastSave="{00000000-0000-0000-0000-000000000000}"/>
  <bookViews>
    <workbookView xWindow="28680" yWindow="-120" windowWidth="29040" windowHeight="15720" xr2:uid="{C3A71EF5-5217-48B3-A921-C4B8FB66B302}"/>
  </bookViews>
  <sheets>
    <sheet name="Cronograma" sheetId="1" r:id="rId1"/>
    <sheet name="Categoria" sheetId="2" state="hidden" r:id="rId2"/>
    <sheet name="2_Milestones_Deliverables" sheetId="4" state="hidden" r:id="rId3"/>
  </sheets>
  <definedNames>
    <definedName name="_xlnm._FilterDatabase" localSheetId="2" hidden="1">'2_Milestones_Deliverables'!$A$1:$N$34</definedName>
    <definedName name="_xlnm._FilterDatabase" localSheetId="0" hidden="1">Cronograma!$A$9:$ES$43</definedName>
    <definedName name="_xlnm.Print_Area" localSheetId="2">'2_Milestones_Deliverables'!$B$1:$N$34</definedName>
    <definedName name="Categorias">Categoria!$A$2:$A$5</definedName>
    <definedName name="_xlnm.Print_Titles" localSheetId="2">'2_Milestones_Deliverables'!$1:$1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" l="1"/>
  <c r="M10" i="1"/>
  <c r="L8" i="1" l="1"/>
  <c r="F27" i="1"/>
  <c r="L3" i="4"/>
  <c r="M3" i="4"/>
  <c r="L4" i="4"/>
  <c r="M4" i="4"/>
  <c r="L5" i="4"/>
  <c r="M5" i="4"/>
  <c r="L6" i="4"/>
  <c r="M6" i="4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C3" i="4"/>
  <c r="H3" i="4" s="1"/>
  <c r="C4" i="4"/>
  <c r="C5" i="4"/>
  <c r="H5" i="4" s="1"/>
  <c r="C6" i="4"/>
  <c r="H6" i="4" s="1"/>
  <c r="C7" i="4"/>
  <c r="H7" i="4" s="1"/>
  <c r="C8" i="4"/>
  <c r="H8" i="4" s="1"/>
  <c r="C9" i="4"/>
  <c r="H9" i="4" s="1"/>
  <c r="C10" i="4"/>
  <c r="H10" i="4" s="1"/>
  <c r="C11" i="4"/>
  <c r="H11" i="4" s="1"/>
  <c r="C12" i="4"/>
  <c r="H12" i="4" s="1"/>
  <c r="C13" i="4"/>
  <c r="H13" i="4" s="1"/>
  <c r="C14" i="4"/>
  <c r="H14" i="4" s="1"/>
  <c r="C15" i="4"/>
  <c r="C16" i="4"/>
  <c r="C17" i="4"/>
  <c r="H17" i="4" s="1"/>
  <c r="C18" i="4"/>
  <c r="H18" i="4" s="1"/>
  <c r="C19" i="4"/>
  <c r="C20" i="4"/>
  <c r="C21" i="4"/>
  <c r="H21" i="4" s="1"/>
  <c r="C22" i="4"/>
  <c r="H22" i="4" s="1"/>
  <c r="C23" i="4"/>
  <c r="H23" i="4" s="1"/>
  <c r="C24" i="4"/>
  <c r="H24" i="4" s="1"/>
  <c r="C25" i="4"/>
  <c r="H25" i="4" s="1"/>
  <c r="C26" i="4"/>
  <c r="H26" i="4" s="1"/>
  <c r="C27" i="4"/>
  <c r="H27" i="4" s="1"/>
  <c r="C28" i="4"/>
  <c r="H28" i="4" s="1"/>
  <c r="C29" i="4"/>
  <c r="H29" i="4" s="1"/>
  <c r="C30" i="4"/>
  <c r="H30" i="4" s="1"/>
  <c r="C31" i="4"/>
  <c r="C32" i="4"/>
  <c r="H32" i="4" s="1"/>
  <c r="C33" i="4"/>
  <c r="H33" i="4" s="1"/>
  <c r="C34" i="4"/>
  <c r="H34" i="4" s="1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F4" i="4"/>
  <c r="F5" i="4"/>
  <c r="F6" i="4"/>
  <c r="F7" i="4"/>
  <c r="F8" i="4"/>
  <c r="F11" i="4"/>
  <c r="F12" i="4"/>
  <c r="F13" i="4"/>
  <c r="F14" i="4"/>
  <c r="F16" i="4"/>
  <c r="F17" i="4"/>
  <c r="F18" i="4"/>
  <c r="F20" i="4"/>
  <c r="F22" i="4"/>
  <c r="F23" i="4"/>
  <c r="F24" i="4"/>
  <c r="F25" i="4"/>
  <c r="F26" i="4"/>
  <c r="F27" i="4"/>
  <c r="F28" i="4"/>
  <c r="F30" i="4"/>
  <c r="F31" i="4"/>
  <c r="F32" i="4"/>
  <c r="F33" i="4"/>
  <c r="F34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H4" i="4"/>
  <c r="H15" i="4"/>
  <c r="H16" i="4"/>
  <c r="H19" i="4"/>
  <c r="H20" i="4"/>
  <c r="H31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E33" i="4"/>
  <c r="E34" i="4"/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C2" i="4"/>
  <c r="D2" i="4"/>
  <c r="G2" i="4"/>
  <c r="I2" i="4"/>
  <c r="J2" i="4"/>
  <c r="K2" i="4"/>
  <c r="N2" i="4"/>
  <c r="E3" i="4" l="1"/>
  <c r="E9" i="4"/>
  <c r="H10" i="1"/>
  <c r="H2" i="4" s="1"/>
  <c r="E5" i="4"/>
  <c r="E14" i="1"/>
  <c r="E6" i="4" s="1"/>
  <c r="E15" i="1"/>
  <c r="E7" i="4" s="1"/>
  <c r="E16" i="1"/>
  <c r="E8" i="4" s="1"/>
  <c r="E10" i="4"/>
  <c r="E12" i="4"/>
  <c r="E13" i="4"/>
  <c r="E14" i="4"/>
  <c r="E31" i="4"/>
  <c r="E32" i="4"/>
  <c r="E15" i="4"/>
  <c r="E17" i="4"/>
  <c r="E18" i="4"/>
  <c r="E19" i="4"/>
  <c r="E20" i="4"/>
  <c r="E21" i="4"/>
  <c r="E23" i="4"/>
  <c r="E24" i="4"/>
  <c r="E25" i="4"/>
  <c r="E26" i="4"/>
  <c r="E27" i="4"/>
  <c r="E28" i="4"/>
  <c r="E29" i="4"/>
  <c r="B2" i="4"/>
  <c r="L2" i="4"/>
  <c r="E22" i="4" l="1"/>
  <c r="F29" i="1"/>
  <c r="F21" i="4" s="1"/>
  <c r="E16" i="4"/>
  <c r="F23" i="1"/>
  <c r="F15" i="4" s="1"/>
  <c r="E4" i="4"/>
  <c r="F11" i="1"/>
  <c r="F3" i="4" s="1"/>
  <c r="E11" i="4"/>
  <c r="F17" i="1"/>
  <c r="F9" i="4" s="1"/>
  <c r="F18" i="1"/>
  <c r="F10" i="4" s="1"/>
  <c r="F37" i="1"/>
  <c r="F29" i="4" s="1"/>
  <c r="E30" i="4"/>
  <c r="E2" i="4"/>
  <c r="M2" i="4"/>
  <c r="M7" i="1"/>
  <c r="N8" i="1" s="1"/>
  <c r="N9" i="1" s="1"/>
  <c r="O8" i="1" l="1"/>
  <c r="P8" i="1" s="1"/>
  <c r="Q8" i="1" s="1"/>
  <c r="R8" i="1" s="1"/>
  <c r="N7" i="1"/>
  <c r="S8" i="1" l="1"/>
  <c r="O9" i="1"/>
  <c r="R9" i="1"/>
  <c r="P9" i="1"/>
  <c r="Q9" i="1"/>
  <c r="T8" i="1" l="1"/>
  <c r="S9" i="1"/>
  <c r="T9" i="1" l="1"/>
  <c r="U8" i="1"/>
  <c r="V8" i="1" l="1"/>
  <c r="U9" i="1"/>
  <c r="U7" i="1"/>
  <c r="W8" i="1" l="1"/>
  <c r="V9" i="1"/>
  <c r="X8" i="1" l="1"/>
  <c r="W9" i="1"/>
  <c r="Y8" i="1" l="1"/>
  <c r="X9" i="1"/>
  <c r="Z8" i="1" l="1"/>
  <c r="Y9" i="1"/>
  <c r="AA8" i="1" l="1"/>
  <c r="Z9" i="1"/>
  <c r="AB8" i="1" l="1"/>
  <c r="AA9" i="1"/>
  <c r="AC8" i="1" l="1"/>
  <c r="AB7" i="1"/>
  <c r="AB9" i="1"/>
  <c r="AD8" i="1" l="1"/>
  <c r="AC9" i="1"/>
  <c r="AE8" i="1" l="1"/>
  <c r="AE9" i="1" s="1"/>
  <c r="AD9" i="1"/>
  <c r="AF8" i="1" l="1"/>
  <c r="AG8" i="1" l="1"/>
  <c r="AF9" i="1"/>
  <c r="AH8" i="1" l="1"/>
  <c r="AG9" i="1"/>
  <c r="AI8" i="1" l="1"/>
  <c r="AH9" i="1"/>
  <c r="AJ8" i="1" l="1"/>
  <c r="AI7" i="1"/>
  <c r="AI9" i="1"/>
  <c r="AK8" i="1" l="1"/>
  <c r="AJ9" i="1"/>
  <c r="AL8" i="1" l="1"/>
  <c r="AK9" i="1"/>
  <c r="AM8" i="1" l="1"/>
  <c r="AL9" i="1"/>
  <c r="AN8" i="1" l="1"/>
  <c r="AM9" i="1"/>
  <c r="AO8" i="1" l="1"/>
  <c r="AN9" i="1"/>
  <c r="AP8" i="1" l="1"/>
  <c r="AP7" i="1" s="1"/>
  <c r="AO9" i="1"/>
  <c r="AQ8" i="1" l="1"/>
  <c r="AP9" i="1"/>
  <c r="AQ9" i="1" l="1"/>
  <c r="AR8" i="1"/>
  <c r="AS8" i="1" l="1"/>
  <c r="AR9" i="1"/>
  <c r="AT8" i="1" l="1"/>
  <c r="AS9" i="1"/>
  <c r="AU8" i="1" l="1"/>
  <c r="AT9" i="1"/>
  <c r="AU9" i="1" l="1"/>
  <c r="AV8" i="1"/>
  <c r="AW8" i="1" l="1"/>
  <c r="AV9" i="1"/>
  <c r="AX8" i="1" l="1"/>
  <c r="AW7" i="1"/>
  <c r="AW9" i="1"/>
  <c r="AY8" i="1" l="1"/>
  <c r="AX9" i="1"/>
  <c r="AZ8" i="1" l="1"/>
  <c r="AY9" i="1"/>
  <c r="BA8" i="1" l="1"/>
  <c r="AZ9" i="1"/>
  <c r="BB8" i="1" l="1"/>
  <c r="BA9" i="1"/>
  <c r="BC8" i="1" l="1"/>
  <c r="BB9" i="1"/>
  <c r="BD8" i="1" l="1"/>
  <c r="BC9" i="1"/>
  <c r="BE8" i="1" l="1"/>
  <c r="BD9" i="1"/>
  <c r="BD7" i="1"/>
  <c r="BF8" i="1" l="1"/>
  <c r="BE9" i="1"/>
  <c r="BG8" i="1" l="1"/>
  <c r="BF9" i="1"/>
  <c r="BH8" i="1" l="1"/>
  <c r="BG9" i="1"/>
  <c r="BI8" i="1" l="1"/>
  <c r="BH9" i="1"/>
  <c r="BJ8" i="1" l="1"/>
  <c r="BI9" i="1"/>
  <c r="BK8" i="1" l="1"/>
  <c r="BJ9" i="1"/>
  <c r="BL8" i="1" l="1"/>
  <c r="BK7" i="1"/>
  <c r="BK9" i="1"/>
  <c r="BM8" i="1" l="1"/>
  <c r="BL9" i="1"/>
  <c r="BN8" i="1" l="1"/>
  <c r="BM9" i="1"/>
  <c r="BO8" i="1" l="1"/>
  <c r="BN9" i="1"/>
  <c r="BP8" i="1" l="1"/>
  <c r="BO9" i="1"/>
  <c r="BP9" i="1" l="1"/>
  <c r="BQ8" i="1"/>
  <c r="BR8" i="1" l="1"/>
  <c r="BQ9" i="1"/>
  <c r="BS8" i="1" l="1"/>
  <c r="BR9" i="1"/>
  <c r="BR7" i="1"/>
  <c r="BT8" i="1" l="1"/>
  <c r="BS9" i="1"/>
  <c r="BU8" i="1" l="1"/>
  <c r="BT9" i="1"/>
  <c r="BV8" i="1" l="1"/>
  <c r="BU9" i="1"/>
  <c r="BW8" i="1" l="1"/>
  <c r="BV9" i="1"/>
  <c r="BX8" i="1" l="1"/>
  <c r="BW9" i="1"/>
  <c r="BY8" i="1" l="1"/>
  <c r="BX9" i="1"/>
  <c r="BZ8" i="1" l="1"/>
  <c r="BY7" i="1"/>
  <c r="BY9" i="1"/>
  <c r="CA8" i="1" l="1"/>
  <c r="BZ9" i="1"/>
  <c r="CB8" i="1" l="1"/>
  <c r="CA9" i="1"/>
  <c r="CC8" i="1" l="1"/>
  <c r="CB9" i="1"/>
  <c r="CD8" i="1" l="1"/>
  <c r="CC9" i="1"/>
  <c r="CE8" i="1" l="1"/>
  <c r="CD9" i="1"/>
  <c r="CF8" i="1" l="1"/>
  <c r="CE9" i="1"/>
  <c r="CG8" i="1" l="1"/>
  <c r="CF9" i="1"/>
  <c r="CF7" i="1"/>
  <c r="CH8" i="1" l="1"/>
  <c r="CG9" i="1"/>
  <c r="CI8" i="1" l="1"/>
  <c r="CH9" i="1"/>
  <c r="CJ8" i="1" l="1"/>
  <c r="CI9" i="1"/>
  <c r="CK8" i="1" l="1"/>
  <c r="CJ9" i="1"/>
  <c r="CL8" i="1" l="1"/>
  <c r="CK9" i="1"/>
  <c r="CM8" i="1" l="1"/>
  <c r="CL9" i="1"/>
  <c r="CN8" i="1" l="1"/>
  <c r="CM9" i="1"/>
  <c r="CM7" i="1"/>
  <c r="CO8" i="1" l="1"/>
  <c r="CN9" i="1"/>
  <c r="CP8" i="1" l="1"/>
  <c r="CO9" i="1"/>
  <c r="CQ8" i="1" l="1"/>
  <c r="CP9" i="1"/>
  <c r="CR8" i="1" l="1"/>
  <c r="CQ9" i="1"/>
  <c r="CS8" i="1" l="1"/>
  <c r="CR9" i="1"/>
  <c r="CT8" i="1" l="1"/>
  <c r="CS9" i="1"/>
  <c r="CU8" i="1" l="1"/>
  <c r="CT7" i="1"/>
  <c r="CT9" i="1"/>
  <c r="CV8" i="1" l="1"/>
  <c r="CU9" i="1"/>
  <c r="CW8" i="1" l="1"/>
  <c r="CV9" i="1"/>
  <c r="CX8" i="1" l="1"/>
  <c r="CW9" i="1"/>
  <c r="CY8" i="1" l="1"/>
  <c r="CX9" i="1"/>
  <c r="CZ8" i="1" l="1"/>
  <c r="CY9" i="1"/>
  <c r="DA8" i="1" l="1"/>
  <c r="CZ9" i="1"/>
  <c r="DB8" i="1" l="1"/>
  <c r="DA7" i="1"/>
  <c r="DA9" i="1"/>
  <c r="DC8" i="1" l="1"/>
  <c r="DB9" i="1"/>
  <c r="DD8" i="1" l="1"/>
  <c r="DC9" i="1"/>
  <c r="DE8" i="1" l="1"/>
  <c r="DD9" i="1"/>
  <c r="DF8" i="1" l="1"/>
  <c r="DE9" i="1"/>
  <c r="DG8" i="1" l="1"/>
  <c r="DF9" i="1"/>
  <c r="DH8" i="1" l="1"/>
  <c r="DG9" i="1"/>
  <c r="DI8" i="1" l="1"/>
  <c r="DH7" i="1"/>
  <c r="DH9" i="1"/>
  <c r="DJ8" i="1" l="1"/>
  <c r="DI9" i="1"/>
  <c r="DK8" i="1" l="1"/>
  <c r="DJ9" i="1"/>
  <c r="DK9" i="1" l="1"/>
  <c r="DL8" i="1"/>
  <c r="DL9" i="1" l="1"/>
  <c r="DM8" i="1"/>
  <c r="DN8" i="1" l="1"/>
  <c r="DM9" i="1"/>
  <c r="DO8" i="1" l="1"/>
  <c r="DN9" i="1"/>
  <c r="DO7" i="1" l="1"/>
  <c r="DP8" i="1"/>
  <c r="DO9" i="1"/>
  <c r="DQ8" i="1" l="1"/>
  <c r="DP9" i="1"/>
  <c r="DR8" i="1" l="1"/>
  <c r="DQ9" i="1"/>
  <c r="DS8" i="1" l="1"/>
  <c r="DR9" i="1"/>
  <c r="DT8" i="1" l="1"/>
  <c r="DS9" i="1"/>
  <c r="DU8" i="1" l="1"/>
  <c r="DT9" i="1"/>
  <c r="DV8" i="1" l="1"/>
  <c r="DU9" i="1"/>
  <c r="DW8" i="1" l="1"/>
  <c r="DV7" i="1"/>
  <c r="DV9" i="1"/>
  <c r="DX8" i="1" l="1"/>
  <c r="DW9" i="1"/>
  <c r="DY8" i="1" l="1"/>
  <c r="DX9" i="1"/>
  <c r="DZ8" i="1" l="1"/>
  <c r="DY9" i="1"/>
  <c r="EA8" i="1" l="1"/>
  <c r="DZ9" i="1"/>
  <c r="EB8" i="1" l="1"/>
  <c r="EA9" i="1"/>
  <c r="EC8" i="1" l="1"/>
  <c r="EB9" i="1"/>
  <c r="ED8" i="1" l="1"/>
  <c r="EC7" i="1"/>
  <c r="EC9" i="1"/>
  <c r="EE8" i="1" l="1"/>
  <c r="ED9" i="1"/>
  <c r="EF8" i="1" l="1"/>
  <c r="EE9" i="1"/>
  <c r="EG8" i="1" l="1"/>
  <c r="EF9" i="1"/>
  <c r="EH8" i="1" l="1"/>
  <c r="EG9" i="1"/>
  <c r="EI8" i="1" l="1"/>
  <c r="EH9" i="1"/>
  <c r="EJ8" i="1" l="1"/>
  <c r="EI9" i="1"/>
  <c r="EK8" i="1" l="1"/>
  <c r="EJ7" i="1"/>
  <c r="EJ9" i="1"/>
  <c r="EL8" i="1" l="1"/>
  <c r="EK9" i="1"/>
  <c r="EM8" i="1" l="1"/>
  <c r="EL9" i="1"/>
  <c r="EN8" i="1" l="1"/>
  <c r="EM9" i="1"/>
  <c r="EO8" i="1" l="1"/>
  <c r="EN9" i="1"/>
  <c r="EP8" i="1" l="1"/>
  <c r="EP9" i="1" s="1"/>
  <c r="EO9" i="1"/>
  <c r="F10" i="1" a="1"/>
  <c r="F10" i="1" s="1"/>
  <c r="F2" i="4" s="1"/>
  <c r="F1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María Patricia Rodríguez Rodríguez</author>
  </authors>
  <commentList>
    <comment ref="B5" authorId="0" shapeId="0" xr:uid="{9E66E64B-F237-45D8-9203-C14BB77A8598}">
      <text>
        <r>
          <rPr>
            <sz val="9"/>
            <color indexed="81"/>
            <rFont val="Tahoma"/>
            <family val="2"/>
          </rPr>
          <t>Ingrese el nombre del proyecto</t>
        </r>
      </text>
    </comment>
    <comment ref="B6" authorId="0" shapeId="0" xr:uid="{5DF4A698-51AC-46FE-813F-F90DAEEF7BD9}">
      <text>
        <r>
          <rPr>
            <sz val="9"/>
            <color indexed="81"/>
            <rFont val="Tahoma"/>
            <family val="2"/>
          </rPr>
          <t>Ingrese el código del proyecto</t>
        </r>
      </text>
    </comment>
    <comment ref="B9" authorId="0" shapeId="0" xr:uid="{54297526-AA9A-4DA0-9240-1C6A00292C62}">
      <text>
        <r>
          <rPr>
            <sz val="9"/>
            <color indexed="81"/>
            <rFont val="Tahoma"/>
            <family val="2"/>
          </rPr>
          <t>Ingrese el código del proyecto</t>
        </r>
      </text>
    </comment>
    <comment ref="C9" authorId="0" shapeId="0" xr:uid="{55A8133B-4323-412B-90A4-F2BE6D188452}">
      <text>
        <r>
          <rPr>
            <sz val="9"/>
            <color indexed="81"/>
            <rFont val="Tahoma"/>
            <family val="2"/>
          </rPr>
          <t>Ingrese el ID de la actividad a ejecutar en orden numerico consecutivo</t>
        </r>
      </text>
    </comment>
    <comment ref="E9" authorId="0" shapeId="0" xr:uid="{9D57ED45-E155-46AD-919B-ABAA3B0C2550}">
      <text>
        <r>
          <rPr>
            <sz val="9"/>
            <color indexed="81"/>
            <rFont val="Tahoma"/>
            <family val="2"/>
          </rPr>
          <t>Ingrese la duración en dias de la actividad a ejecutar</t>
        </r>
      </text>
    </comment>
    <comment ref="F9" authorId="0" shapeId="0" xr:uid="{F2AAE3CD-D3CB-4259-896E-7CF78F79680A}">
      <text>
        <r>
          <rPr>
            <sz val="9"/>
            <color indexed="81"/>
            <rFont val="Tahoma"/>
            <family val="2"/>
          </rPr>
          <t>A medida que se ejecute la actividad actualice el porcentaje de avance</t>
        </r>
      </text>
    </comment>
    <comment ref="G9" authorId="0" shapeId="0" xr:uid="{6E23BE96-4118-4377-A3EF-962963C03518}">
      <text>
        <r>
          <rPr>
            <sz val="9"/>
            <color indexed="81"/>
            <rFont val="Tahoma"/>
            <family val="2"/>
          </rPr>
          <t>Mencione si la tarea es Tipo Tarea o tipo Resumen</t>
        </r>
      </text>
    </comment>
    <comment ref="H9" authorId="0" shapeId="0" xr:uid="{C34692D7-C63D-416E-915B-672C6DA866AB}">
      <text>
        <r>
          <rPr>
            <sz val="9"/>
            <color indexed="81"/>
            <rFont val="Tahoma"/>
            <family val="2"/>
          </rPr>
          <t>Ingrese el nombre de la tarea</t>
        </r>
      </text>
    </comment>
    <comment ref="I9" authorId="0" shapeId="0" xr:uid="{3EA78839-954E-4F7F-B017-3F62EE53EBF1}">
      <text>
        <r>
          <rPr>
            <sz val="9"/>
            <color indexed="81"/>
            <rFont val="Tahoma"/>
            <family val="2"/>
          </rPr>
          <t>Ingrese el nombre del responsable de la ejecución de la tarea</t>
        </r>
      </text>
    </comment>
    <comment ref="K9" authorId="0" shapeId="0" xr:uid="{7D10988E-60C6-4E6A-922C-31D5E046631D}">
      <text>
        <r>
          <rPr>
            <sz val="9"/>
            <color indexed="81"/>
            <rFont val="Tahoma"/>
            <family val="2"/>
          </rPr>
          <t>Seleccione la categoria de la tarea</t>
        </r>
      </text>
    </comment>
    <comment ref="L11" authorId="0" shapeId="0" xr:uid="{48DB34F3-FD42-443B-AD25-953603958BA9}">
      <text>
        <r>
          <rPr>
            <sz val="9"/>
            <color indexed="81"/>
            <rFont val="Tahoma"/>
            <family val="2"/>
          </rPr>
          <t xml:space="preserve">Ingrese la fecha de inicio del proyecto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<sst xmlns="http://schemas.openxmlformats.org/spreadsheetml/2006/main" count="174" uniqueCount="41">
  <si>
    <t>INICIO DEL PROYECTO</t>
  </si>
  <si>
    <t>FIN</t>
  </si>
  <si>
    <t>DIAS FESTIVOS</t>
  </si>
  <si>
    <t>Fase 0: Iniciación y Preparación</t>
  </si>
  <si>
    <t>TAREA CON INCIDENTES O BLOQUEANTES</t>
  </si>
  <si>
    <t>CATEGORIA</t>
  </si>
  <si>
    <t>ID DEL PROYECTO</t>
  </si>
  <si>
    <t>EDT</t>
  </si>
  <si>
    <t>ID</t>
  </si>
  <si>
    <t>% COMPLETADO</t>
  </si>
  <si>
    <t>NOMBRE DE TAREA</t>
  </si>
  <si>
    <t>DURACION</t>
  </si>
  <si>
    <t>NOMBRE DE LOS RECURSOS</t>
  </si>
  <si>
    <t>COMIENZO</t>
  </si>
  <si>
    <t>NO</t>
  </si>
  <si>
    <t>TIPO DE TAREA</t>
  </si>
  <si>
    <t>Resumen</t>
  </si>
  <si>
    <t>Tarea</t>
  </si>
  <si>
    <t>Gestión y Administración</t>
  </si>
  <si>
    <t>Pruebas y Validaciones</t>
  </si>
  <si>
    <t>Documentación y Capacitación</t>
  </si>
  <si>
    <t>Configuración y Desarrollos</t>
  </si>
  <si>
    <t>Categorías</t>
  </si>
  <si>
    <t>PREDECESORAS</t>
  </si>
  <si>
    <t>ID1</t>
  </si>
  <si>
    <t xml:space="preserve">  Elaboración cronograma inicial</t>
  </si>
  <si>
    <t xml:space="preserve">PROCESO GOBIERNO Y GESTIÓN DE DATOS E INFORMACIÓN  </t>
  </si>
  <si>
    <t>CÓDIGO</t>
  </si>
  <si>
    <t>VERSIÓN</t>
  </si>
  <si>
    <t>FECHA</t>
  </si>
  <si>
    <t>Nombre del proyecto</t>
  </si>
  <si>
    <r>
      <t xml:space="preserve">  </t>
    </r>
    <r>
      <rPr>
        <sz val="11"/>
        <color theme="1"/>
        <rFont val="Arial"/>
        <family val="2"/>
      </rPr>
      <t>Elaboración EDT (Estructura Desglosada de trabajo)</t>
    </r>
  </si>
  <si>
    <t xml:space="preserve">Fase 1: </t>
  </si>
  <si>
    <t xml:space="preserve">Fase 2: </t>
  </si>
  <si>
    <t xml:space="preserve">Fase 3: </t>
  </si>
  <si>
    <t xml:space="preserve">Fase 4: </t>
  </si>
  <si>
    <t xml:space="preserve">  Elaboración ficha del proyecto</t>
  </si>
  <si>
    <t>CRONOGRAMA DEL PROYECTO DE TI</t>
  </si>
  <si>
    <t>DIFT52</t>
  </si>
  <si>
    <t>Código del Proyecto</t>
  </si>
  <si>
    <t>CÓDIGO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</si>
</sst>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ddd\,\ dd/mm/yyyy"/>
    <numFmt numFmtId="166" formatCode="dd"/>
    <numFmt numFmtId="167" formatCode="ddd\,dd/mm/yyyy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363636"/>
      <name val="Segoe U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9"/>
      <color theme="0"/>
      <name val="Arial"/>
      <family val="2"/>
    </font>
    <font>
      <b/>
      <sz val="11"/>
      <color theme="8" tint="-0.249977111117893"/>
      <name val="Arial"/>
      <family val="2"/>
    </font>
    <font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FE3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2B4A8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rgb="FF000000"/>
      </top>
      <bottom style="thin">
        <color theme="0" tint="-0.34998626667073579"/>
      </bottom>
      <diagonal/>
    </border>
    <border>
      <left/>
      <right style="thin">
        <color rgb="FF000000"/>
      </right>
      <top style="thin">
        <color rgb="FF000000"/>
      </top>
      <bottom style="thin">
        <color theme="0" tint="-0.34998626667073579"/>
      </bottom>
      <diagonal/>
    </border>
    <border>
      <left/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rgb="FF000000"/>
      </bottom>
      <diagonal/>
    </border>
    <border>
      <left/>
      <right style="thin">
        <color rgb="FF000000"/>
      </right>
      <top style="thin">
        <color theme="0" tint="-0.34998626667073579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5">
    <xf numFmtId="0" fontId="0" fillId="0" borderId="0" xfId="0"/>
    <xf numFmtId="0" fontId="0" fillId="0" borderId="18" xfId="0" applyBorder="1"/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7" borderId="18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9" fontId="5" fillId="0" borderId="0" xfId="1" applyFont="1" applyAlignment="1">
      <alignment horizontal="center" vertical="center"/>
    </xf>
    <xf numFmtId="9" fontId="5" fillId="0" borderId="18" xfId="1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/>
    </xf>
    <xf numFmtId="14" fontId="6" fillId="9" borderId="18" xfId="0" applyNumberFormat="1" applyFont="1" applyFill="1" applyBorder="1" applyAlignment="1">
      <alignment horizontal="left" vertical="center"/>
    </xf>
    <xf numFmtId="0" fontId="7" fillId="0" borderId="0" xfId="0" applyFont="1"/>
    <xf numFmtId="0" fontId="8" fillId="6" borderId="18" xfId="0" applyFont="1" applyFill="1" applyBorder="1" applyAlignment="1">
      <alignment horizontal="left" vertical="center" wrapText="1"/>
    </xf>
    <xf numFmtId="0" fontId="8" fillId="6" borderId="28" xfId="0" applyFont="1" applyFill="1" applyBorder="1" applyAlignment="1">
      <alignment horizontal="left" vertical="center" wrapText="1"/>
    </xf>
    <xf numFmtId="0" fontId="8" fillId="6" borderId="30" xfId="0" applyFont="1" applyFill="1" applyBorder="1" applyAlignment="1">
      <alignment horizontal="left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0" xfId="0" applyFont="1" applyBorder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0" xfId="0" applyFont="1" applyProtection="1">
      <protection locked="0"/>
    </xf>
    <xf numFmtId="0" fontId="7" fillId="0" borderId="8" xfId="0" applyFont="1" applyBorder="1" applyProtection="1">
      <protection locked="0"/>
    </xf>
    <xf numFmtId="0" fontId="7" fillId="0" borderId="9" xfId="0" applyFont="1" applyBorder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14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/>
      <protection locked="0"/>
    </xf>
    <xf numFmtId="166" fontId="10" fillId="4" borderId="4" xfId="0" applyNumberFormat="1" applyFont="1" applyFill="1" applyBorder="1" applyAlignment="1" applyProtection="1">
      <alignment horizontal="center" vertical="center"/>
      <protection locked="0"/>
    </xf>
    <xf numFmtId="166" fontId="10" fillId="4" borderId="5" xfId="0" applyNumberFormat="1" applyFont="1" applyFill="1" applyBorder="1" applyAlignment="1" applyProtection="1">
      <alignment horizontal="center" vertical="center"/>
      <protection locked="0"/>
    </xf>
    <xf numFmtId="166" fontId="10" fillId="4" borderId="6" xfId="0" applyNumberFormat="1" applyFont="1" applyFill="1" applyBorder="1" applyAlignment="1" applyProtection="1">
      <alignment horizontal="center" vertical="center"/>
      <protection locked="0"/>
    </xf>
    <xf numFmtId="166" fontId="10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9" fillId="10" borderId="0" xfId="0" applyFont="1" applyFill="1" applyAlignment="1" applyProtection="1">
      <alignment horizontal="center" vertical="center" wrapText="1"/>
      <protection locked="0"/>
    </xf>
    <xf numFmtId="0" fontId="11" fillId="10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>
      <alignment horizontal="center" vertical="center"/>
    </xf>
    <xf numFmtId="0" fontId="7" fillId="0" borderId="18" xfId="0" applyFont="1" applyBorder="1"/>
    <xf numFmtId="1" fontId="7" fillId="0" borderId="18" xfId="0" applyNumberFormat="1" applyFont="1" applyBorder="1" applyAlignment="1">
      <alignment horizontal="center"/>
    </xf>
    <xf numFmtId="9" fontId="8" fillId="0" borderId="18" xfId="0" applyNumberFormat="1" applyFont="1" applyBorder="1" applyAlignment="1">
      <alignment horizontal="center" vertical="center"/>
    </xf>
    <xf numFmtId="9" fontId="7" fillId="0" borderId="18" xfId="0" applyNumberFormat="1" applyFont="1" applyBorder="1" applyAlignment="1">
      <alignment horizontal="center" vertical="center"/>
    </xf>
    <xf numFmtId="0" fontId="8" fillId="0" borderId="18" xfId="0" applyFont="1" applyBorder="1"/>
    <xf numFmtId="0" fontId="7" fillId="0" borderId="18" xfId="0" applyFont="1" applyBorder="1" applyAlignment="1" applyProtection="1">
      <alignment horizontal="center"/>
      <protection locked="0"/>
    </xf>
    <xf numFmtId="0" fontId="7" fillId="0" borderId="18" xfId="0" applyFont="1" applyBorder="1" applyAlignment="1">
      <alignment horizontal="left" vertical="center"/>
    </xf>
    <xf numFmtId="164" fontId="7" fillId="0" borderId="18" xfId="0" applyNumberFormat="1" applyFont="1" applyBorder="1" applyAlignment="1">
      <alignment horizontal="center" vertical="center"/>
    </xf>
    <xf numFmtId="0" fontId="7" fillId="0" borderId="12" xfId="0" applyFont="1" applyBorder="1"/>
    <xf numFmtId="0" fontId="7" fillId="0" borderId="13" xfId="0" applyFont="1" applyBorder="1"/>
    <xf numFmtId="0" fontId="8" fillId="0" borderId="0" xfId="0" applyFont="1" applyAlignment="1" applyProtection="1">
      <alignment horizontal="center" vertical="center"/>
      <protection locked="0"/>
    </xf>
    <xf numFmtId="1" fontId="7" fillId="0" borderId="18" xfId="0" applyNumberFormat="1" applyFont="1" applyBorder="1" applyAlignment="1" applyProtection="1">
      <alignment horizontal="center"/>
      <protection locked="0"/>
    </xf>
    <xf numFmtId="9" fontId="8" fillId="0" borderId="19" xfId="0" applyNumberFormat="1" applyFont="1" applyBorder="1" applyAlignment="1" applyProtection="1">
      <alignment horizontal="center" vertical="center"/>
      <protection locked="0"/>
    </xf>
    <xf numFmtId="9" fontId="7" fillId="0" borderId="19" xfId="0" applyNumberFormat="1" applyFont="1" applyBorder="1" applyAlignment="1" applyProtection="1">
      <alignment horizontal="center" vertical="center"/>
      <protection locked="0"/>
    </xf>
    <xf numFmtId="0" fontId="8" fillId="0" borderId="19" xfId="0" applyFont="1" applyBorder="1" applyProtection="1">
      <protection locked="0"/>
    </xf>
    <xf numFmtId="0" fontId="7" fillId="0" borderId="18" xfId="0" applyFont="1" applyBorder="1" applyProtection="1"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164" fontId="7" fillId="0" borderId="18" xfId="0" applyNumberFormat="1" applyFont="1" applyBorder="1" applyAlignment="1" applyProtection="1">
      <alignment horizontal="center" vertical="center"/>
      <protection locked="0"/>
    </xf>
    <xf numFmtId="0" fontId="7" fillId="0" borderId="11" xfId="0" applyFont="1" applyBorder="1" applyProtection="1">
      <protection locked="0"/>
    </xf>
    <xf numFmtId="0" fontId="7" fillId="0" borderId="17" xfId="0" applyFont="1" applyBorder="1" applyProtection="1">
      <protection locked="0"/>
    </xf>
    <xf numFmtId="0" fontId="7" fillId="0" borderId="19" xfId="0" applyFont="1" applyBorder="1" applyProtection="1">
      <protection locked="0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7" xfId="0" applyFont="1" applyBorder="1" applyProtection="1">
      <protection locked="0"/>
    </xf>
    <xf numFmtId="0" fontId="7" fillId="0" borderId="14" xfId="0" applyFont="1" applyBorder="1" applyProtection="1">
      <protection locked="0"/>
    </xf>
    <xf numFmtId="0" fontId="7" fillId="0" borderId="19" xfId="0" applyFont="1" applyBorder="1" applyAlignment="1" applyProtection="1">
      <alignment horizontal="left" indent="2"/>
      <protection locked="0"/>
    </xf>
    <xf numFmtId="0" fontId="8" fillId="6" borderId="19" xfId="0" applyFont="1" applyFill="1" applyBorder="1" applyProtection="1">
      <protection locked="0"/>
    </xf>
    <xf numFmtId="0" fontId="8" fillId="0" borderId="7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7" xfId="0" applyFont="1" applyBorder="1" applyProtection="1">
      <protection locked="0"/>
    </xf>
    <xf numFmtId="0" fontId="12" fillId="0" borderId="14" xfId="0" applyFont="1" applyBorder="1" applyProtection="1">
      <protection locked="0"/>
    </xf>
    <xf numFmtId="0" fontId="12" fillId="0" borderId="0" xfId="0" applyFont="1" applyProtection="1">
      <protection locked="0"/>
    </xf>
    <xf numFmtId="0" fontId="7" fillId="0" borderId="18" xfId="0" applyFont="1" applyBorder="1" applyAlignment="1" applyProtection="1">
      <alignment horizontal="left" indent="1"/>
      <protection locked="0"/>
    </xf>
    <xf numFmtId="9" fontId="8" fillId="0" borderId="18" xfId="0" applyNumberFormat="1" applyFont="1" applyBorder="1" applyAlignment="1" applyProtection="1">
      <alignment horizontal="center" vertical="center"/>
      <protection locked="0"/>
    </xf>
    <xf numFmtId="0" fontId="8" fillId="0" borderId="18" xfId="0" applyFont="1" applyBorder="1" applyProtection="1"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164" fontId="8" fillId="0" borderId="18" xfId="0" applyNumberFormat="1" applyFont="1" applyBorder="1" applyAlignment="1" applyProtection="1">
      <alignment horizontal="center" vertical="center"/>
      <protection locked="0"/>
    </xf>
    <xf numFmtId="0" fontId="7" fillId="0" borderId="15" xfId="0" applyFont="1" applyBorder="1" applyProtection="1">
      <protection locked="0"/>
    </xf>
    <xf numFmtId="0" fontId="7" fillId="0" borderId="16" xfId="0" applyFont="1" applyBorder="1" applyProtection="1">
      <protection locked="0"/>
    </xf>
    <xf numFmtId="9" fontId="7" fillId="0" borderId="18" xfId="0" applyNumberFormat="1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14" fontId="7" fillId="0" borderId="10" xfId="0" applyNumberFormat="1" applyFont="1" applyBorder="1" applyAlignment="1" applyProtection="1">
      <alignment horizontal="center" vertical="center"/>
      <protection locked="0"/>
    </xf>
    <xf numFmtId="14" fontId="7" fillId="0" borderId="0" xfId="0" applyNumberFormat="1" applyFont="1" applyAlignment="1" applyProtection="1">
      <alignment horizontal="left" vertical="center"/>
      <protection locked="0"/>
    </xf>
    <xf numFmtId="14" fontId="7" fillId="0" borderId="8" xfId="0" applyNumberFormat="1" applyFont="1" applyBorder="1" applyAlignment="1" applyProtection="1">
      <alignment horizontal="center" vertical="center"/>
      <protection locked="0"/>
    </xf>
    <xf numFmtId="14" fontId="7" fillId="0" borderId="9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3" xfId="0" applyFont="1" applyFill="1" applyBorder="1" applyAlignment="1" applyProtection="1">
      <alignment horizontal="center" vertical="center" wrapText="1"/>
      <protection locked="0"/>
    </xf>
    <xf numFmtId="14" fontId="10" fillId="6" borderId="2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9" fillId="10" borderId="26" xfId="0" applyFont="1" applyFill="1" applyBorder="1" applyAlignment="1" applyProtection="1">
      <alignment horizontal="center" vertical="center" wrapText="1"/>
      <protection locked="0"/>
    </xf>
    <xf numFmtId="0" fontId="0" fillId="0" borderId="26" xfId="0" applyBorder="1" applyAlignment="1">
      <alignment horizontal="center" vertical="center" wrapText="1"/>
    </xf>
    <xf numFmtId="0" fontId="9" fillId="10" borderId="25" xfId="0" applyFont="1" applyFill="1" applyBorder="1" applyAlignment="1" applyProtection="1">
      <alignment horizontal="left" vertical="center" wrapText="1"/>
      <protection locked="0"/>
    </xf>
    <xf numFmtId="0" fontId="9" fillId="10" borderId="33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8" fillId="0" borderId="2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4" xfId="0" applyFont="1" applyBorder="1"/>
    <xf numFmtId="0" fontId="7" fillId="0" borderId="5" xfId="0" applyFont="1" applyBorder="1"/>
    <xf numFmtId="0" fontId="7" fillId="0" borderId="29" xfId="0" applyFont="1" applyBorder="1"/>
    <xf numFmtId="0" fontId="7" fillId="0" borderId="31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167" fontId="9" fillId="5" borderId="1" xfId="0" applyNumberFormat="1" applyFont="1" applyFill="1" applyBorder="1" applyAlignment="1" applyProtection="1">
      <alignment horizontal="left" vertical="center"/>
      <protection locked="0"/>
    </xf>
    <xf numFmtId="167" fontId="9" fillId="5" borderId="2" xfId="0" applyNumberFormat="1" applyFont="1" applyFill="1" applyBorder="1" applyAlignment="1" applyProtection="1">
      <alignment horizontal="left" vertical="center"/>
      <protection locked="0"/>
    </xf>
    <xf numFmtId="167" fontId="9" fillId="5" borderId="3" xfId="0" applyNumberFormat="1" applyFont="1" applyFill="1" applyBorder="1" applyAlignment="1" applyProtection="1">
      <alignment horizontal="left" vertical="center"/>
      <protection locked="0"/>
    </xf>
    <xf numFmtId="0" fontId="9" fillId="10" borderId="31" xfId="0" applyFont="1" applyFill="1" applyBorder="1" applyAlignment="1" applyProtection="1">
      <alignment horizontal="left" vertical="center" wrapText="1"/>
      <protection locked="0"/>
    </xf>
    <xf numFmtId="0" fontId="9" fillId="10" borderId="22" xfId="0" applyFont="1" applyFill="1" applyBorder="1" applyAlignment="1" applyProtection="1">
      <alignment horizontal="left" vertical="center" wrapText="1"/>
      <protection locked="0"/>
    </xf>
    <xf numFmtId="165" fontId="7" fillId="3" borderId="0" xfId="0" applyNumberFormat="1" applyFont="1" applyFill="1" applyAlignment="1" applyProtection="1">
      <alignment horizontal="center"/>
      <protection locked="0"/>
    </xf>
  </cellXfs>
  <cellStyles count="2">
    <cellStyle name="Normal" xfId="0" builtinId="0"/>
    <cellStyle name="Porcentaje" xfId="1" builtinId="5"/>
  </cellStyles>
  <dxfs count="16">
    <dxf>
      <fill>
        <patternFill>
          <bgColor theme="1" tint="0.499984740745262"/>
        </patternFill>
      </fill>
    </dxf>
    <dxf>
      <fill>
        <patternFill>
          <bgColor rgb="FF00B050"/>
        </patternFill>
      </fill>
    </dxf>
    <dxf>
      <fill>
        <patternFill>
          <bgColor rgb="FF002060"/>
        </patternFill>
      </fill>
    </dxf>
    <dxf>
      <fill>
        <patternFill>
          <bgColor theme="1" tint="0.499984740745262"/>
        </patternFill>
      </fill>
    </dxf>
    <dxf>
      <fill>
        <patternFill>
          <bgColor rgb="FF00B050"/>
        </patternFill>
      </fill>
    </dxf>
    <dxf>
      <fill>
        <patternFill>
          <bgColor rgb="FF002060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rgb="FF002060"/>
        </patternFill>
      </fill>
    </dxf>
    <dxf>
      <fill>
        <patternFill>
          <bgColor theme="1" tint="0.499984740745262"/>
        </patternFill>
      </fill>
    </dxf>
    <dxf>
      <fill>
        <patternFill>
          <bgColor rgb="FF00B050"/>
        </patternFill>
      </fill>
    </dxf>
    <dxf>
      <font>
        <color rgb="FF9BBB59"/>
      </font>
    </dxf>
    <dxf>
      <font>
        <color rgb="FF81A042"/>
      </font>
    </dxf>
    <dxf>
      <font>
        <color rgb="FF4F81BD"/>
      </font>
    </dxf>
    <dxf>
      <font>
        <color rgb="FFF57913"/>
      </font>
    </dxf>
    <dxf>
      <font>
        <color theme="1" tint="0.34998626667073579"/>
      </font>
    </dxf>
    <dxf>
      <font>
        <color rgb="FF8064A2"/>
      </font>
    </dxf>
  </dxfs>
  <tableStyles count="0" defaultTableStyle="TableStyleMedium2" defaultPivotStyle="PivotStyleLight16"/>
  <colors>
    <mruColors>
      <color rgb="FF32B4A8"/>
      <color rgb="FF8064A2"/>
      <color rgb="FFD9D9D9"/>
      <color rgb="FFF57913"/>
      <color rgb="FFF79646"/>
      <color rgb="FF4F81BD"/>
      <color rgb="FF81A042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croll" dx="22" fmlaLink="$L$7" horiz="1" max="120" page="1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</xdr:row>
          <xdr:rowOff>198120</xdr:rowOff>
        </xdr:from>
        <xdr:to>
          <xdr:col>12</xdr:col>
          <xdr:colOff>723900</xdr:colOff>
          <xdr:row>5</xdr:row>
          <xdr:rowOff>171450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</xdr:col>
      <xdr:colOff>215265</xdr:colOff>
      <xdr:row>0</xdr:row>
      <xdr:rowOff>34290</xdr:rowOff>
    </xdr:from>
    <xdr:to>
      <xdr:col>1</xdr:col>
      <xdr:colOff>1116636</xdr:colOff>
      <xdr:row>2</xdr:row>
      <xdr:rowOff>126218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A5A2292-2933-45BC-8441-02CEB0CDC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5290" y="34290"/>
          <a:ext cx="901371" cy="4348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A25E6-CC63-4693-9B6D-F7AE2892A5C9}">
  <dimension ref="A1:ES131"/>
  <sheetViews>
    <sheetView showGridLines="0" tabSelected="1" zoomScaleNormal="100" workbookViewId="0">
      <pane ySplit="9" topLeftCell="A10" activePane="bottomLeft" state="frozen"/>
      <selection pane="bottomLeft"/>
    </sheetView>
  </sheetViews>
  <sheetFormatPr baseColWidth="10" defaultColWidth="11.44140625" defaultRowHeight="13.8" x14ac:dyDescent="0.25"/>
  <cols>
    <col min="1" max="1" width="2.88671875" style="18" customWidth="1"/>
    <col min="2" max="2" width="20.44140625" style="21" customWidth="1"/>
    <col min="3" max="4" width="8.109375" style="21" customWidth="1"/>
    <col min="5" max="5" width="14.33203125" style="26" bestFit="1" customWidth="1"/>
    <col min="6" max="6" width="16" style="21" customWidth="1"/>
    <col min="7" max="7" width="13.44140625" style="21" customWidth="1"/>
    <col min="8" max="8" width="81" style="21" bestFit="1" customWidth="1"/>
    <col min="9" max="9" width="28.44140625" style="21" bestFit="1" customWidth="1"/>
    <col min="10" max="10" width="22.33203125" style="26" bestFit="1" customWidth="1"/>
    <col min="11" max="11" width="25" style="20" customWidth="1"/>
    <col min="12" max="13" width="12.6640625" style="21" customWidth="1"/>
    <col min="14" max="146" width="3.6640625" style="21" customWidth="1"/>
    <col min="147" max="16384" width="11.44140625" style="21"/>
  </cols>
  <sheetData>
    <row r="1" spans="1:149" x14ac:dyDescent="0.25">
      <c r="B1" s="19"/>
      <c r="C1" s="98" t="s">
        <v>26</v>
      </c>
      <c r="D1" s="99"/>
      <c r="E1" s="99"/>
      <c r="F1" s="99"/>
      <c r="G1" s="99"/>
      <c r="H1" s="99"/>
      <c r="I1" s="16" t="s">
        <v>27</v>
      </c>
      <c r="J1" s="89" t="s">
        <v>38</v>
      </c>
    </row>
    <row r="2" spans="1:149" x14ac:dyDescent="0.25">
      <c r="B2" s="22"/>
      <c r="C2" s="100" t="s">
        <v>37</v>
      </c>
      <c r="D2" s="101"/>
      <c r="E2" s="101"/>
      <c r="F2" s="101"/>
      <c r="G2" s="101"/>
      <c r="H2" s="102"/>
      <c r="I2" s="15" t="s">
        <v>28</v>
      </c>
      <c r="J2" s="90">
        <v>1</v>
      </c>
    </row>
    <row r="3" spans="1:149" ht="14.4" thickBot="1" x14ac:dyDescent="0.3">
      <c r="B3" s="23"/>
      <c r="C3" s="103"/>
      <c r="D3" s="104"/>
      <c r="E3" s="104"/>
      <c r="F3" s="104"/>
      <c r="G3" s="104"/>
      <c r="H3" s="105"/>
      <c r="I3" s="17" t="s">
        <v>29</v>
      </c>
      <c r="J3" s="91">
        <v>46010</v>
      </c>
    </row>
    <row r="5" spans="1:149" s="24" customFormat="1" ht="21" customHeight="1" x14ac:dyDescent="0.3">
      <c r="A5" s="18"/>
      <c r="B5" s="96" t="s">
        <v>30</v>
      </c>
      <c r="C5" s="97"/>
      <c r="D5" s="106"/>
      <c r="E5" s="107"/>
      <c r="F5" s="107"/>
      <c r="G5" s="107"/>
      <c r="H5" s="108"/>
      <c r="J5" s="18"/>
      <c r="K5" s="20"/>
    </row>
    <row r="6" spans="1:149" s="24" customFormat="1" ht="23.25" customHeight="1" thickBot="1" x14ac:dyDescent="0.35">
      <c r="A6" s="18"/>
      <c r="B6" s="112" t="s">
        <v>39</v>
      </c>
      <c r="C6" s="113"/>
      <c r="D6" s="106"/>
      <c r="E6" s="107"/>
      <c r="F6" s="107"/>
      <c r="G6" s="107"/>
      <c r="H6" s="108"/>
      <c r="J6" s="18"/>
      <c r="K6" s="20"/>
    </row>
    <row r="7" spans="1:149" ht="20.100000000000001" customHeight="1" x14ac:dyDescent="0.25">
      <c r="B7" s="25"/>
      <c r="L7" s="18">
        <v>0</v>
      </c>
      <c r="M7" s="27">
        <f>L8+L7</f>
        <v>45889</v>
      </c>
      <c r="N7" s="109">
        <f>N8</f>
        <v>45889</v>
      </c>
      <c r="O7" s="110"/>
      <c r="P7" s="110"/>
      <c r="Q7" s="110"/>
      <c r="R7" s="110"/>
      <c r="S7" s="110"/>
      <c r="T7" s="111"/>
      <c r="U7" s="109">
        <f>U8</f>
        <v>45896</v>
      </c>
      <c r="V7" s="110"/>
      <c r="W7" s="110"/>
      <c r="X7" s="110"/>
      <c r="Y7" s="110"/>
      <c r="Z7" s="110"/>
      <c r="AA7" s="111"/>
      <c r="AB7" s="109">
        <f>AB8</f>
        <v>45903</v>
      </c>
      <c r="AC7" s="110"/>
      <c r="AD7" s="110"/>
      <c r="AE7" s="110"/>
      <c r="AF7" s="110"/>
      <c r="AG7" s="110"/>
      <c r="AH7" s="111"/>
      <c r="AI7" s="109">
        <f>AI8</f>
        <v>45910</v>
      </c>
      <c r="AJ7" s="110"/>
      <c r="AK7" s="110"/>
      <c r="AL7" s="110"/>
      <c r="AM7" s="110"/>
      <c r="AN7" s="110"/>
      <c r="AO7" s="111"/>
      <c r="AP7" s="109">
        <f t="shared" ref="AP7" si="0">AP8</f>
        <v>45917</v>
      </c>
      <c r="AQ7" s="110"/>
      <c r="AR7" s="110"/>
      <c r="AS7" s="110"/>
      <c r="AT7" s="110"/>
      <c r="AU7" s="110"/>
      <c r="AV7" s="111"/>
      <c r="AW7" s="109">
        <f t="shared" ref="AW7" si="1">AW8</f>
        <v>45924</v>
      </c>
      <c r="AX7" s="110"/>
      <c r="AY7" s="110"/>
      <c r="AZ7" s="110"/>
      <c r="BA7" s="110"/>
      <c r="BB7" s="110"/>
      <c r="BC7" s="111"/>
      <c r="BD7" s="109">
        <f t="shared" ref="BD7" si="2">BD8</f>
        <v>45931</v>
      </c>
      <c r="BE7" s="110"/>
      <c r="BF7" s="110"/>
      <c r="BG7" s="110"/>
      <c r="BH7" s="110"/>
      <c r="BI7" s="110"/>
      <c r="BJ7" s="111"/>
      <c r="BK7" s="109">
        <f t="shared" ref="BK7" si="3">BK8</f>
        <v>45938</v>
      </c>
      <c r="BL7" s="110"/>
      <c r="BM7" s="110"/>
      <c r="BN7" s="110"/>
      <c r="BO7" s="110"/>
      <c r="BP7" s="110"/>
      <c r="BQ7" s="111"/>
      <c r="BR7" s="109">
        <f t="shared" ref="BR7" si="4">BR8</f>
        <v>45945</v>
      </c>
      <c r="BS7" s="110"/>
      <c r="BT7" s="110"/>
      <c r="BU7" s="110"/>
      <c r="BV7" s="110"/>
      <c r="BW7" s="110"/>
      <c r="BX7" s="111"/>
      <c r="BY7" s="109">
        <f t="shared" ref="BY7" si="5">BY8</f>
        <v>45952</v>
      </c>
      <c r="BZ7" s="110"/>
      <c r="CA7" s="110"/>
      <c r="CB7" s="110"/>
      <c r="CC7" s="110"/>
      <c r="CD7" s="110"/>
      <c r="CE7" s="111"/>
      <c r="CF7" s="109">
        <f t="shared" ref="CF7" si="6">CF8</f>
        <v>45959</v>
      </c>
      <c r="CG7" s="110"/>
      <c r="CH7" s="110"/>
      <c r="CI7" s="110"/>
      <c r="CJ7" s="110"/>
      <c r="CK7" s="110"/>
      <c r="CL7" s="111"/>
      <c r="CM7" s="109">
        <f t="shared" ref="CM7" si="7">CM8</f>
        <v>45966</v>
      </c>
      <c r="CN7" s="110"/>
      <c r="CO7" s="110"/>
      <c r="CP7" s="110"/>
      <c r="CQ7" s="110"/>
      <c r="CR7" s="110"/>
      <c r="CS7" s="111"/>
      <c r="CT7" s="109">
        <f t="shared" ref="CT7" si="8">CT8</f>
        <v>45973</v>
      </c>
      <c r="CU7" s="110"/>
      <c r="CV7" s="110"/>
      <c r="CW7" s="110"/>
      <c r="CX7" s="110"/>
      <c r="CY7" s="110"/>
      <c r="CZ7" s="111"/>
      <c r="DA7" s="109">
        <f t="shared" ref="DA7" si="9">DA8</f>
        <v>45980</v>
      </c>
      <c r="DB7" s="110"/>
      <c r="DC7" s="110"/>
      <c r="DD7" s="110"/>
      <c r="DE7" s="110"/>
      <c r="DF7" s="110"/>
      <c r="DG7" s="111"/>
      <c r="DH7" s="109">
        <f t="shared" ref="DH7" si="10">DH8</f>
        <v>45987</v>
      </c>
      <c r="DI7" s="110"/>
      <c r="DJ7" s="110"/>
      <c r="DK7" s="110"/>
      <c r="DL7" s="110"/>
      <c r="DM7" s="110"/>
      <c r="DN7" s="111"/>
      <c r="DO7" s="109">
        <f t="shared" ref="DO7" si="11">DO8</f>
        <v>45994</v>
      </c>
      <c r="DP7" s="110"/>
      <c r="DQ7" s="110"/>
      <c r="DR7" s="110"/>
      <c r="DS7" s="110"/>
      <c r="DT7" s="110"/>
      <c r="DU7" s="111"/>
      <c r="DV7" s="109">
        <f t="shared" ref="DV7" si="12">DV8</f>
        <v>46001</v>
      </c>
      <c r="DW7" s="110"/>
      <c r="DX7" s="110"/>
      <c r="DY7" s="110"/>
      <c r="DZ7" s="110"/>
      <c r="EA7" s="110"/>
      <c r="EB7" s="111"/>
      <c r="EC7" s="109">
        <f t="shared" ref="EC7" si="13">EC8</f>
        <v>46008</v>
      </c>
      <c r="ED7" s="110"/>
      <c r="EE7" s="110"/>
      <c r="EF7" s="110"/>
      <c r="EG7" s="110"/>
      <c r="EH7" s="110"/>
      <c r="EI7" s="111"/>
      <c r="EJ7" s="109">
        <f t="shared" ref="EJ7" si="14">EJ8</f>
        <v>46015</v>
      </c>
      <c r="EK7" s="110"/>
      <c r="EL7" s="110"/>
      <c r="EM7" s="110"/>
      <c r="EN7" s="110"/>
      <c r="EO7" s="110"/>
      <c r="EP7" s="111"/>
    </row>
    <row r="8" spans="1:149" ht="14.4" thickBot="1" x14ac:dyDescent="0.3">
      <c r="E8" s="88"/>
      <c r="F8" s="28" t="s">
        <v>0</v>
      </c>
      <c r="G8" s="28"/>
      <c r="L8" s="114">
        <f>MIN(L11:L106)</f>
        <v>45889</v>
      </c>
      <c r="M8" s="114"/>
      <c r="N8" s="29">
        <f>M7</f>
        <v>45889</v>
      </c>
      <c r="O8" s="30">
        <f>N8+1</f>
        <v>45890</v>
      </c>
      <c r="P8" s="30">
        <f t="shared" ref="P8:CA8" si="15">O8+1</f>
        <v>45891</v>
      </c>
      <c r="Q8" s="30">
        <f t="shared" si="15"/>
        <v>45892</v>
      </c>
      <c r="R8" s="30">
        <f t="shared" si="15"/>
        <v>45893</v>
      </c>
      <c r="S8" s="30">
        <f t="shared" si="15"/>
        <v>45894</v>
      </c>
      <c r="T8" s="31">
        <f t="shared" si="15"/>
        <v>45895</v>
      </c>
      <c r="U8" s="29">
        <f>T8+1</f>
        <v>45896</v>
      </c>
      <c r="V8" s="30">
        <f t="shared" si="15"/>
        <v>45897</v>
      </c>
      <c r="W8" s="30">
        <f t="shared" si="15"/>
        <v>45898</v>
      </c>
      <c r="X8" s="30">
        <f t="shared" si="15"/>
        <v>45899</v>
      </c>
      <c r="Y8" s="30">
        <f t="shared" si="15"/>
        <v>45900</v>
      </c>
      <c r="Z8" s="30">
        <f t="shared" si="15"/>
        <v>45901</v>
      </c>
      <c r="AA8" s="31">
        <f t="shared" si="15"/>
        <v>45902</v>
      </c>
      <c r="AB8" s="29">
        <f t="shared" si="15"/>
        <v>45903</v>
      </c>
      <c r="AC8" s="30">
        <f t="shared" si="15"/>
        <v>45904</v>
      </c>
      <c r="AD8" s="30">
        <f t="shared" si="15"/>
        <v>45905</v>
      </c>
      <c r="AE8" s="30">
        <f t="shared" si="15"/>
        <v>45906</v>
      </c>
      <c r="AF8" s="30">
        <f t="shared" si="15"/>
        <v>45907</v>
      </c>
      <c r="AG8" s="30">
        <f t="shared" si="15"/>
        <v>45908</v>
      </c>
      <c r="AH8" s="31">
        <f t="shared" si="15"/>
        <v>45909</v>
      </c>
      <c r="AI8" s="29">
        <f t="shared" si="15"/>
        <v>45910</v>
      </c>
      <c r="AJ8" s="30">
        <f t="shared" si="15"/>
        <v>45911</v>
      </c>
      <c r="AK8" s="30">
        <f t="shared" si="15"/>
        <v>45912</v>
      </c>
      <c r="AL8" s="30">
        <f t="shared" si="15"/>
        <v>45913</v>
      </c>
      <c r="AM8" s="30">
        <f t="shared" si="15"/>
        <v>45914</v>
      </c>
      <c r="AN8" s="30">
        <f t="shared" si="15"/>
        <v>45915</v>
      </c>
      <c r="AO8" s="31">
        <f t="shared" si="15"/>
        <v>45916</v>
      </c>
      <c r="AP8" s="29">
        <f t="shared" si="15"/>
        <v>45917</v>
      </c>
      <c r="AQ8" s="30">
        <f t="shared" si="15"/>
        <v>45918</v>
      </c>
      <c r="AR8" s="30">
        <f t="shared" si="15"/>
        <v>45919</v>
      </c>
      <c r="AS8" s="30">
        <f t="shared" si="15"/>
        <v>45920</v>
      </c>
      <c r="AT8" s="30">
        <f t="shared" si="15"/>
        <v>45921</v>
      </c>
      <c r="AU8" s="30">
        <f t="shared" si="15"/>
        <v>45922</v>
      </c>
      <c r="AV8" s="31">
        <f t="shared" si="15"/>
        <v>45923</v>
      </c>
      <c r="AW8" s="29">
        <f t="shared" si="15"/>
        <v>45924</v>
      </c>
      <c r="AX8" s="30">
        <f t="shared" si="15"/>
        <v>45925</v>
      </c>
      <c r="AY8" s="30">
        <f t="shared" si="15"/>
        <v>45926</v>
      </c>
      <c r="AZ8" s="30">
        <f t="shared" si="15"/>
        <v>45927</v>
      </c>
      <c r="BA8" s="30">
        <f t="shared" si="15"/>
        <v>45928</v>
      </c>
      <c r="BB8" s="30">
        <f t="shared" si="15"/>
        <v>45929</v>
      </c>
      <c r="BC8" s="31">
        <f t="shared" si="15"/>
        <v>45930</v>
      </c>
      <c r="BD8" s="29">
        <f t="shared" si="15"/>
        <v>45931</v>
      </c>
      <c r="BE8" s="30">
        <f t="shared" si="15"/>
        <v>45932</v>
      </c>
      <c r="BF8" s="30">
        <f t="shared" si="15"/>
        <v>45933</v>
      </c>
      <c r="BG8" s="30">
        <f t="shared" si="15"/>
        <v>45934</v>
      </c>
      <c r="BH8" s="30">
        <f t="shared" si="15"/>
        <v>45935</v>
      </c>
      <c r="BI8" s="30">
        <f t="shared" si="15"/>
        <v>45936</v>
      </c>
      <c r="BJ8" s="31">
        <f t="shared" si="15"/>
        <v>45937</v>
      </c>
      <c r="BK8" s="29">
        <f t="shared" si="15"/>
        <v>45938</v>
      </c>
      <c r="BL8" s="30">
        <f t="shared" si="15"/>
        <v>45939</v>
      </c>
      <c r="BM8" s="30">
        <f t="shared" si="15"/>
        <v>45940</v>
      </c>
      <c r="BN8" s="30">
        <f t="shared" si="15"/>
        <v>45941</v>
      </c>
      <c r="BO8" s="30">
        <f t="shared" si="15"/>
        <v>45942</v>
      </c>
      <c r="BP8" s="30">
        <f t="shared" si="15"/>
        <v>45943</v>
      </c>
      <c r="BQ8" s="31">
        <f t="shared" si="15"/>
        <v>45944</v>
      </c>
      <c r="BR8" s="29">
        <f t="shared" si="15"/>
        <v>45945</v>
      </c>
      <c r="BS8" s="30">
        <f t="shared" si="15"/>
        <v>45946</v>
      </c>
      <c r="BT8" s="30">
        <f t="shared" si="15"/>
        <v>45947</v>
      </c>
      <c r="BU8" s="30">
        <f t="shared" si="15"/>
        <v>45948</v>
      </c>
      <c r="BV8" s="30">
        <f t="shared" si="15"/>
        <v>45949</v>
      </c>
      <c r="BW8" s="30">
        <f t="shared" si="15"/>
        <v>45950</v>
      </c>
      <c r="BX8" s="31">
        <f t="shared" si="15"/>
        <v>45951</v>
      </c>
      <c r="BY8" s="29">
        <f t="shared" si="15"/>
        <v>45952</v>
      </c>
      <c r="BZ8" s="30">
        <f t="shared" si="15"/>
        <v>45953</v>
      </c>
      <c r="CA8" s="30">
        <f t="shared" si="15"/>
        <v>45954</v>
      </c>
      <c r="CB8" s="30">
        <f t="shared" ref="CB8:EM8" si="16">CA8+1</f>
        <v>45955</v>
      </c>
      <c r="CC8" s="30">
        <f t="shared" si="16"/>
        <v>45956</v>
      </c>
      <c r="CD8" s="30">
        <f t="shared" si="16"/>
        <v>45957</v>
      </c>
      <c r="CE8" s="31">
        <f t="shared" si="16"/>
        <v>45958</v>
      </c>
      <c r="CF8" s="29">
        <f t="shared" si="16"/>
        <v>45959</v>
      </c>
      <c r="CG8" s="30">
        <f t="shared" si="16"/>
        <v>45960</v>
      </c>
      <c r="CH8" s="30">
        <f t="shared" si="16"/>
        <v>45961</v>
      </c>
      <c r="CI8" s="30">
        <f t="shared" si="16"/>
        <v>45962</v>
      </c>
      <c r="CJ8" s="30">
        <f t="shared" si="16"/>
        <v>45963</v>
      </c>
      <c r="CK8" s="30">
        <f t="shared" si="16"/>
        <v>45964</v>
      </c>
      <c r="CL8" s="31">
        <f t="shared" si="16"/>
        <v>45965</v>
      </c>
      <c r="CM8" s="29">
        <f t="shared" si="16"/>
        <v>45966</v>
      </c>
      <c r="CN8" s="30">
        <f t="shared" si="16"/>
        <v>45967</v>
      </c>
      <c r="CO8" s="30">
        <f t="shared" si="16"/>
        <v>45968</v>
      </c>
      <c r="CP8" s="30">
        <f t="shared" si="16"/>
        <v>45969</v>
      </c>
      <c r="CQ8" s="30">
        <f t="shared" si="16"/>
        <v>45970</v>
      </c>
      <c r="CR8" s="30">
        <f t="shared" si="16"/>
        <v>45971</v>
      </c>
      <c r="CS8" s="31">
        <f t="shared" si="16"/>
        <v>45972</v>
      </c>
      <c r="CT8" s="29">
        <f t="shared" si="16"/>
        <v>45973</v>
      </c>
      <c r="CU8" s="30">
        <f t="shared" si="16"/>
        <v>45974</v>
      </c>
      <c r="CV8" s="30">
        <f t="shared" si="16"/>
        <v>45975</v>
      </c>
      <c r="CW8" s="30">
        <f t="shared" si="16"/>
        <v>45976</v>
      </c>
      <c r="CX8" s="30">
        <f t="shared" si="16"/>
        <v>45977</v>
      </c>
      <c r="CY8" s="30">
        <f t="shared" si="16"/>
        <v>45978</v>
      </c>
      <c r="CZ8" s="31">
        <f t="shared" si="16"/>
        <v>45979</v>
      </c>
      <c r="DA8" s="29">
        <f t="shared" si="16"/>
        <v>45980</v>
      </c>
      <c r="DB8" s="30">
        <f t="shared" si="16"/>
        <v>45981</v>
      </c>
      <c r="DC8" s="30">
        <f t="shared" si="16"/>
        <v>45982</v>
      </c>
      <c r="DD8" s="30">
        <f t="shared" si="16"/>
        <v>45983</v>
      </c>
      <c r="DE8" s="30">
        <f t="shared" si="16"/>
        <v>45984</v>
      </c>
      <c r="DF8" s="30">
        <f t="shared" si="16"/>
        <v>45985</v>
      </c>
      <c r="DG8" s="31">
        <f t="shared" si="16"/>
        <v>45986</v>
      </c>
      <c r="DH8" s="29">
        <f t="shared" si="16"/>
        <v>45987</v>
      </c>
      <c r="DI8" s="30">
        <f t="shared" si="16"/>
        <v>45988</v>
      </c>
      <c r="DJ8" s="30">
        <f t="shared" si="16"/>
        <v>45989</v>
      </c>
      <c r="DK8" s="30">
        <f t="shared" si="16"/>
        <v>45990</v>
      </c>
      <c r="DL8" s="30">
        <f t="shared" si="16"/>
        <v>45991</v>
      </c>
      <c r="DM8" s="30">
        <f t="shared" si="16"/>
        <v>45992</v>
      </c>
      <c r="DN8" s="31">
        <f t="shared" si="16"/>
        <v>45993</v>
      </c>
      <c r="DO8" s="29">
        <f t="shared" si="16"/>
        <v>45994</v>
      </c>
      <c r="DP8" s="30">
        <f t="shared" si="16"/>
        <v>45995</v>
      </c>
      <c r="DQ8" s="30">
        <f t="shared" si="16"/>
        <v>45996</v>
      </c>
      <c r="DR8" s="30">
        <f t="shared" si="16"/>
        <v>45997</v>
      </c>
      <c r="DS8" s="30">
        <f t="shared" si="16"/>
        <v>45998</v>
      </c>
      <c r="DT8" s="30">
        <f t="shared" si="16"/>
        <v>45999</v>
      </c>
      <c r="DU8" s="31">
        <f t="shared" si="16"/>
        <v>46000</v>
      </c>
      <c r="DV8" s="29">
        <f t="shared" si="16"/>
        <v>46001</v>
      </c>
      <c r="DW8" s="30">
        <f t="shared" si="16"/>
        <v>46002</v>
      </c>
      <c r="DX8" s="30">
        <f t="shared" si="16"/>
        <v>46003</v>
      </c>
      <c r="DY8" s="30">
        <f t="shared" si="16"/>
        <v>46004</v>
      </c>
      <c r="DZ8" s="30">
        <f t="shared" si="16"/>
        <v>46005</v>
      </c>
      <c r="EA8" s="30">
        <f t="shared" si="16"/>
        <v>46006</v>
      </c>
      <c r="EB8" s="31">
        <f t="shared" si="16"/>
        <v>46007</v>
      </c>
      <c r="EC8" s="29">
        <f t="shared" si="16"/>
        <v>46008</v>
      </c>
      <c r="ED8" s="30">
        <f t="shared" si="16"/>
        <v>46009</v>
      </c>
      <c r="EE8" s="30">
        <f t="shared" si="16"/>
        <v>46010</v>
      </c>
      <c r="EF8" s="30">
        <f t="shared" si="16"/>
        <v>46011</v>
      </c>
      <c r="EG8" s="30">
        <f t="shared" si="16"/>
        <v>46012</v>
      </c>
      <c r="EH8" s="30">
        <f t="shared" si="16"/>
        <v>46013</v>
      </c>
      <c r="EI8" s="31">
        <f t="shared" si="16"/>
        <v>46014</v>
      </c>
      <c r="EJ8" s="29">
        <f t="shared" si="16"/>
        <v>46015</v>
      </c>
      <c r="EK8" s="30">
        <f t="shared" si="16"/>
        <v>46016</v>
      </c>
      <c r="EL8" s="30">
        <f t="shared" si="16"/>
        <v>46017</v>
      </c>
      <c r="EM8" s="30">
        <f t="shared" si="16"/>
        <v>46018</v>
      </c>
      <c r="EN8" s="30">
        <f t="shared" ref="EN8:EP8" si="17">EM8+1</f>
        <v>46019</v>
      </c>
      <c r="EO8" s="30">
        <f t="shared" si="17"/>
        <v>46020</v>
      </c>
      <c r="EP8" s="31">
        <f t="shared" si="17"/>
        <v>46021</v>
      </c>
      <c r="EQ8" s="32"/>
      <c r="ER8" s="32"/>
      <c r="ES8" s="32"/>
    </row>
    <row r="9" spans="1:149" s="36" customFormat="1" ht="36" customHeight="1" x14ac:dyDescent="0.3">
      <c r="A9" s="33"/>
      <c r="B9" s="34" t="s">
        <v>40</v>
      </c>
      <c r="C9" s="94" t="s">
        <v>8</v>
      </c>
      <c r="D9" s="95"/>
      <c r="E9" s="34" t="s">
        <v>11</v>
      </c>
      <c r="F9" s="34" t="s">
        <v>9</v>
      </c>
      <c r="G9" s="34" t="s">
        <v>15</v>
      </c>
      <c r="H9" s="34" t="s">
        <v>10</v>
      </c>
      <c r="I9" s="34" t="s">
        <v>12</v>
      </c>
      <c r="J9" s="34" t="s">
        <v>4</v>
      </c>
      <c r="K9" s="34" t="s">
        <v>5</v>
      </c>
      <c r="L9" s="34" t="s">
        <v>13</v>
      </c>
      <c r="M9" s="34" t="s">
        <v>1</v>
      </c>
      <c r="N9" s="35" t="str">
        <f t="shared" ref="N9:AS9" si="18">UPPER(LEFT(TEXT(N8,"ddd"),1))</f>
        <v>M</v>
      </c>
      <c r="O9" s="35" t="str">
        <f t="shared" si="18"/>
        <v>J</v>
      </c>
      <c r="P9" s="35" t="str">
        <f t="shared" si="18"/>
        <v>V</v>
      </c>
      <c r="Q9" s="35" t="str">
        <f t="shared" si="18"/>
        <v>S</v>
      </c>
      <c r="R9" s="35" t="str">
        <f t="shared" si="18"/>
        <v>D</v>
      </c>
      <c r="S9" s="35" t="str">
        <f t="shared" si="18"/>
        <v>L</v>
      </c>
      <c r="T9" s="35" t="str">
        <f t="shared" si="18"/>
        <v>M</v>
      </c>
      <c r="U9" s="35" t="str">
        <f t="shared" si="18"/>
        <v>M</v>
      </c>
      <c r="V9" s="35" t="str">
        <f t="shared" si="18"/>
        <v>J</v>
      </c>
      <c r="W9" s="35" t="str">
        <f t="shared" si="18"/>
        <v>V</v>
      </c>
      <c r="X9" s="35" t="str">
        <f t="shared" si="18"/>
        <v>S</v>
      </c>
      <c r="Y9" s="35" t="str">
        <f t="shared" si="18"/>
        <v>D</v>
      </c>
      <c r="Z9" s="35" t="str">
        <f t="shared" si="18"/>
        <v>L</v>
      </c>
      <c r="AA9" s="35" t="str">
        <f t="shared" si="18"/>
        <v>M</v>
      </c>
      <c r="AB9" s="35" t="str">
        <f t="shared" si="18"/>
        <v>M</v>
      </c>
      <c r="AC9" s="35" t="str">
        <f t="shared" si="18"/>
        <v>J</v>
      </c>
      <c r="AD9" s="35" t="str">
        <f t="shared" si="18"/>
        <v>V</v>
      </c>
      <c r="AE9" s="35" t="str">
        <f t="shared" si="18"/>
        <v>S</v>
      </c>
      <c r="AF9" s="35" t="str">
        <f t="shared" si="18"/>
        <v>D</v>
      </c>
      <c r="AG9" s="35" t="str">
        <f t="shared" si="18"/>
        <v>L</v>
      </c>
      <c r="AH9" s="35" t="str">
        <f t="shared" si="18"/>
        <v>M</v>
      </c>
      <c r="AI9" s="35" t="str">
        <f t="shared" si="18"/>
        <v>M</v>
      </c>
      <c r="AJ9" s="35" t="str">
        <f t="shared" si="18"/>
        <v>J</v>
      </c>
      <c r="AK9" s="35" t="str">
        <f t="shared" si="18"/>
        <v>V</v>
      </c>
      <c r="AL9" s="35" t="str">
        <f t="shared" si="18"/>
        <v>S</v>
      </c>
      <c r="AM9" s="35" t="str">
        <f t="shared" si="18"/>
        <v>D</v>
      </c>
      <c r="AN9" s="35" t="str">
        <f t="shared" si="18"/>
        <v>L</v>
      </c>
      <c r="AO9" s="35" t="str">
        <f t="shared" si="18"/>
        <v>M</v>
      </c>
      <c r="AP9" s="35" t="str">
        <f t="shared" si="18"/>
        <v>M</v>
      </c>
      <c r="AQ9" s="35" t="str">
        <f t="shared" si="18"/>
        <v>J</v>
      </c>
      <c r="AR9" s="35" t="str">
        <f t="shared" si="18"/>
        <v>V</v>
      </c>
      <c r="AS9" s="35" t="str">
        <f t="shared" si="18"/>
        <v>S</v>
      </c>
      <c r="AT9" s="35" t="str">
        <f t="shared" ref="AT9:BY9" si="19">UPPER(LEFT(TEXT(AT8,"ddd"),1))</f>
        <v>D</v>
      </c>
      <c r="AU9" s="35" t="str">
        <f t="shared" si="19"/>
        <v>L</v>
      </c>
      <c r="AV9" s="35" t="str">
        <f t="shared" si="19"/>
        <v>M</v>
      </c>
      <c r="AW9" s="35" t="str">
        <f t="shared" si="19"/>
        <v>M</v>
      </c>
      <c r="AX9" s="35" t="str">
        <f t="shared" si="19"/>
        <v>J</v>
      </c>
      <c r="AY9" s="35" t="str">
        <f t="shared" si="19"/>
        <v>V</v>
      </c>
      <c r="AZ9" s="35" t="str">
        <f t="shared" si="19"/>
        <v>S</v>
      </c>
      <c r="BA9" s="35" t="str">
        <f t="shared" si="19"/>
        <v>D</v>
      </c>
      <c r="BB9" s="35" t="str">
        <f t="shared" si="19"/>
        <v>L</v>
      </c>
      <c r="BC9" s="35" t="str">
        <f t="shared" si="19"/>
        <v>M</v>
      </c>
      <c r="BD9" s="35" t="str">
        <f t="shared" si="19"/>
        <v>M</v>
      </c>
      <c r="BE9" s="35" t="str">
        <f t="shared" si="19"/>
        <v>J</v>
      </c>
      <c r="BF9" s="35" t="str">
        <f t="shared" si="19"/>
        <v>V</v>
      </c>
      <c r="BG9" s="35" t="str">
        <f t="shared" si="19"/>
        <v>S</v>
      </c>
      <c r="BH9" s="35" t="str">
        <f t="shared" si="19"/>
        <v>D</v>
      </c>
      <c r="BI9" s="35" t="str">
        <f t="shared" si="19"/>
        <v>L</v>
      </c>
      <c r="BJ9" s="35" t="str">
        <f t="shared" si="19"/>
        <v>M</v>
      </c>
      <c r="BK9" s="35" t="str">
        <f t="shared" si="19"/>
        <v>M</v>
      </c>
      <c r="BL9" s="35" t="str">
        <f t="shared" si="19"/>
        <v>J</v>
      </c>
      <c r="BM9" s="35" t="str">
        <f t="shared" si="19"/>
        <v>V</v>
      </c>
      <c r="BN9" s="35" t="str">
        <f t="shared" si="19"/>
        <v>S</v>
      </c>
      <c r="BO9" s="35" t="str">
        <f t="shared" si="19"/>
        <v>D</v>
      </c>
      <c r="BP9" s="35" t="str">
        <f t="shared" si="19"/>
        <v>L</v>
      </c>
      <c r="BQ9" s="35" t="str">
        <f t="shared" si="19"/>
        <v>M</v>
      </c>
      <c r="BR9" s="35" t="str">
        <f t="shared" si="19"/>
        <v>M</v>
      </c>
      <c r="BS9" s="35" t="str">
        <f t="shared" si="19"/>
        <v>J</v>
      </c>
      <c r="BT9" s="35" t="str">
        <f t="shared" si="19"/>
        <v>V</v>
      </c>
      <c r="BU9" s="35" t="str">
        <f t="shared" si="19"/>
        <v>S</v>
      </c>
      <c r="BV9" s="35" t="str">
        <f t="shared" si="19"/>
        <v>D</v>
      </c>
      <c r="BW9" s="35" t="str">
        <f t="shared" si="19"/>
        <v>L</v>
      </c>
      <c r="BX9" s="35" t="str">
        <f t="shared" si="19"/>
        <v>M</v>
      </c>
      <c r="BY9" s="35" t="str">
        <f t="shared" si="19"/>
        <v>M</v>
      </c>
      <c r="BZ9" s="35" t="str">
        <f t="shared" ref="BZ9:DE9" si="20">UPPER(LEFT(TEXT(BZ8,"ddd"),1))</f>
        <v>J</v>
      </c>
      <c r="CA9" s="35" t="str">
        <f t="shared" si="20"/>
        <v>V</v>
      </c>
      <c r="CB9" s="35" t="str">
        <f t="shared" si="20"/>
        <v>S</v>
      </c>
      <c r="CC9" s="35" t="str">
        <f t="shared" si="20"/>
        <v>D</v>
      </c>
      <c r="CD9" s="35" t="str">
        <f t="shared" si="20"/>
        <v>L</v>
      </c>
      <c r="CE9" s="35" t="str">
        <f t="shared" si="20"/>
        <v>M</v>
      </c>
      <c r="CF9" s="35" t="str">
        <f t="shared" si="20"/>
        <v>M</v>
      </c>
      <c r="CG9" s="35" t="str">
        <f t="shared" si="20"/>
        <v>J</v>
      </c>
      <c r="CH9" s="35" t="str">
        <f t="shared" si="20"/>
        <v>V</v>
      </c>
      <c r="CI9" s="35" t="str">
        <f t="shared" si="20"/>
        <v>S</v>
      </c>
      <c r="CJ9" s="35" t="str">
        <f t="shared" si="20"/>
        <v>D</v>
      </c>
      <c r="CK9" s="35" t="str">
        <f t="shared" si="20"/>
        <v>L</v>
      </c>
      <c r="CL9" s="35" t="str">
        <f t="shared" si="20"/>
        <v>M</v>
      </c>
      <c r="CM9" s="35" t="str">
        <f t="shared" si="20"/>
        <v>M</v>
      </c>
      <c r="CN9" s="35" t="str">
        <f t="shared" si="20"/>
        <v>J</v>
      </c>
      <c r="CO9" s="35" t="str">
        <f t="shared" si="20"/>
        <v>V</v>
      </c>
      <c r="CP9" s="35" t="str">
        <f t="shared" si="20"/>
        <v>S</v>
      </c>
      <c r="CQ9" s="35" t="str">
        <f t="shared" si="20"/>
        <v>D</v>
      </c>
      <c r="CR9" s="35" t="str">
        <f t="shared" si="20"/>
        <v>L</v>
      </c>
      <c r="CS9" s="35" t="str">
        <f t="shared" si="20"/>
        <v>M</v>
      </c>
      <c r="CT9" s="35" t="str">
        <f t="shared" si="20"/>
        <v>M</v>
      </c>
      <c r="CU9" s="35" t="str">
        <f t="shared" si="20"/>
        <v>J</v>
      </c>
      <c r="CV9" s="35" t="str">
        <f t="shared" si="20"/>
        <v>V</v>
      </c>
      <c r="CW9" s="35" t="str">
        <f t="shared" si="20"/>
        <v>S</v>
      </c>
      <c r="CX9" s="35" t="str">
        <f t="shared" si="20"/>
        <v>D</v>
      </c>
      <c r="CY9" s="35" t="str">
        <f t="shared" si="20"/>
        <v>L</v>
      </c>
      <c r="CZ9" s="35" t="str">
        <f t="shared" si="20"/>
        <v>M</v>
      </c>
      <c r="DA9" s="35" t="str">
        <f t="shared" si="20"/>
        <v>M</v>
      </c>
      <c r="DB9" s="35" t="str">
        <f t="shared" si="20"/>
        <v>J</v>
      </c>
      <c r="DC9" s="35" t="str">
        <f t="shared" si="20"/>
        <v>V</v>
      </c>
      <c r="DD9" s="35" t="str">
        <f t="shared" si="20"/>
        <v>S</v>
      </c>
      <c r="DE9" s="35" t="str">
        <f t="shared" si="20"/>
        <v>D</v>
      </c>
      <c r="DF9" s="35" t="str">
        <f t="shared" ref="DF9:EK9" si="21">UPPER(LEFT(TEXT(DF8,"ddd"),1))</f>
        <v>L</v>
      </c>
      <c r="DG9" s="35" t="str">
        <f t="shared" si="21"/>
        <v>M</v>
      </c>
      <c r="DH9" s="35" t="str">
        <f t="shared" si="21"/>
        <v>M</v>
      </c>
      <c r="DI9" s="35" t="str">
        <f t="shared" si="21"/>
        <v>J</v>
      </c>
      <c r="DJ9" s="35" t="str">
        <f t="shared" si="21"/>
        <v>V</v>
      </c>
      <c r="DK9" s="35" t="str">
        <f t="shared" si="21"/>
        <v>S</v>
      </c>
      <c r="DL9" s="35" t="str">
        <f t="shared" si="21"/>
        <v>D</v>
      </c>
      <c r="DM9" s="35" t="str">
        <f t="shared" si="21"/>
        <v>L</v>
      </c>
      <c r="DN9" s="35" t="str">
        <f t="shared" si="21"/>
        <v>M</v>
      </c>
      <c r="DO9" s="35" t="str">
        <f t="shared" si="21"/>
        <v>M</v>
      </c>
      <c r="DP9" s="35" t="str">
        <f t="shared" si="21"/>
        <v>J</v>
      </c>
      <c r="DQ9" s="35" t="str">
        <f t="shared" si="21"/>
        <v>V</v>
      </c>
      <c r="DR9" s="35" t="str">
        <f t="shared" si="21"/>
        <v>S</v>
      </c>
      <c r="DS9" s="35" t="str">
        <f t="shared" si="21"/>
        <v>D</v>
      </c>
      <c r="DT9" s="35" t="str">
        <f t="shared" si="21"/>
        <v>L</v>
      </c>
      <c r="DU9" s="35" t="str">
        <f t="shared" si="21"/>
        <v>M</v>
      </c>
      <c r="DV9" s="35" t="str">
        <f t="shared" si="21"/>
        <v>M</v>
      </c>
      <c r="DW9" s="35" t="str">
        <f t="shared" si="21"/>
        <v>J</v>
      </c>
      <c r="DX9" s="35" t="str">
        <f t="shared" si="21"/>
        <v>V</v>
      </c>
      <c r="DY9" s="35" t="str">
        <f t="shared" si="21"/>
        <v>S</v>
      </c>
      <c r="DZ9" s="35" t="str">
        <f t="shared" si="21"/>
        <v>D</v>
      </c>
      <c r="EA9" s="35" t="str">
        <f t="shared" si="21"/>
        <v>L</v>
      </c>
      <c r="EB9" s="35" t="str">
        <f t="shared" si="21"/>
        <v>M</v>
      </c>
      <c r="EC9" s="35" t="str">
        <f t="shared" si="21"/>
        <v>M</v>
      </c>
      <c r="ED9" s="35" t="str">
        <f t="shared" si="21"/>
        <v>J</v>
      </c>
      <c r="EE9" s="35" t="str">
        <f t="shared" si="21"/>
        <v>V</v>
      </c>
      <c r="EF9" s="35" t="str">
        <f t="shared" si="21"/>
        <v>S</v>
      </c>
      <c r="EG9" s="35" t="str">
        <f t="shared" si="21"/>
        <v>D</v>
      </c>
      <c r="EH9" s="35" t="str">
        <f t="shared" si="21"/>
        <v>L</v>
      </c>
      <c r="EI9" s="35" t="str">
        <f t="shared" si="21"/>
        <v>M</v>
      </c>
      <c r="EJ9" s="35" t="str">
        <f t="shared" si="21"/>
        <v>M</v>
      </c>
      <c r="EK9" s="35" t="str">
        <f t="shared" si="21"/>
        <v>J</v>
      </c>
      <c r="EL9" s="35" t="str">
        <f t="shared" ref="EL9:FQ9" si="22">UPPER(LEFT(TEXT(EL8,"ddd"),1))</f>
        <v>V</v>
      </c>
      <c r="EM9" s="35" t="str">
        <f t="shared" si="22"/>
        <v>S</v>
      </c>
      <c r="EN9" s="35" t="str">
        <f t="shared" si="22"/>
        <v>D</v>
      </c>
      <c r="EO9" s="35" t="str">
        <f t="shared" si="22"/>
        <v>L</v>
      </c>
      <c r="EP9" s="35" t="str">
        <f t="shared" si="22"/>
        <v>M</v>
      </c>
    </row>
    <row r="10" spans="1:149" s="14" customFormat="1" x14ac:dyDescent="0.25">
      <c r="A10" s="37"/>
      <c r="B10" s="38">
        <f t="shared" ref="B10:B43" si="23">$D$6</f>
        <v>0</v>
      </c>
      <c r="C10" s="92">
        <v>1</v>
      </c>
      <c r="D10" s="93"/>
      <c r="E10" s="39">
        <v>1</v>
      </c>
      <c r="F10" s="40" cm="1">
        <f t="array" ref="F10">SUMPRODUCT((G11:G106="Tarea")*(E11:E106),(G11:G106="Tarea")*(F11:F106))/SUMIF(G11:G106,"Tarea",E11:E106)</f>
        <v>0</v>
      </c>
      <c r="G10" s="41" t="s">
        <v>16</v>
      </c>
      <c r="H10" s="42" t="str">
        <f>B5</f>
        <v>Nombre del proyecto</v>
      </c>
      <c r="I10" s="38"/>
      <c r="J10" s="43" t="s">
        <v>14</v>
      </c>
      <c r="K10" s="44"/>
      <c r="L10" s="45">
        <f>MIN(L11:L106)</f>
        <v>45889</v>
      </c>
      <c r="M10" s="45">
        <f>MAX(M11:M106)</f>
        <v>45989</v>
      </c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7"/>
    </row>
    <row r="11" spans="1:149" x14ac:dyDescent="0.25">
      <c r="A11" s="48"/>
      <c r="B11" s="38">
        <f t="shared" si="23"/>
        <v>0</v>
      </c>
      <c r="C11" s="92">
        <v>2</v>
      </c>
      <c r="D11" s="93">
        <v>2</v>
      </c>
      <c r="E11" s="49">
        <v>1</v>
      </c>
      <c r="F11" s="50">
        <f>SUMPRODUCT(E12:E16,F12:F16)/SUM(E12:E16)</f>
        <v>0</v>
      </c>
      <c r="G11" s="51" t="s">
        <v>16</v>
      </c>
      <c r="H11" s="52" t="s">
        <v>3</v>
      </c>
      <c r="I11" s="53"/>
      <c r="J11" s="43" t="s">
        <v>14</v>
      </c>
      <c r="K11" s="54" t="s">
        <v>18</v>
      </c>
      <c r="L11" s="55">
        <v>45889</v>
      </c>
      <c r="M11" s="55">
        <v>45901</v>
      </c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7"/>
    </row>
    <row r="12" spans="1:149" x14ac:dyDescent="0.25">
      <c r="A12" s="48"/>
      <c r="B12" s="38">
        <f t="shared" si="23"/>
        <v>0</v>
      </c>
      <c r="C12" s="92">
        <v>3</v>
      </c>
      <c r="D12" s="93">
        <v>3</v>
      </c>
      <c r="E12" s="49">
        <v>1</v>
      </c>
      <c r="F12" s="50">
        <v>0</v>
      </c>
      <c r="G12" s="51" t="s">
        <v>17</v>
      </c>
      <c r="H12" s="52" t="s">
        <v>31</v>
      </c>
      <c r="I12" s="53"/>
      <c r="J12" s="43" t="s">
        <v>14</v>
      </c>
      <c r="K12" s="54" t="s">
        <v>18</v>
      </c>
      <c r="L12" s="55">
        <v>45894</v>
      </c>
      <c r="M12" s="55">
        <v>45895</v>
      </c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7"/>
    </row>
    <row r="13" spans="1:149" x14ac:dyDescent="0.25">
      <c r="A13" s="48"/>
      <c r="B13" s="38">
        <f t="shared" si="23"/>
        <v>0</v>
      </c>
      <c r="C13" s="92">
        <v>4</v>
      </c>
      <c r="D13" s="93">
        <v>4</v>
      </c>
      <c r="E13" s="49">
        <v>1</v>
      </c>
      <c r="F13" s="50">
        <v>0</v>
      </c>
      <c r="G13" s="51" t="s">
        <v>17</v>
      </c>
      <c r="H13" s="58" t="s">
        <v>36</v>
      </c>
      <c r="I13" s="53"/>
      <c r="J13" s="43" t="s">
        <v>14</v>
      </c>
      <c r="K13" s="54" t="s">
        <v>18</v>
      </c>
      <c r="L13" s="55">
        <v>45896</v>
      </c>
      <c r="M13" s="55">
        <v>45898</v>
      </c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7"/>
    </row>
    <row r="14" spans="1:149" x14ac:dyDescent="0.25">
      <c r="A14" s="48"/>
      <c r="B14" s="38">
        <f t="shared" si="23"/>
        <v>0</v>
      </c>
      <c r="C14" s="92">
        <v>5</v>
      </c>
      <c r="D14" s="93">
        <v>5</v>
      </c>
      <c r="E14" s="49">
        <f t="shared" ref="E14:E16" si="24">M14-L14+1</f>
        <v>1</v>
      </c>
      <c r="F14" s="50">
        <v>0</v>
      </c>
      <c r="G14" s="51" t="s">
        <v>17</v>
      </c>
      <c r="H14" s="58" t="s">
        <v>25</v>
      </c>
      <c r="I14" s="53"/>
      <c r="J14" s="43" t="s">
        <v>14</v>
      </c>
      <c r="K14" s="54" t="s">
        <v>18</v>
      </c>
      <c r="L14" s="55">
        <v>45889</v>
      </c>
      <c r="M14" s="55">
        <v>45889</v>
      </c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7"/>
    </row>
    <row r="15" spans="1:149" x14ac:dyDescent="0.25">
      <c r="A15" s="48"/>
      <c r="B15" s="38">
        <f t="shared" si="23"/>
        <v>0</v>
      </c>
      <c r="C15" s="92">
        <v>6</v>
      </c>
      <c r="D15" s="93">
        <v>6</v>
      </c>
      <c r="E15" s="49">
        <f t="shared" si="24"/>
        <v>1</v>
      </c>
      <c r="F15" s="50">
        <v>0</v>
      </c>
      <c r="G15" s="51" t="s">
        <v>17</v>
      </c>
      <c r="H15" s="59" t="s">
        <v>17</v>
      </c>
      <c r="I15" s="53"/>
      <c r="J15" s="43" t="s">
        <v>14</v>
      </c>
      <c r="K15" s="54" t="s">
        <v>18</v>
      </c>
      <c r="L15" s="55">
        <v>45894</v>
      </c>
      <c r="M15" s="55">
        <v>45894</v>
      </c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7"/>
    </row>
    <row r="16" spans="1:149" x14ac:dyDescent="0.25">
      <c r="A16" s="48"/>
      <c r="B16" s="38">
        <f t="shared" si="23"/>
        <v>0</v>
      </c>
      <c r="C16" s="92">
        <v>7</v>
      </c>
      <c r="D16" s="93">
        <v>7</v>
      </c>
      <c r="E16" s="49">
        <f t="shared" si="24"/>
        <v>1</v>
      </c>
      <c r="F16" s="50">
        <v>0</v>
      </c>
      <c r="G16" s="51" t="s">
        <v>17</v>
      </c>
      <c r="H16" s="58" t="s">
        <v>17</v>
      </c>
      <c r="I16" s="53"/>
      <c r="J16" s="43" t="s">
        <v>14</v>
      </c>
      <c r="K16" s="54" t="s">
        <v>18</v>
      </c>
      <c r="L16" s="55">
        <v>45901</v>
      </c>
      <c r="M16" s="55">
        <v>45901</v>
      </c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7"/>
    </row>
    <row r="17" spans="1:146" x14ac:dyDescent="0.25">
      <c r="B17" s="38">
        <f t="shared" si="23"/>
        <v>0</v>
      </c>
      <c r="C17" s="92">
        <v>8</v>
      </c>
      <c r="D17" s="93">
        <v>8</v>
      </c>
      <c r="E17" s="49">
        <v>1</v>
      </c>
      <c r="F17" s="50">
        <f>SUMPRODUCT(E19:E22,F19:F22)/SUM(E19:E22)</f>
        <v>0</v>
      </c>
      <c r="G17" s="51" t="s">
        <v>16</v>
      </c>
      <c r="H17" s="52" t="s">
        <v>32</v>
      </c>
      <c r="I17" s="53"/>
      <c r="J17" s="43" t="s">
        <v>14</v>
      </c>
      <c r="K17" s="54" t="s">
        <v>18</v>
      </c>
      <c r="L17" s="55">
        <v>45902</v>
      </c>
      <c r="M17" s="55">
        <v>45926</v>
      </c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1"/>
    </row>
    <row r="18" spans="1:146" x14ac:dyDescent="0.25">
      <c r="B18" s="38">
        <f t="shared" si="23"/>
        <v>0</v>
      </c>
      <c r="C18" s="92">
        <v>9</v>
      </c>
      <c r="D18" s="93">
        <v>9</v>
      </c>
      <c r="E18" s="49">
        <v>1</v>
      </c>
      <c r="F18" s="50">
        <f>SUMPRODUCT(E19:E22,F19:F22)/SUM(E19:E22)</f>
        <v>0</v>
      </c>
      <c r="G18" s="51" t="s">
        <v>16</v>
      </c>
      <c r="H18" s="59" t="s">
        <v>17</v>
      </c>
      <c r="I18" s="53"/>
      <c r="J18" s="43" t="s">
        <v>14</v>
      </c>
      <c r="K18" s="54" t="s">
        <v>18</v>
      </c>
      <c r="L18" s="55">
        <v>45902</v>
      </c>
      <c r="M18" s="55">
        <v>45918</v>
      </c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1"/>
    </row>
    <row r="19" spans="1:146" x14ac:dyDescent="0.25">
      <c r="B19" s="38">
        <f t="shared" si="23"/>
        <v>0</v>
      </c>
      <c r="C19" s="92">
        <v>10</v>
      </c>
      <c r="D19" s="93">
        <v>10</v>
      </c>
      <c r="E19" s="49">
        <v>1</v>
      </c>
      <c r="F19" s="50">
        <v>0</v>
      </c>
      <c r="G19" s="51" t="s">
        <v>17</v>
      </c>
      <c r="H19" s="62" t="s">
        <v>17</v>
      </c>
      <c r="I19" s="53"/>
      <c r="J19" s="43" t="s">
        <v>14</v>
      </c>
      <c r="K19" s="54" t="s">
        <v>18</v>
      </c>
      <c r="L19" s="55">
        <v>45902</v>
      </c>
      <c r="M19" s="55">
        <v>45905</v>
      </c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1"/>
    </row>
    <row r="20" spans="1:146" x14ac:dyDescent="0.25">
      <c r="B20" s="38">
        <f t="shared" si="23"/>
        <v>0</v>
      </c>
      <c r="C20" s="92">
        <v>11</v>
      </c>
      <c r="D20" s="93">
        <v>11</v>
      </c>
      <c r="E20" s="49">
        <v>1</v>
      </c>
      <c r="F20" s="50">
        <v>0</v>
      </c>
      <c r="G20" s="51" t="s">
        <v>17</v>
      </c>
      <c r="H20" s="62" t="s">
        <v>17</v>
      </c>
      <c r="I20" s="53"/>
      <c r="J20" s="43" t="s">
        <v>14</v>
      </c>
      <c r="K20" s="54" t="s">
        <v>18</v>
      </c>
      <c r="L20" s="55">
        <v>45902</v>
      </c>
      <c r="M20" s="55">
        <v>45905</v>
      </c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1"/>
    </row>
    <row r="21" spans="1:146" x14ac:dyDescent="0.25">
      <c r="B21" s="38">
        <f t="shared" si="23"/>
        <v>0</v>
      </c>
      <c r="C21" s="92">
        <v>12</v>
      </c>
      <c r="D21" s="93">
        <v>12</v>
      </c>
      <c r="E21" s="49">
        <v>1</v>
      </c>
      <c r="F21" s="50">
        <v>0</v>
      </c>
      <c r="G21" s="51" t="s">
        <v>17</v>
      </c>
      <c r="H21" s="59" t="s">
        <v>17</v>
      </c>
      <c r="I21" s="53"/>
      <c r="J21" s="43" t="s">
        <v>14</v>
      </c>
      <c r="K21" s="54" t="s">
        <v>18</v>
      </c>
      <c r="L21" s="55">
        <v>45908</v>
      </c>
      <c r="M21" s="55">
        <v>45912</v>
      </c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1"/>
    </row>
    <row r="22" spans="1:146" x14ac:dyDescent="0.25">
      <c r="B22" s="38">
        <f t="shared" si="23"/>
        <v>0</v>
      </c>
      <c r="C22" s="92">
        <v>13</v>
      </c>
      <c r="D22" s="93">
        <v>13</v>
      </c>
      <c r="E22" s="49">
        <v>1</v>
      </c>
      <c r="F22" s="50">
        <v>0</v>
      </c>
      <c r="G22" s="51" t="s">
        <v>17</v>
      </c>
      <c r="H22" s="59" t="s">
        <v>17</v>
      </c>
      <c r="I22" s="53"/>
      <c r="J22" s="43" t="s">
        <v>14</v>
      </c>
      <c r="K22" s="54" t="s">
        <v>18</v>
      </c>
      <c r="L22" s="55">
        <v>45915</v>
      </c>
      <c r="M22" s="55">
        <v>45918</v>
      </c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1"/>
    </row>
    <row r="23" spans="1:146" x14ac:dyDescent="0.25">
      <c r="B23" s="38">
        <f t="shared" si="23"/>
        <v>0</v>
      </c>
      <c r="C23" s="92">
        <v>19</v>
      </c>
      <c r="D23" s="93">
        <v>19</v>
      </c>
      <c r="E23" s="49">
        <v>1</v>
      </c>
      <c r="F23" s="50">
        <f>SUMPRODUCT(E24:E26,F24:F26)/SUM(E24:E26)</f>
        <v>0</v>
      </c>
      <c r="G23" s="51" t="s">
        <v>16</v>
      </c>
      <c r="H23" s="63" t="s">
        <v>33</v>
      </c>
      <c r="I23" s="53"/>
      <c r="J23" s="43" t="s">
        <v>14</v>
      </c>
      <c r="K23" s="54" t="s">
        <v>18</v>
      </c>
      <c r="L23" s="55">
        <v>45915</v>
      </c>
      <c r="M23" s="55">
        <v>45919</v>
      </c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1"/>
    </row>
    <row r="24" spans="1:146" x14ac:dyDescent="0.25">
      <c r="B24" s="38">
        <f t="shared" si="23"/>
        <v>0</v>
      </c>
      <c r="C24" s="92">
        <v>20</v>
      </c>
      <c r="D24" s="93">
        <v>20</v>
      </c>
      <c r="E24" s="49">
        <v>1</v>
      </c>
      <c r="F24" s="50">
        <v>0</v>
      </c>
      <c r="G24" s="51" t="s">
        <v>17</v>
      </c>
      <c r="H24" s="59" t="s">
        <v>17</v>
      </c>
      <c r="I24" s="53"/>
      <c r="J24" s="43" t="s">
        <v>14</v>
      </c>
      <c r="K24" s="54" t="s">
        <v>18</v>
      </c>
      <c r="L24" s="55">
        <v>45915</v>
      </c>
      <c r="M24" s="55">
        <v>45918</v>
      </c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1"/>
    </row>
    <row r="25" spans="1:146" x14ac:dyDescent="0.25">
      <c r="B25" s="38">
        <f t="shared" si="23"/>
        <v>0</v>
      </c>
      <c r="C25" s="92">
        <v>21</v>
      </c>
      <c r="D25" s="93">
        <v>21</v>
      </c>
      <c r="E25" s="49">
        <v>1</v>
      </c>
      <c r="F25" s="50">
        <v>0</v>
      </c>
      <c r="G25" s="51" t="s">
        <v>17</v>
      </c>
      <c r="H25" s="59" t="s">
        <v>17</v>
      </c>
      <c r="I25" s="53"/>
      <c r="J25" s="43" t="s">
        <v>14</v>
      </c>
      <c r="K25" s="54" t="s">
        <v>19</v>
      </c>
      <c r="L25" s="55">
        <v>45915</v>
      </c>
      <c r="M25" s="55">
        <v>45918</v>
      </c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1"/>
    </row>
    <row r="26" spans="1:146" s="66" customFormat="1" x14ac:dyDescent="0.25">
      <c r="A26" s="48"/>
      <c r="B26" s="38">
        <f t="shared" si="23"/>
        <v>0</v>
      </c>
      <c r="C26" s="92">
        <v>22</v>
      </c>
      <c r="D26" s="93">
        <v>22</v>
      </c>
      <c r="E26" s="49">
        <v>1</v>
      </c>
      <c r="F26" s="50">
        <v>0</v>
      </c>
      <c r="G26" s="51" t="s">
        <v>17</v>
      </c>
      <c r="H26" s="59" t="s">
        <v>17</v>
      </c>
      <c r="I26" s="53"/>
      <c r="J26" s="43" t="s">
        <v>14</v>
      </c>
      <c r="K26" s="54" t="s">
        <v>18</v>
      </c>
      <c r="L26" s="55">
        <v>45918</v>
      </c>
      <c r="M26" s="55">
        <v>45919</v>
      </c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5"/>
    </row>
    <row r="27" spans="1:146" s="66" customFormat="1" x14ac:dyDescent="0.25">
      <c r="A27" s="48"/>
      <c r="B27" s="38">
        <f t="shared" si="23"/>
        <v>0</v>
      </c>
      <c r="C27" s="92">
        <v>23</v>
      </c>
      <c r="D27" s="93">
        <v>23</v>
      </c>
      <c r="E27" s="49">
        <v>1</v>
      </c>
      <c r="F27" s="50">
        <f>F28</f>
        <v>0</v>
      </c>
      <c r="G27" s="51" t="s">
        <v>16</v>
      </c>
      <c r="H27" s="67" t="s">
        <v>34</v>
      </c>
      <c r="I27" s="53"/>
      <c r="J27" s="43" t="s">
        <v>14</v>
      </c>
      <c r="K27" s="54" t="s">
        <v>18</v>
      </c>
      <c r="L27" s="55">
        <v>45922</v>
      </c>
      <c r="M27" s="55">
        <v>45961</v>
      </c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5"/>
    </row>
    <row r="28" spans="1:146" s="66" customFormat="1" x14ac:dyDescent="0.25">
      <c r="A28" s="48"/>
      <c r="B28" s="38">
        <f t="shared" si="23"/>
        <v>0</v>
      </c>
      <c r="C28" s="92">
        <v>24</v>
      </c>
      <c r="D28" s="93">
        <v>24</v>
      </c>
      <c r="E28" s="49">
        <v>1</v>
      </c>
      <c r="F28" s="50">
        <v>0</v>
      </c>
      <c r="G28" s="51" t="s">
        <v>17</v>
      </c>
      <c r="H28" s="68" t="s">
        <v>17</v>
      </c>
      <c r="I28" s="53"/>
      <c r="J28" s="43" t="s">
        <v>14</v>
      </c>
      <c r="K28" s="54" t="s">
        <v>18</v>
      </c>
      <c r="L28" s="55">
        <v>45922</v>
      </c>
      <c r="M28" s="55">
        <v>45924</v>
      </c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5"/>
    </row>
    <row r="29" spans="1:146" x14ac:dyDescent="0.25">
      <c r="B29" s="38">
        <f t="shared" si="23"/>
        <v>0</v>
      </c>
      <c r="C29" s="92">
        <v>25</v>
      </c>
      <c r="D29" s="93">
        <v>25</v>
      </c>
      <c r="E29" s="49">
        <v>1</v>
      </c>
      <c r="F29" s="50">
        <f>SUMPRODUCT(E30:E36,F30:F36)/SUM(E30:E36)</f>
        <v>0</v>
      </c>
      <c r="G29" s="51" t="s">
        <v>16</v>
      </c>
      <c r="H29" s="68" t="s">
        <v>17</v>
      </c>
      <c r="I29" s="53"/>
      <c r="J29" s="43" t="s">
        <v>14</v>
      </c>
      <c r="K29" s="54" t="s">
        <v>18</v>
      </c>
      <c r="L29" s="55">
        <v>45924</v>
      </c>
      <c r="M29" s="55">
        <v>45961</v>
      </c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1"/>
    </row>
    <row r="30" spans="1:146" x14ac:dyDescent="0.25">
      <c r="B30" s="38">
        <f t="shared" si="23"/>
        <v>0</v>
      </c>
      <c r="C30" s="92">
        <v>26</v>
      </c>
      <c r="D30" s="93">
        <v>26</v>
      </c>
      <c r="E30" s="49">
        <v>1</v>
      </c>
      <c r="F30" s="50">
        <v>0</v>
      </c>
      <c r="G30" s="51" t="s">
        <v>17</v>
      </c>
      <c r="H30" s="59" t="s">
        <v>17</v>
      </c>
      <c r="I30" s="53"/>
      <c r="J30" s="43" t="s">
        <v>14</v>
      </c>
      <c r="K30" s="54" t="s">
        <v>18</v>
      </c>
      <c r="L30" s="55">
        <v>45924</v>
      </c>
      <c r="M30" s="55">
        <v>45931</v>
      </c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1"/>
    </row>
    <row r="31" spans="1:146" x14ac:dyDescent="0.25">
      <c r="B31" s="38">
        <f t="shared" si="23"/>
        <v>0</v>
      </c>
      <c r="C31" s="92">
        <v>27</v>
      </c>
      <c r="D31" s="93">
        <v>27</v>
      </c>
      <c r="E31" s="49">
        <v>1</v>
      </c>
      <c r="F31" s="50">
        <v>0</v>
      </c>
      <c r="G31" s="51" t="s">
        <v>17</v>
      </c>
      <c r="H31" s="59" t="s">
        <v>17</v>
      </c>
      <c r="I31" s="53"/>
      <c r="J31" s="43" t="s">
        <v>14</v>
      </c>
      <c r="K31" s="54" t="s">
        <v>18</v>
      </c>
      <c r="L31" s="55">
        <v>45924</v>
      </c>
      <c r="M31" s="55">
        <v>45940</v>
      </c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1"/>
    </row>
    <row r="32" spans="1:146" x14ac:dyDescent="0.25">
      <c r="B32" s="38">
        <f t="shared" si="23"/>
        <v>0</v>
      </c>
      <c r="C32" s="92">
        <v>28</v>
      </c>
      <c r="D32" s="93">
        <v>28</v>
      </c>
      <c r="E32" s="49">
        <v>1</v>
      </c>
      <c r="F32" s="50">
        <v>0</v>
      </c>
      <c r="G32" s="51" t="s">
        <v>17</v>
      </c>
      <c r="H32" s="59" t="s">
        <v>17</v>
      </c>
      <c r="I32" s="53"/>
      <c r="J32" s="43" t="s">
        <v>14</v>
      </c>
      <c r="K32" s="54" t="s">
        <v>21</v>
      </c>
      <c r="L32" s="55">
        <v>45931</v>
      </c>
      <c r="M32" s="55">
        <v>45940</v>
      </c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1"/>
    </row>
    <row r="33" spans="1:146" x14ac:dyDescent="0.25">
      <c r="B33" s="38">
        <f t="shared" si="23"/>
        <v>0</v>
      </c>
      <c r="C33" s="92">
        <v>29</v>
      </c>
      <c r="D33" s="93">
        <v>29</v>
      </c>
      <c r="E33" s="49">
        <v>1</v>
      </c>
      <c r="F33" s="50">
        <v>0</v>
      </c>
      <c r="G33" s="51" t="s">
        <v>17</v>
      </c>
      <c r="H33" s="59" t="s">
        <v>17</v>
      </c>
      <c r="I33" s="53"/>
      <c r="J33" s="43" t="s">
        <v>14</v>
      </c>
      <c r="K33" s="54" t="s">
        <v>18</v>
      </c>
      <c r="L33" s="55">
        <v>45940</v>
      </c>
      <c r="M33" s="55">
        <v>45951</v>
      </c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1"/>
    </row>
    <row r="34" spans="1:146" x14ac:dyDescent="0.25">
      <c r="B34" s="38">
        <f t="shared" si="23"/>
        <v>0</v>
      </c>
      <c r="C34" s="92">
        <v>30</v>
      </c>
      <c r="D34" s="93">
        <v>30</v>
      </c>
      <c r="E34" s="49">
        <v>1</v>
      </c>
      <c r="F34" s="50">
        <v>0</v>
      </c>
      <c r="G34" s="51" t="s">
        <v>17</v>
      </c>
      <c r="H34" s="59" t="s">
        <v>17</v>
      </c>
      <c r="I34" s="53"/>
      <c r="J34" s="43" t="s">
        <v>14</v>
      </c>
      <c r="K34" s="54" t="s">
        <v>18</v>
      </c>
      <c r="L34" s="55">
        <v>45952</v>
      </c>
      <c r="M34" s="55">
        <v>45952</v>
      </c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1"/>
    </row>
    <row r="35" spans="1:146" x14ac:dyDescent="0.25">
      <c r="B35" s="38">
        <f t="shared" si="23"/>
        <v>0</v>
      </c>
      <c r="C35" s="92">
        <v>31</v>
      </c>
      <c r="D35" s="93">
        <v>31</v>
      </c>
      <c r="E35" s="49">
        <v>1</v>
      </c>
      <c r="F35" s="50">
        <v>0</v>
      </c>
      <c r="G35" s="51" t="s">
        <v>17</v>
      </c>
      <c r="H35" s="59" t="s">
        <v>17</v>
      </c>
      <c r="I35" s="53"/>
      <c r="J35" s="43" t="s">
        <v>14</v>
      </c>
      <c r="K35" s="54" t="s">
        <v>21</v>
      </c>
      <c r="L35" s="55">
        <v>45952</v>
      </c>
      <c r="M35" s="55">
        <v>45959</v>
      </c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1"/>
    </row>
    <row r="36" spans="1:146" s="72" customFormat="1" x14ac:dyDescent="0.25">
      <c r="A36" s="69"/>
      <c r="B36" s="38">
        <f t="shared" si="23"/>
        <v>0</v>
      </c>
      <c r="C36" s="92">
        <v>32</v>
      </c>
      <c r="D36" s="93">
        <v>32</v>
      </c>
      <c r="E36" s="49">
        <v>1</v>
      </c>
      <c r="F36" s="50">
        <v>0</v>
      </c>
      <c r="G36" s="51" t="s">
        <v>17</v>
      </c>
      <c r="H36" s="59" t="s">
        <v>17</v>
      </c>
      <c r="I36" s="53"/>
      <c r="J36" s="43" t="s">
        <v>14</v>
      </c>
      <c r="K36" s="54" t="s">
        <v>20</v>
      </c>
      <c r="L36" s="55">
        <v>45959</v>
      </c>
      <c r="M36" s="55">
        <v>45961</v>
      </c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70"/>
      <c r="DQ36" s="70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70"/>
      <c r="EF36" s="70"/>
      <c r="EG36" s="70"/>
      <c r="EH36" s="70"/>
      <c r="EI36" s="70"/>
      <c r="EJ36" s="70"/>
      <c r="EK36" s="70"/>
      <c r="EL36" s="70"/>
      <c r="EM36" s="70"/>
      <c r="EN36" s="70"/>
      <c r="EO36" s="70"/>
      <c r="EP36" s="71"/>
    </row>
    <row r="37" spans="1:146" x14ac:dyDescent="0.25">
      <c r="B37" s="38">
        <f t="shared" si="23"/>
        <v>0</v>
      </c>
      <c r="C37" s="92">
        <v>33</v>
      </c>
      <c r="D37" s="93">
        <v>33</v>
      </c>
      <c r="E37" s="49">
        <v>1</v>
      </c>
      <c r="F37" s="50">
        <f>SUMPRODUCT(E38:E43,F38:F43)/SUM(E38:E43)</f>
        <v>0</v>
      </c>
      <c r="G37" s="51" t="s">
        <v>16</v>
      </c>
      <c r="H37" s="67" t="s">
        <v>35</v>
      </c>
      <c r="I37" s="53"/>
      <c r="J37" s="43" t="s">
        <v>14</v>
      </c>
      <c r="K37" s="54" t="s">
        <v>19</v>
      </c>
      <c r="L37" s="55">
        <v>45961</v>
      </c>
      <c r="M37" s="55">
        <v>45989</v>
      </c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1"/>
    </row>
    <row r="38" spans="1:146" x14ac:dyDescent="0.25">
      <c r="B38" s="38">
        <f t="shared" si="23"/>
        <v>0</v>
      </c>
      <c r="C38" s="92">
        <v>14</v>
      </c>
      <c r="D38" s="93">
        <v>14</v>
      </c>
      <c r="E38" s="49">
        <v>1</v>
      </c>
      <c r="F38" s="50">
        <v>0</v>
      </c>
      <c r="G38" s="51" t="s">
        <v>17</v>
      </c>
      <c r="H38" s="59" t="s">
        <v>17</v>
      </c>
      <c r="I38" s="53"/>
      <c r="J38" s="43" t="s">
        <v>14</v>
      </c>
      <c r="K38" s="54" t="s">
        <v>21</v>
      </c>
      <c r="L38" s="55">
        <v>45964</v>
      </c>
      <c r="M38" s="55">
        <v>45966</v>
      </c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1"/>
    </row>
    <row r="39" spans="1:146" x14ac:dyDescent="0.25">
      <c r="B39" s="38">
        <f t="shared" si="23"/>
        <v>0</v>
      </c>
      <c r="C39" s="92">
        <v>15</v>
      </c>
      <c r="D39" s="93">
        <v>15</v>
      </c>
      <c r="E39" s="49">
        <v>1</v>
      </c>
      <c r="F39" s="50">
        <v>0</v>
      </c>
      <c r="G39" s="51" t="s">
        <v>17</v>
      </c>
      <c r="H39" s="59" t="s">
        <v>17</v>
      </c>
      <c r="I39" s="53"/>
      <c r="J39" s="43" t="s">
        <v>14</v>
      </c>
      <c r="K39" s="54" t="s">
        <v>18</v>
      </c>
      <c r="L39" s="55">
        <v>45961</v>
      </c>
      <c r="M39" s="55">
        <v>45961</v>
      </c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1"/>
    </row>
    <row r="40" spans="1:146" s="72" customFormat="1" x14ac:dyDescent="0.25">
      <c r="A40" s="69"/>
      <c r="B40" s="38">
        <f t="shared" si="23"/>
        <v>0</v>
      </c>
      <c r="C40" s="92">
        <v>16</v>
      </c>
      <c r="D40" s="93">
        <v>16</v>
      </c>
      <c r="E40" s="49">
        <v>1</v>
      </c>
      <c r="F40" s="50">
        <v>0</v>
      </c>
      <c r="G40" s="51" t="s">
        <v>17</v>
      </c>
      <c r="H40" s="59" t="s">
        <v>17</v>
      </c>
      <c r="I40" s="53"/>
      <c r="J40" s="43" t="s">
        <v>14</v>
      </c>
      <c r="K40" s="54" t="s">
        <v>18</v>
      </c>
      <c r="L40" s="55">
        <v>45975</v>
      </c>
      <c r="M40" s="55">
        <v>45975</v>
      </c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70"/>
      <c r="DQ40" s="70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70"/>
      <c r="EF40" s="70"/>
      <c r="EG40" s="70"/>
      <c r="EH40" s="70"/>
      <c r="EI40" s="70"/>
      <c r="EJ40" s="70"/>
      <c r="EK40" s="70"/>
      <c r="EL40" s="70"/>
      <c r="EM40" s="70"/>
      <c r="EN40" s="70"/>
      <c r="EO40" s="70"/>
      <c r="EP40" s="71"/>
    </row>
    <row r="41" spans="1:146" s="72" customFormat="1" x14ac:dyDescent="0.25">
      <c r="A41" s="69"/>
      <c r="B41" s="38">
        <f t="shared" si="23"/>
        <v>0</v>
      </c>
      <c r="C41" s="92">
        <v>17</v>
      </c>
      <c r="D41" s="93">
        <v>17</v>
      </c>
      <c r="E41" s="49">
        <v>1</v>
      </c>
      <c r="F41" s="50">
        <v>0</v>
      </c>
      <c r="G41" s="51" t="s">
        <v>17</v>
      </c>
      <c r="H41" s="59" t="s">
        <v>17</v>
      </c>
      <c r="I41" s="53"/>
      <c r="J41" s="43" t="s">
        <v>14</v>
      </c>
      <c r="K41" s="54" t="s">
        <v>21</v>
      </c>
      <c r="L41" s="55">
        <v>45975</v>
      </c>
      <c r="M41" s="55">
        <v>45982</v>
      </c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70"/>
      <c r="DQ41" s="70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70"/>
      <c r="EF41" s="70"/>
      <c r="EG41" s="70"/>
      <c r="EH41" s="70"/>
      <c r="EI41" s="70"/>
      <c r="EJ41" s="70"/>
      <c r="EK41" s="70"/>
      <c r="EL41" s="70"/>
      <c r="EM41" s="70"/>
      <c r="EN41" s="70"/>
      <c r="EO41" s="70"/>
      <c r="EP41" s="71"/>
    </row>
    <row r="42" spans="1:146" x14ac:dyDescent="0.25">
      <c r="B42" s="38">
        <f t="shared" si="23"/>
        <v>0</v>
      </c>
      <c r="C42" s="92">
        <v>18</v>
      </c>
      <c r="D42" s="93">
        <v>18</v>
      </c>
      <c r="E42" s="49">
        <v>1</v>
      </c>
      <c r="F42" s="50">
        <v>0</v>
      </c>
      <c r="G42" s="51" t="s">
        <v>17</v>
      </c>
      <c r="H42" s="59" t="s">
        <v>17</v>
      </c>
      <c r="I42" s="53"/>
      <c r="J42" s="43" t="s">
        <v>14</v>
      </c>
      <c r="K42" s="54" t="s">
        <v>18</v>
      </c>
      <c r="L42" s="55">
        <v>45982</v>
      </c>
      <c r="M42" s="55">
        <v>45982</v>
      </c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1"/>
    </row>
    <row r="43" spans="1:146" x14ac:dyDescent="0.25">
      <c r="B43" s="38">
        <f t="shared" si="23"/>
        <v>0</v>
      </c>
      <c r="C43" s="92">
        <v>18</v>
      </c>
      <c r="D43" s="93">
        <v>18</v>
      </c>
      <c r="E43" s="49">
        <v>1</v>
      </c>
      <c r="F43" s="50">
        <v>0</v>
      </c>
      <c r="G43" s="51" t="s">
        <v>17</v>
      </c>
      <c r="H43" s="59" t="s">
        <v>17</v>
      </c>
      <c r="I43" s="53"/>
      <c r="J43" s="43" t="s">
        <v>14</v>
      </c>
      <c r="K43" s="54" t="s">
        <v>19</v>
      </c>
      <c r="L43" s="55">
        <v>45982</v>
      </c>
      <c r="M43" s="55">
        <v>45989</v>
      </c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1"/>
    </row>
    <row r="44" spans="1:146" x14ac:dyDescent="0.25">
      <c r="B44" s="73"/>
      <c r="C44" s="92"/>
      <c r="D44" s="93"/>
      <c r="E44" s="49"/>
      <c r="F44" s="74"/>
      <c r="G44" s="74"/>
      <c r="H44" s="73"/>
      <c r="I44" s="53"/>
      <c r="J44" s="43"/>
      <c r="K44" s="54"/>
      <c r="L44" s="55"/>
      <c r="M44" s="55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1"/>
    </row>
    <row r="45" spans="1:146" x14ac:dyDescent="0.25">
      <c r="B45" s="73"/>
      <c r="C45" s="92"/>
      <c r="D45" s="93"/>
      <c r="E45" s="49"/>
      <c r="F45" s="74"/>
      <c r="G45" s="74"/>
      <c r="H45" s="73"/>
      <c r="I45" s="53"/>
      <c r="J45" s="43"/>
      <c r="K45" s="54"/>
      <c r="L45" s="55"/>
      <c r="M45" s="55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1"/>
    </row>
    <row r="46" spans="1:146" x14ac:dyDescent="0.25">
      <c r="B46" s="73"/>
      <c r="C46" s="92"/>
      <c r="D46" s="93"/>
      <c r="E46" s="49"/>
      <c r="F46" s="74"/>
      <c r="G46" s="74"/>
      <c r="H46" s="73"/>
      <c r="I46" s="53"/>
      <c r="J46" s="43"/>
      <c r="K46" s="54"/>
      <c r="L46" s="55"/>
      <c r="M46" s="55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1"/>
    </row>
    <row r="47" spans="1:146" x14ac:dyDescent="0.25">
      <c r="B47" s="73"/>
      <c r="C47" s="92"/>
      <c r="D47" s="93"/>
      <c r="E47" s="49"/>
      <c r="F47" s="74"/>
      <c r="G47" s="74"/>
      <c r="H47" s="73"/>
      <c r="I47" s="53"/>
      <c r="J47" s="43"/>
      <c r="K47" s="54"/>
      <c r="L47" s="55"/>
      <c r="M47" s="55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1"/>
    </row>
    <row r="48" spans="1:146" x14ac:dyDescent="0.25">
      <c r="B48" s="73"/>
      <c r="C48" s="92"/>
      <c r="D48" s="93"/>
      <c r="E48" s="49"/>
      <c r="F48" s="74"/>
      <c r="G48" s="74"/>
      <c r="H48" s="73"/>
      <c r="I48" s="53"/>
      <c r="J48" s="43"/>
      <c r="K48" s="54"/>
      <c r="L48" s="55"/>
      <c r="M48" s="55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1"/>
    </row>
    <row r="49" spans="1:146" x14ac:dyDescent="0.25">
      <c r="B49" s="73"/>
      <c r="C49" s="92"/>
      <c r="D49" s="93"/>
      <c r="E49" s="49"/>
      <c r="F49" s="74"/>
      <c r="G49" s="74"/>
      <c r="H49" s="73"/>
      <c r="I49" s="53"/>
      <c r="J49" s="43"/>
      <c r="K49" s="54"/>
      <c r="L49" s="55"/>
      <c r="M49" s="55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1"/>
    </row>
    <row r="50" spans="1:146" x14ac:dyDescent="0.25">
      <c r="B50" s="73"/>
      <c r="C50" s="92"/>
      <c r="D50" s="93"/>
      <c r="E50" s="49"/>
      <c r="F50" s="74"/>
      <c r="G50" s="74"/>
      <c r="H50" s="73"/>
      <c r="I50" s="53"/>
      <c r="J50" s="43"/>
      <c r="K50" s="54"/>
      <c r="L50" s="55"/>
      <c r="M50" s="55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1"/>
    </row>
    <row r="51" spans="1:146" x14ac:dyDescent="0.25">
      <c r="A51" s="48"/>
      <c r="B51" s="73"/>
      <c r="C51" s="92"/>
      <c r="D51" s="93"/>
      <c r="E51" s="49"/>
      <c r="F51" s="74"/>
      <c r="G51" s="74"/>
      <c r="H51" s="73"/>
      <c r="I51" s="53"/>
      <c r="J51" s="43"/>
      <c r="K51" s="54"/>
      <c r="L51" s="55"/>
      <c r="M51" s="55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1"/>
    </row>
    <row r="52" spans="1:146" x14ac:dyDescent="0.25">
      <c r="B52" s="73"/>
      <c r="C52" s="92"/>
      <c r="D52" s="93"/>
      <c r="E52" s="49"/>
      <c r="F52" s="74"/>
      <c r="G52" s="74"/>
      <c r="H52" s="73"/>
      <c r="I52" s="53"/>
      <c r="J52" s="43"/>
      <c r="K52" s="54"/>
      <c r="L52" s="55"/>
      <c r="M52" s="55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1"/>
    </row>
    <row r="53" spans="1:146" x14ac:dyDescent="0.25">
      <c r="B53" s="73"/>
      <c r="C53" s="92"/>
      <c r="D53" s="93"/>
      <c r="E53" s="49"/>
      <c r="F53" s="74"/>
      <c r="G53" s="74"/>
      <c r="H53" s="73"/>
      <c r="I53" s="53"/>
      <c r="J53" s="43"/>
      <c r="K53" s="54"/>
      <c r="L53" s="55"/>
      <c r="M53" s="55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1"/>
    </row>
    <row r="54" spans="1:146" x14ac:dyDescent="0.25">
      <c r="B54" s="73"/>
      <c r="C54" s="92"/>
      <c r="D54" s="93"/>
      <c r="E54" s="49"/>
      <c r="F54" s="74"/>
      <c r="G54" s="74"/>
      <c r="H54" s="73"/>
      <c r="I54" s="53"/>
      <c r="J54" s="43"/>
      <c r="K54" s="54"/>
      <c r="L54" s="55"/>
      <c r="M54" s="55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1"/>
    </row>
    <row r="55" spans="1:146" x14ac:dyDescent="0.25">
      <c r="B55" s="73"/>
      <c r="C55" s="92"/>
      <c r="D55" s="93"/>
      <c r="E55" s="49"/>
      <c r="F55" s="74"/>
      <c r="G55" s="74"/>
      <c r="H55" s="73"/>
      <c r="I55" s="53"/>
      <c r="J55" s="43"/>
      <c r="K55" s="54"/>
      <c r="L55" s="55"/>
      <c r="M55" s="55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1"/>
    </row>
    <row r="56" spans="1:146" x14ac:dyDescent="0.25">
      <c r="A56" s="48"/>
      <c r="B56" s="53"/>
      <c r="C56" s="92"/>
      <c r="D56" s="93"/>
      <c r="E56" s="49"/>
      <c r="F56" s="74"/>
      <c r="G56" s="74"/>
      <c r="H56" s="75"/>
      <c r="I56" s="75"/>
      <c r="J56" s="76"/>
      <c r="K56" s="77"/>
      <c r="L56" s="78"/>
      <c r="M56" s="78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1"/>
    </row>
    <row r="57" spans="1:146" x14ac:dyDescent="0.25">
      <c r="B57" s="73"/>
      <c r="C57" s="92"/>
      <c r="D57" s="93"/>
      <c r="E57" s="49"/>
      <c r="F57" s="74"/>
      <c r="G57" s="74"/>
      <c r="H57" s="73"/>
      <c r="I57" s="53"/>
      <c r="J57" s="43"/>
      <c r="K57" s="54"/>
      <c r="L57" s="55"/>
      <c r="M57" s="55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1"/>
    </row>
    <row r="58" spans="1:146" x14ac:dyDescent="0.25">
      <c r="B58" s="73"/>
      <c r="C58" s="92"/>
      <c r="D58" s="93"/>
      <c r="E58" s="49"/>
      <c r="F58" s="74"/>
      <c r="G58" s="74"/>
      <c r="H58" s="73"/>
      <c r="I58" s="53"/>
      <c r="J58" s="43"/>
      <c r="K58" s="54"/>
      <c r="L58" s="55"/>
      <c r="M58" s="55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0"/>
      <c r="CI58" s="60"/>
      <c r="CJ58" s="60"/>
      <c r="CK58" s="60"/>
      <c r="CL58" s="60"/>
      <c r="CM58" s="60"/>
      <c r="CN58" s="60"/>
      <c r="CO58" s="60"/>
      <c r="CP58" s="60"/>
      <c r="CQ58" s="60"/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0"/>
      <c r="DE58" s="60"/>
      <c r="DF58" s="60"/>
      <c r="DG58" s="60"/>
      <c r="DH58" s="60"/>
      <c r="DI58" s="60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1"/>
    </row>
    <row r="59" spans="1:146" x14ac:dyDescent="0.25">
      <c r="B59" s="73"/>
      <c r="C59" s="92"/>
      <c r="D59" s="93"/>
      <c r="E59" s="49"/>
      <c r="F59" s="74"/>
      <c r="G59" s="74"/>
      <c r="H59" s="73"/>
      <c r="I59" s="53"/>
      <c r="J59" s="43"/>
      <c r="K59" s="54"/>
      <c r="L59" s="55"/>
      <c r="M59" s="55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60"/>
      <c r="CB59" s="60"/>
      <c r="CC59" s="60"/>
      <c r="CD59" s="60"/>
      <c r="CE59" s="60"/>
      <c r="CF59" s="60"/>
      <c r="CG59" s="60"/>
      <c r="CH59" s="60"/>
      <c r="CI59" s="60"/>
      <c r="CJ59" s="60"/>
      <c r="CK59" s="60"/>
      <c r="CL59" s="60"/>
      <c r="CM59" s="60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1"/>
    </row>
    <row r="60" spans="1:146" x14ac:dyDescent="0.25">
      <c r="B60" s="73"/>
      <c r="C60" s="92"/>
      <c r="D60" s="93"/>
      <c r="E60" s="49"/>
      <c r="F60" s="74"/>
      <c r="G60" s="74"/>
      <c r="H60" s="73"/>
      <c r="I60" s="53"/>
      <c r="J60" s="43"/>
      <c r="K60" s="54"/>
      <c r="L60" s="55"/>
      <c r="M60" s="55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/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0"/>
      <c r="DE60" s="60"/>
      <c r="DF60" s="60"/>
      <c r="DG60" s="60"/>
      <c r="DH60" s="60"/>
      <c r="DI60" s="60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1"/>
    </row>
    <row r="61" spans="1:146" x14ac:dyDescent="0.25">
      <c r="A61" s="48"/>
      <c r="B61" s="73"/>
      <c r="C61" s="92"/>
      <c r="D61" s="93"/>
      <c r="E61" s="49"/>
      <c r="F61" s="74"/>
      <c r="G61" s="74"/>
      <c r="H61" s="73"/>
      <c r="I61" s="53"/>
      <c r="J61" s="43"/>
      <c r="K61" s="54"/>
      <c r="L61" s="55"/>
      <c r="M61" s="55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60"/>
      <c r="CB61" s="60"/>
      <c r="CC61" s="60"/>
      <c r="CD61" s="60"/>
      <c r="CE61" s="60"/>
      <c r="CF61" s="60"/>
      <c r="CG61" s="60"/>
      <c r="CH61" s="60"/>
      <c r="CI61" s="60"/>
      <c r="CJ61" s="60"/>
      <c r="CK61" s="60"/>
      <c r="CL61" s="60"/>
      <c r="CM61" s="60"/>
      <c r="CN61" s="60"/>
      <c r="CO61" s="60"/>
      <c r="CP61" s="60"/>
      <c r="CQ61" s="60"/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0"/>
      <c r="DE61" s="60"/>
      <c r="DF61" s="60"/>
      <c r="DG61" s="60"/>
      <c r="DH61" s="60"/>
      <c r="DI61" s="60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1"/>
    </row>
    <row r="62" spans="1:146" x14ac:dyDescent="0.25">
      <c r="B62" s="73"/>
      <c r="C62" s="92"/>
      <c r="D62" s="93"/>
      <c r="E62" s="49"/>
      <c r="F62" s="74"/>
      <c r="G62" s="74"/>
      <c r="H62" s="73"/>
      <c r="I62" s="53"/>
      <c r="J62" s="43"/>
      <c r="K62" s="54"/>
      <c r="L62" s="55"/>
      <c r="M62" s="55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0"/>
      <c r="BN62" s="60"/>
      <c r="BO62" s="60"/>
      <c r="BP62" s="60"/>
      <c r="BQ62" s="60"/>
      <c r="BR62" s="60"/>
      <c r="BS62" s="60"/>
      <c r="BT62" s="60"/>
      <c r="BU62" s="60"/>
      <c r="BV62" s="60"/>
      <c r="BW62" s="60"/>
      <c r="BX62" s="60"/>
      <c r="BY62" s="60"/>
      <c r="BZ62" s="60"/>
      <c r="CA62" s="60"/>
      <c r="CB62" s="60"/>
      <c r="CC62" s="60"/>
      <c r="CD62" s="60"/>
      <c r="CE62" s="60"/>
      <c r="CF62" s="60"/>
      <c r="CG62" s="60"/>
      <c r="CH62" s="60"/>
      <c r="CI62" s="60"/>
      <c r="CJ62" s="60"/>
      <c r="CK62" s="60"/>
      <c r="CL62" s="60"/>
      <c r="CM62" s="60"/>
      <c r="CN62" s="60"/>
      <c r="CO62" s="60"/>
      <c r="CP62" s="60"/>
      <c r="CQ62" s="60"/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0"/>
      <c r="DE62" s="60"/>
      <c r="DF62" s="60"/>
      <c r="DG62" s="60"/>
      <c r="DH62" s="60"/>
      <c r="DI62" s="60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1"/>
    </row>
    <row r="63" spans="1:146" x14ac:dyDescent="0.25">
      <c r="B63" s="73"/>
      <c r="C63" s="92"/>
      <c r="D63" s="93"/>
      <c r="E63" s="49"/>
      <c r="F63" s="74"/>
      <c r="G63" s="74"/>
      <c r="H63" s="73"/>
      <c r="I63" s="53"/>
      <c r="J63" s="43"/>
      <c r="K63" s="54"/>
      <c r="L63" s="55"/>
      <c r="M63" s="55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1"/>
    </row>
    <row r="64" spans="1:146" x14ac:dyDescent="0.25">
      <c r="B64" s="73"/>
      <c r="C64" s="92"/>
      <c r="D64" s="93"/>
      <c r="E64" s="49"/>
      <c r="F64" s="74"/>
      <c r="G64" s="74"/>
      <c r="H64" s="73"/>
      <c r="I64" s="53"/>
      <c r="J64" s="43"/>
      <c r="K64" s="54"/>
      <c r="L64" s="55"/>
      <c r="M64" s="55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80"/>
    </row>
    <row r="65" spans="2:146" x14ac:dyDescent="0.25">
      <c r="B65" s="73"/>
      <c r="C65" s="92"/>
      <c r="D65" s="93"/>
      <c r="E65" s="49"/>
      <c r="F65" s="74"/>
      <c r="G65" s="74"/>
      <c r="H65" s="73"/>
      <c r="I65" s="53"/>
      <c r="J65" s="43"/>
      <c r="K65" s="54"/>
      <c r="L65" s="55"/>
      <c r="M65" s="55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</row>
    <row r="66" spans="2:146" x14ac:dyDescent="0.25">
      <c r="B66" s="73"/>
      <c r="C66" s="92"/>
      <c r="D66" s="93"/>
      <c r="E66" s="49"/>
      <c r="F66" s="74"/>
      <c r="G66" s="74"/>
      <c r="H66" s="73"/>
      <c r="I66" s="53"/>
      <c r="J66" s="43"/>
      <c r="K66" s="54"/>
      <c r="L66" s="55"/>
      <c r="M66" s="55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  <c r="BP66" s="60"/>
      <c r="BQ66" s="60"/>
      <c r="BR66" s="60"/>
      <c r="BS66" s="60"/>
      <c r="BT66" s="60"/>
      <c r="BU66" s="60"/>
      <c r="BV66" s="60"/>
      <c r="BW66" s="60"/>
      <c r="BX66" s="60"/>
      <c r="BY66" s="60"/>
      <c r="BZ66" s="60"/>
      <c r="CA66" s="60"/>
      <c r="CB66" s="60"/>
      <c r="CC66" s="60"/>
      <c r="CD66" s="60"/>
      <c r="CE66" s="60"/>
      <c r="CF66" s="60"/>
      <c r="CG66" s="60"/>
      <c r="CH66" s="60"/>
      <c r="CI66" s="60"/>
      <c r="CJ66" s="60"/>
      <c r="CK66" s="60"/>
      <c r="CL66" s="60"/>
      <c r="CM66" s="60"/>
      <c r="CN66" s="60"/>
      <c r="CO66" s="60"/>
      <c r="CP66" s="60"/>
      <c r="CQ66" s="60"/>
      <c r="CR66" s="60"/>
      <c r="CS66" s="60"/>
      <c r="CT66" s="60"/>
      <c r="CU66" s="60"/>
      <c r="CV66" s="60"/>
      <c r="CW66" s="60"/>
      <c r="CX66" s="60"/>
      <c r="CY66" s="60"/>
      <c r="CZ66" s="60"/>
      <c r="DA66" s="60"/>
      <c r="DB66" s="60"/>
      <c r="DC66" s="60"/>
      <c r="DD66" s="60"/>
      <c r="DE66" s="60"/>
      <c r="DF66" s="60"/>
      <c r="DG66" s="60"/>
      <c r="DH66" s="60"/>
      <c r="DI66" s="60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</row>
    <row r="67" spans="2:146" x14ac:dyDescent="0.25">
      <c r="B67" s="73"/>
      <c r="C67" s="92"/>
      <c r="D67" s="93"/>
      <c r="E67" s="49"/>
      <c r="F67" s="74"/>
      <c r="G67" s="74"/>
      <c r="H67" s="73"/>
      <c r="I67" s="53"/>
      <c r="J67" s="43"/>
      <c r="K67" s="54"/>
      <c r="L67" s="55"/>
      <c r="M67" s="55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0"/>
      <c r="CI67" s="60"/>
      <c r="CJ67" s="60"/>
      <c r="CK67" s="60"/>
      <c r="CL67" s="60"/>
      <c r="CM67" s="60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</row>
    <row r="68" spans="2:146" x14ac:dyDescent="0.25">
      <c r="B68" s="73"/>
      <c r="C68" s="92"/>
      <c r="D68" s="93"/>
      <c r="E68" s="49"/>
      <c r="F68" s="81"/>
      <c r="G68" s="81"/>
      <c r="H68" s="73"/>
      <c r="I68" s="53"/>
      <c r="J68" s="43"/>
      <c r="K68" s="54"/>
      <c r="L68" s="55"/>
      <c r="M68" s="55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/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</row>
    <row r="69" spans="2:146" x14ac:dyDescent="0.25">
      <c r="B69" s="73"/>
      <c r="C69" s="92"/>
      <c r="D69" s="93"/>
      <c r="E69" s="49"/>
      <c r="F69" s="81"/>
      <c r="G69" s="81"/>
      <c r="H69" s="73"/>
      <c r="I69" s="53"/>
      <c r="J69" s="43"/>
      <c r="K69" s="54"/>
      <c r="L69" s="55"/>
      <c r="M69" s="55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0"/>
      <c r="CI69" s="60"/>
      <c r="CJ69" s="60"/>
      <c r="CK69" s="60"/>
      <c r="CL69" s="60"/>
      <c r="CM69" s="60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</row>
    <row r="70" spans="2:146" x14ac:dyDescent="0.25">
      <c r="B70" s="73"/>
      <c r="C70" s="92"/>
      <c r="D70" s="93"/>
      <c r="E70" s="49"/>
      <c r="F70" s="81"/>
      <c r="G70" s="81"/>
      <c r="H70" s="73"/>
      <c r="I70" s="53"/>
      <c r="J70" s="43"/>
      <c r="K70" s="54"/>
      <c r="L70" s="55"/>
      <c r="M70" s="55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0"/>
      <c r="CI70" s="60"/>
      <c r="CJ70" s="60"/>
      <c r="CK70" s="60"/>
      <c r="CL70" s="60"/>
      <c r="CM70" s="60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</row>
    <row r="71" spans="2:146" x14ac:dyDescent="0.25">
      <c r="B71" s="53"/>
      <c r="C71" s="92"/>
      <c r="D71" s="93"/>
      <c r="E71" s="49"/>
      <c r="F71" s="74"/>
      <c r="G71" s="74"/>
      <c r="H71" s="75"/>
      <c r="I71" s="75"/>
      <c r="J71" s="76"/>
      <c r="K71" s="77"/>
      <c r="L71" s="78"/>
      <c r="M71" s="78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60"/>
      <c r="BF71" s="60"/>
      <c r="BG71" s="60"/>
      <c r="BH71" s="60"/>
      <c r="BI71" s="60"/>
      <c r="BJ71" s="60"/>
      <c r="BK71" s="60"/>
      <c r="BL71" s="60"/>
      <c r="BM71" s="60"/>
      <c r="BN71" s="60"/>
      <c r="BO71" s="60"/>
      <c r="BP71" s="60"/>
      <c r="BQ71" s="60"/>
      <c r="BR71" s="60"/>
      <c r="BS71" s="60"/>
      <c r="BT71" s="60"/>
      <c r="BU71" s="60"/>
      <c r="BV71" s="60"/>
      <c r="BW71" s="60"/>
      <c r="BX71" s="60"/>
      <c r="BY71" s="60"/>
      <c r="BZ71" s="60"/>
      <c r="CA71" s="60"/>
      <c r="CB71" s="60"/>
      <c r="CC71" s="60"/>
      <c r="CD71" s="60"/>
      <c r="CE71" s="60"/>
      <c r="CF71" s="60"/>
      <c r="CG71" s="60"/>
      <c r="CH71" s="60"/>
      <c r="CI71" s="60"/>
      <c r="CJ71" s="60"/>
      <c r="CK71" s="60"/>
      <c r="CL71" s="60"/>
      <c r="CM71" s="60"/>
      <c r="CN71" s="60"/>
      <c r="CO71" s="60"/>
      <c r="CP71" s="60"/>
      <c r="CQ71" s="60"/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0"/>
      <c r="DE71" s="60"/>
      <c r="DF71" s="60"/>
      <c r="DG71" s="60"/>
      <c r="DH71" s="60"/>
      <c r="DI71" s="60"/>
      <c r="DJ71" s="60"/>
      <c r="DK71" s="60"/>
      <c r="DL71" s="60"/>
      <c r="DM71" s="60"/>
      <c r="DN71" s="60"/>
      <c r="DO71" s="60"/>
      <c r="DP71" s="60"/>
      <c r="DQ71" s="60"/>
      <c r="DR71" s="60"/>
      <c r="DS71" s="60"/>
      <c r="DT71" s="60"/>
      <c r="DU71" s="60"/>
      <c r="DV71" s="60"/>
      <c r="DW71" s="60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  <c r="EO71" s="60"/>
      <c r="EP71" s="60"/>
    </row>
    <row r="72" spans="2:146" x14ac:dyDescent="0.25">
      <c r="B72" s="73"/>
      <c r="C72" s="92"/>
      <c r="D72" s="93"/>
      <c r="E72" s="49"/>
      <c r="F72" s="81"/>
      <c r="G72" s="81"/>
      <c r="H72" s="73"/>
      <c r="I72" s="53"/>
      <c r="J72" s="43"/>
      <c r="K72" s="54"/>
      <c r="L72" s="55"/>
      <c r="M72" s="55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/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</row>
    <row r="73" spans="2:146" x14ac:dyDescent="0.25">
      <c r="B73" s="73"/>
      <c r="C73" s="92"/>
      <c r="D73" s="93"/>
      <c r="E73" s="49"/>
      <c r="F73" s="81"/>
      <c r="G73" s="81"/>
      <c r="H73" s="73"/>
      <c r="I73" s="53"/>
      <c r="J73" s="43"/>
      <c r="K73" s="54"/>
      <c r="L73" s="55"/>
      <c r="M73" s="55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/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0"/>
      <c r="CI73" s="60"/>
      <c r="CJ73" s="60"/>
      <c r="CK73" s="60"/>
      <c r="CL73" s="60"/>
      <c r="CM73" s="60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  <c r="DB73" s="60"/>
      <c r="DC73" s="60"/>
      <c r="DD73" s="60"/>
      <c r="DE73" s="60"/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</row>
    <row r="74" spans="2:146" x14ac:dyDescent="0.25">
      <c r="B74" s="73"/>
      <c r="C74" s="92"/>
      <c r="D74" s="93"/>
      <c r="E74" s="49"/>
      <c r="F74" s="81"/>
      <c r="G74" s="81"/>
      <c r="H74" s="73"/>
      <c r="I74" s="53"/>
      <c r="J74" s="43"/>
      <c r="K74" s="54"/>
      <c r="L74" s="55"/>
      <c r="M74" s="55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  <c r="BP74" s="60"/>
      <c r="BQ74" s="60"/>
      <c r="BR74" s="60"/>
      <c r="BS74" s="60"/>
      <c r="BT74" s="60"/>
      <c r="BU74" s="60"/>
      <c r="BV74" s="60"/>
      <c r="BW74" s="60"/>
      <c r="BX74" s="60"/>
      <c r="BY74" s="60"/>
      <c r="BZ74" s="60"/>
      <c r="CA74" s="60"/>
      <c r="CB74" s="60"/>
      <c r="CC74" s="60"/>
      <c r="CD74" s="60"/>
      <c r="CE74" s="60"/>
      <c r="CF74" s="60"/>
      <c r="CG74" s="60"/>
      <c r="CH74" s="60"/>
      <c r="CI74" s="60"/>
      <c r="CJ74" s="60"/>
      <c r="CK74" s="60"/>
      <c r="CL74" s="60"/>
      <c r="CM74" s="60"/>
      <c r="CN74" s="60"/>
      <c r="CO74" s="60"/>
      <c r="CP74" s="60"/>
      <c r="CQ74" s="60"/>
      <c r="CR74" s="60"/>
      <c r="CS74" s="60"/>
      <c r="CT74" s="60"/>
      <c r="CU74" s="60"/>
      <c r="CV74" s="60"/>
      <c r="CW74" s="60"/>
      <c r="CX74" s="60"/>
      <c r="CY74" s="60"/>
      <c r="CZ74" s="60"/>
      <c r="DA74" s="60"/>
      <c r="DB74" s="60"/>
      <c r="DC74" s="60"/>
      <c r="DD74" s="60"/>
      <c r="DE74" s="60"/>
      <c r="DF74" s="60"/>
      <c r="DG74" s="60"/>
      <c r="DH74" s="60"/>
      <c r="DI74" s="60"/>
      <c r="DJ74" s="60"/>
      <c r="DK74" s="60"/>
      <c r="DL74" s="60"/>
      <c r="DM74" s="60"/>
      <c r="DN74" s="60"/>
      <c r="DO74" s="60"/>
      <c r="DP74" s="60"/>
      <c r="DQ74" s="60"/>
      <c r="DR74" s="60"/>
      <c r="DS74" s="60"/>
      <c r="DT74" s="60"/>
      <c r="DU74" s="60"/>
      <c r="DV74" s="60"/>
      <c r="DW74" s="60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  <c r="EO74" s="60"/>
      <c r="EP74" s="60"/>
    </row>
    <row r="75" spans="2:146" x14ac:dyDescent="0.25">
      <c r="B75" s="73"/>
      <c r="C75" s="92"/>
      <c r="D75" s="93"/>
      <c r="E75" s="49"/>
      <c r="F75" s="81"/>
      <c r="G75" s="81"/>
      <c r="H75" s="73"/>
      <c r="I75" s="53"/>
      <c r="J75" s="43"/>
      <c r="K75" s="54"/>
      <c r="L75" s="55"/>
      <c r="M75" s="55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</row>
    <row r="76" spans="2:146" x14ac:dyDescent="0.25">
      <c r="B76" s="73"/>
      <c r="C76" s="92"/>
      <c r="D76" s="93"/>
      <c r="E76" s="49"/>
      <c r="F76" s="81"/>
      <c r="G76" s="81"/>
      <c r="H76" s="73"/>
      <c r="I76" s="53"/>
      <c r="J76" s="43"/>
      <c r="K76" s="54"/>
      <c r="L76" s="55"/>
      <c r="M76" s="55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0"/>
      <c r="CI76" s="60"/>
      <c r="CJ76" s="60"/>
      <c r="CK76" s="60"/>
      <c r="CL76" s="60"/>
      <c r="CM76" s="60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</row>
    <row r="77" spans="2:146" x14ac:dyDescent="0.25">
      <c r="B77" s="73"/>
      <c r="C77" s="92"/>
      <c r="D77" s="93"/>
      <c r="E77" s="49"/>
      <c r="F77" s="81"/>
      <c r="G77" s="81"/>
      <c r="H77" s="73"/>
      <c r="I77" s="53"/>
      <c r="J77" s="43"/>
      <c r="K77" s="54"/>
      <c r="L77" s="55"/>
      <c r="M77" s="55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</row>
    <row r="78" spans="2:146" x14ac:dyDescent="0.25">
      <c r="B78" s="73"/>
      <c r="C78" s="92"/>
      <c r="D78" s="93"/>
      <c r="E78" s="49"/>
      <c r="F78" s="81"/>
      <c r="G78" s="81"/>
      <c r="H78" s="73"/>
      <c r="I78" s="53"/>
      <c r="J78" s="43"/>
      <c r="K78" s="54"/>
      <c r="L78" s="55"/>
      <c r="M78" s="55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</row>
    <row r="79" spans="2:146" x14ac:dyDescent="0.25">
      <c r="B79" s="73"/>
      <c r="C79" s="92"/>
      <c r="D79" s="93"/>
      <c r="E79" s="49"/>
      <c r="F79" s="81"/>
      <c r="G79" s="81"/>
      <c r="H79" s="73"/>
      <c r="I79" s="53"/>
      <c r="J79" s="43"/>
      <c r="K79" s="54"/>
      <c r="L79" s="55"/>
      <c r="M79" s="55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</row>
    <row r="80" spans="2:146" x14ac:dyDescent="0.25">
      <c r="B80" s="73"/>
      <c r="C80" s="92"/>
      <c r="D80" s="93"/>
      <c r="E80" s="49"/>
      <c r="F80" s="81"/>
      <c r="G80" s="81"/>
      <c r="H80" s="73"/>
      <c r="I80" s="53"/>
      <c r="J80" s="43"/>
      <c r="K80" s="54"/>
      <c r="L80" s="55"/>
      <c r="M80" s="55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60"/>
      <c r="AO80" s="60"/>
      <c r="AP80" s="60"/>
      <c r="AQ80" s="60"/>
      <c r="AR80" s="60"/>
      <c r="AS80" s="60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  <c r="BP80" s="60"/>
      <c r="BQ80" s="60"/>
      <c r="BR80" s="60"/>
      <c r="BS80" s="60"/>
      <c r="BT80" s="60"/>
      <c r="BU80" s="60"/>
      <c r="BV80" s="60"/>
      <c r="BW80" s="60"/>
      <c r="BX80" s="60"/>
      <c r="BY80" s="60"/>
      <c r="BZ80" s="60"/>
      <c r="CA80" s="60"/>
      <c r="CB80" s="60"/>
      <c r="CC80" s="60"/>
      <c r="CD80" s="60"/>
      <c r="CE80" s="60"/>
      <c r="CF80" s="60"/>
      <c r="CG80" s="60"/>
      <c r="CH80" s="60"/>
      <c r="CI80" s="60"/>
      <c r="CJ80" s="60"/>
      <c r="CK80" s="60"/>
      <c r="CL80" s="60"/>
      <c r="CM80" s="60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</row>
    <row r="81" spans="2:146" x14ac:dyDescent="0.25">
      <c r="B81" s="73"/>
      <c r="C81" s="92"/>
      <c r="D81" s="93"/>
      <c r="E81" s="49"/>
      <c r="F81" s="81"/>
      <c r="G81" s="81"/>
      <c r="H81" s="73"/>
      <c r="I81" s="53"/>
      <c r="J81" s="43"/>
      <c r="K81" s="54"/>
      <c r="L81" s="55"/>
      <c r="M81" s="55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0"/>
      <c r="CI81" s="60"/>
      <c r="CJ81" s="60"/>
      <c r="CK81" s="60"/>
      <c r="CL81" s="60"/>
      <c r="CM81" s="60"/>
      <c r="CN81" s="60"/>
      <c r="CO81" s="60"/>
      <c r="CP81" s="60"/>
      <c r="CQ81" s="60"/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0"/>
      <c r="DE81" s="60"/>
      <c r="DF81" s="60"/>
      <c r="DG81" s="60"/>
      <c r="DH81" s="60"/>
      <c r="DI81" s="60"/>
      <c r="DJ81" s="60"/>
      <c r="DK81" s="60"/>
      <c r="DL81" s="60"/>
      <c r="DM81" s="60"/>
      <c r="DN81" s="60"/>
      <c r="DO81" s="60"/>
      <c r="DP81" s="60"/>
      <c r="DQ81" s="60"/>
      <c r="DR81" s="60"/>
      <c r="DS81" s="60"/>
      <c r="DT81" s="60"/>
      <c r="DU81" s="60"/>
      <c r="DV81" s="60"/>
      <c r="DW81" s="60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  <c r="EO81" s="60"/>
      <c r="EP81" s="60"/>
    </row>
    <row r="82" spans="2:146" x14ac:dyDescent="0.25">
      <c r="B82" s="73"/>
      <c r="C82" s="92"/>
      <c r="D82" s="93"/>
      <c r="E82" s="49"/>
      <c r="F82" s="81"/>
      <c r="G82" s="81"/>
      <c r="H82" s="73"/>
      <c r="I82" s="53"/>
      <c r="J82" s="43"/>
      <c r="K82" s="54"/>
      <c r="L82" s="55"/>
      <c r="M82" s="55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0"/>
      <c r="CI82" s="60"/>
      <c r="CJ82" s="60"/>
      <c r="CK82" s="60"/>
      <c r="CL82" s="60"/>
      <c r="CM82" s="60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</row>
    <row r="83" spans="2:146" x14ac:dyDescent="0.25">
      <c r="B83" s="73"/>
      <c r="C83" s="92"/>
      <c r="D83" s="93"/>
      <c r="E83" s="49"/>
      <c r="F83" s="81"/>
      <c r="G83" s="81"/>
      <c r="H83" s="73"/>
      <c r="I83" s="53"/>
      <c r="J83" s="43"/>
      <c r="K83" s="54"/>
      <c r="L83" s="55"/>
      <c r="M83" s="55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0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0"/>
      <c r="BO83" s="60"/>
      <c r="BP83" s="60"/>
      <c r="BQ83" s="60"/>
      <c r="BR83" s="60"/>
      <c r="BS83" s="60"/>
      <c r="BT83" s="60"/>
      <c r="BU83" s="60"/>
      <c r="BV83" s="60"/>
      <c r="BW83" s="60"/>
      <c r="BX83" s="60"/>
      <c r="BY83" s="60"/>
      <c r="BZ83" s="60"/>
      <c r="CA83" s="60"/>
      <c r="CB83" s="60"/>
      <c r="CC83" s="60"/>
      <c r="CD83" s="60"/>
      <c r="CE83" s="60"/>
      <c r="CF83" s="60"/>
      <c r="CG83" s="60"/>
      <c r="CH83" s="60"/>
      <c r="CI83" s="60"/>
      <c r="CJ83" s="60"/>
      <c r="CK83" s="60"/>
      <c r="CL83" s="60"/>
      <c r="CM83" s="60"/>
      <c r="CN83" s="60"/>
      <c r="CO83" s="60"/>
      <c r="CP83" s="60"/>
      <c r="CQ83" s="60"/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0"/>
      <c r="DE83" s="60"/>
      <c r="DF83" s="60"/>
      <c r="DG83" s="60"/>
      <c r="DH83" s="60"/>
      <c r="DI83" s="60"/>
      <c r="DJ83" s="60"/>
      <c r="DK83" s="60"/>
      <c r="DL83" s="60"/>
      <c r="DM83" s="60"/>
      <c r="DN83" s="60"/>
      <c r="DO83" s="60"/>
      <c r="DP83" s="60"/>
      <c r="DQ83" s="60"/>
      <c r="DR83" s="60"/>
      <c r="DS83" s="60"/>
      <c r="DT83" s="60"/>
      <c r="DU83" s="60"/>
      <c r="DV83" s="60"/>
      <c r="DW83" s="60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  <c r="EO83" s="60"/>
      <c r="EP83" s="60"/>
    </row>
    <row r="84" spans="2:146" x14ac:dyDescent="0.25">
      <c r="B84" s="73"/>
      <c r="C84" s="92"/>
      <c r="D84" s="93"/>
      <c r="E84" s="49"/>
      <c r="F84" s="81"/>
      <c r="G84" s="81"/>
      <c r="H84" s="73"/>
      <c r="I84" s="53"/>
      <c r="J84" s="43"/>
      <c r="K84" s="54"/>
      <c r="L84" s="55"/>
      <c r="M84" s="55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/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</row>
    <row r="85" spans="2:146" x14ac:dyDescent="0.25">
      <c r="B85" s="73"/>
      <c r="C85" s="92"/>
      <c r="D85" s="93"/>
      <c r="E85" s="49"/>
      <c r="F85" s="81"/>
      <c r="G85" s="81"/>
      <c r="H85" s="73"/>
      <c r="I85" s="53"/>
      <c r="J85" s="43"/>
      <c r="K85" s="54"/>
      <c r="L85" s="55"/>
      <c r="M85" s="55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  <c r="BS85" s="60"/>
      <c r="BT85" s="60"/>
      <c r="BU85" s="60"/>
      <c r="BV85" s="60"/>
      <c r="BW85" s="60"/>
      <c r="BX85" s="60"/>
      <c r="BY85" s="60"/>
      <c r="BZ85" s="60"/>
      <c r="CA85" s="60"/>
      <c r="CB85" s="60"/>
      <c r="CC85" s="60"/>
      <c r="CD85" s="60"/>
      <c r="CE85" s="60"/>
      <c r="CF85" s="60"/>
      <c r="CG85" s="60"/>
      <c r="CH85" s="60"/>
      <c r="CI85" s="60"/>
      <c r="CJ85" s="60"/>
      <c r="CK85" s="60"/>
      <c r="CL85" s="60"/>
      <c r="CM85" s="60"/>
      <c r="CN85" s="60"/>
      <c r="CO85" s="60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0"/>
      <c r="DE85" s="60"/>
      <c r="DF85" s="60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</row>
    <row r="86" spans="2:146" x14ac:dyDescent="0.25">
      <c r="B86" s="73"/>
      <c r="C86" s="92"/>
      <c r="D86" s="93"/>
      <c r="E86" s="49"/>
      <c r="F86" s="81"/>
      <c r="G86" s="81"/>
      <c r="H86" s="73"/>
      <c r="I86" s="53"/>
      <c r="J86" s="43"/>
      <c r="K86" s="54"/>
      <c r="L86" s="55"/>
      <c r="M86" s="55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  <c r="BS86" s="60"/>
      <c r="BT86" s="60"/>
      <c r="BU86" s="60"/>
      <c r="BV86" s="60"/>
      <c r="BW86" s="60"/>
      <c r="BX86" s="60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60"/>
      <c r="CJ86" s="60"/>
      <c r="CK86" s="60"/>
      <c r="CL86" s="60"/>
      <c r="CM86" s="60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</row>
    <row r="87" spans="2:146" x14ac:dyDescent="0.25">
      <c r="B87" s="53"/>
      <c r="C87" s="92"/>
      <c r="D87" s="93"/>
      <c r="E87" s="49"/>
      <c r="F87" s="74"/>
      <c r="G87" s="74"/>
      <c r="H87" s="75"/>
      <c r="I87" s="53"/>
      <c r="J87" s="43"/>
      <c r="K87" s="54"/>
      <c r="L87" s="55"/>
      <c r="M87" s="55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/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</row>
    <row r="88" spans="2:146" x14ac:dyDescent="0.25">
      <c r="B88" s="73"/>
      <c r="C88" s="92"/>
      <c r="D88" s="93"/>
      <c r="E88" s="49"/>
      <c r="F88" s="81"/>
      <c r="G88" s="81"/>
      <c r="H88" s="73"/>
      <c r="I88" s="53"/>
      <c r="J88" s="43"/>
      <c r="K88" s="54"/>
      <c r="L88" s="55"/>
      <c r="M88" s="55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0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</row>
    <row r="89" spans="2:146" x14ac:dyDescent="0.25">
      <c r="B89" s="73"/>
      <c r="C89" s="92"/>
      <c r="D89" s="93"/>
      <c r="E89" s="49"/>
      <c r="F89" s="81"/>
      <c r="G89" s="81"/>
      <c r="H89" s="73"/>
      <c r="I89" s="53"/>
      <c r="J89" s="43"/>
      <c r="K89" s="54"/>
      <c r="L89" s="55"/>
      <c r="M89" s="55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</row>
    <row r="90" spans="2:146" x14ac:dyDescent="0.25">
      <c r="B90" s="73"/>
      <c r="C90" s="92"/>
      <c r="D90" s="93"/>
      <c r="E90" s="49"/>
      <c r="F90" s="81"/>
      <c r="G90" s="81"/>
      <c r="H90" s="73"/>
      <c r="I90" s="53"/>
      <c r="J90" s="43"/>
      <c r="K90" s="54"/>
      <c r="L90" s="55"/>
      <c r="M90" s="55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60"/>
      <c r="CJ90" s="60"/>
      <c r="CK90" s="60"/>
      <c r="CL90" s="60"/>
      <c r="CM90" s="60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</row>
    <row r="91" spans="2:146" x14ac:dyDescent="0.25">
      <c r="B91" s="73"/>
      <c r="C91" s="92"/>
      <c r="D91" s="93"/>
      <c r="E91" s="49"/>
      <c r="F91" s="81"/>
      <c r="G91" s="81"/>
      <c r="H91" s="73"/>
      <c r="I91" s="53"/>
      <c r="J91" s="43"/>
      <c r="K91" s="54"/>
      <c r="L91" s="55"/>
      <c r="M91" s="55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</row>
    <row r="92" spans="2:146" x14ac:dyDescent="0.25">
      <c r="B92" s="73"/>
      <c r="C92" s="92"/>
      <c r="D92" s="93"/>
      <c r="E92" s="49"/>
      <c r="F92" s="81"/>
      <c r="G92" s="81"/>
      <c r="H92" s="73"/>
      <c r="I92" s="53"/>
      <c r="J92" s="43"/>
      <c r="K92" s="54"/>
      <c r="L92" s="55"/>
      <c r="M92" s="55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</row>
    <row r="93" spans="2:146" x14ac:dyDescent="0.25">
      <c r="B93" s="73"/>
      <c r="C93" s="92"/>
      <c r="D93" s="93"/>
      <c r="E93" s="49"/>
      <c r="F93" s="81"/>
      <c r="G93" s="81"/>
      <c r="H93" s="73"/>
      <c r="I93" s="53"/>
      <c r="J93" s="43"/>
      <c r="K93" s="54"/>
      <c r="L93" s="55"/>
      <c r="M93" s="55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</row>
    <row r="94" spans="2:146" x14ac:dyDescent="0.25">
      <c r="B94" s="73"/>
      <c r="C94" s="92"/>
      <c r="D94" s="93"/>
      <c r="E94" s="49"/>
      <c r="F94" s="81"/>
      <c r="G94" s="81"/>
      <c r="H94" s="73"/>
      <c r="I94" s="53"/>
      <c r="J94" s="43"/>
      <c r="K94" s="54"/>
      <c r="L94" s="55"/>
      <c r="M94" s="55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0"/>
      <c r="ED94" s="60"/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</row>
    <row r="95" spans="2:146" x14ac:dyDescent="0.25">
      <c r="B95" s="73"/>
      <c r="C95" s="92"/>
      <c r="D95" s="93"/>
      <c r="E95" s="49"/>
      <c r="F95" s="81"/>
      <c r="G95" s="81"/>
      <c r="H95" s="73"/>
      <c r="I95" s="53"/>
      <c r="J95" s="43"/>
      <c r="K95" s="54"/>
      <c r="L95" s="55"/>
      <c r="M95" s="55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60"/>
      <c r="CB95" s="60"/>
      <c r="CC95" s="60"/>
      <c r="CD95" s="60"/>
      <c r="CE95" s="60"/>
      <c r="CF95" s="60"/>
      <c r="CG95" s="60"/>
      <c r="CH95" s="60"/>
      <c r="CI95" s="60"/>
      <c r="CJ95" s="60"/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0"/>
      <c r="DN95" s="60"/>
      <c r="DO95" s="60"/>
      <c r="DP95" s="60"/>
      <c r="DQ95" s="60"/>
      <c r="DR95" s="60"/>
      <c r="DS95" s="60"/>
      <c r="DT95" s="60"/>
      <c r="DU95" s="60"/>
      <c r="DV95" s="60"/>
      <c r="DW95" s="60"/>
      <c r="DX95" s="60"/>
      <c r="DY95" s="60"/>
      <c r="DZ95" s="60"/>
      <c r="EA95" s="60"/>
      <c r="EB95" s="60"/>
      <c r="EC95" s="60"/>
      <c r="ED95" s="60"/>
      <c r="EE95" s="60"/>
      <c r="EF95" s="60"/>
      <c r="EG95" s="60"/>
      <c r="EH95" s="60"/>
      <c r="EI95" s="60"/>
      <c r="EJ95" s="60"/>
      <c r="EK95" s="60"/>
      <c r="EL95" s="60"/>
      <c r="EM95" s="60"/>
      <c r="EN95" s="60"/>
      <c r="EO95" s="60"/>
      <c r="EP95" s="60"/>
    </row>
    <row r="96" spans="2:146" x14ac:dyDescent="0.25">
      <c r="B96" s="73"/>
      <c r="C96" s="92"/>
      <c r="D96" s="93"/>
      <c r="E96" s="49"/>
      <c r="F96" s="81"/>
      <c r="G96" s="81"/>
      <c r="H96" s="73"/>
      <c r="I96" s="53"/>
      <c r="J96" s="43"/>
      <c r="K96" s="54"/>
      <c r="L96" s="55"/>
      <c r="M96" s="55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0"/>
      <c r="DN96" s="60"/>
      <c r="DO96" s="60"/>
      <c r="DP96" s="60"/>
      <c r="DQ96" s="60"/>
      <c r="DR96" s="60"/>
      <c r="DS96" s="60"/>
      <c r="DT96" s="60"/>
      <c r="DU96" s="60"/>
      <c r="DV96" s="60"/>
      <c r="DW96" s="60"/>
      <c r="DX96" s="60"/>
      <c r="DY96" s="60"/>
      <c r="DZ96" s="60"/>
      <c r="EA96" s="60"/>
      <c r="EB96" s="60"/>
      <c r="EC96" s="60"/>
      <c r="ED96" s="60"/>
      <c r="EE96" s="60"/>
      <c r="EF96" s="60"/>
      <c r="EG96" s="60"/>
      <c r="EH96" s="60"/>
      <c r="EI96" s="60"/>
      <c r="EJ96" s="60"/>
      <c r="EK96" s="60"/>
      <c r="EL96" s="60"/>
      <c r="EM96" s="60"/>
      <c r="EN96" s="60"/>
      <c r="EO96" s="60"/>
      <c r="EP96" s="60"/>
    </row>
    <row r="97" spans="2:146" x14ac:dyDescent="0.25">
      <c r="B97" s="73"/>
      <c r="C97" s="92"/>
      <c r="D97" s="93"/>
      <c r="E97" s="49"/>
      <c r="F97" s="81"/>
      <c r="G97" s="81"/>
      <c r="H97" s="73"/>
      <c r="I97" s="53"/>
      <c r="J97" s="43"/>
      <c r="K97" s="54"/>
      <c r="L97" s="55"/>
      <c r="M97" s="55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</row>
    <row r="98" spans="2:146" x14ac:dyDescent="0.25">
      <c r="B98" s="73"/>
      <c r="C98" s="92"/>
      <c r="D98" s="93"/>
      <c r="E98" s="49"/>
      <c r="F98" s="81"/>
      <c r="G98" s="81"/>
      <c r="H98" s="73"/>
      <c r="I98" s="53"/>
      <c r="J98" s="43"/>
      <c r="K98" s="54"/>
      <c r="L98" s="55"/>
      <c r="M98" s="55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60"/>
      <c r="CB98" s="60"/>
      <c r="CC98" s="60"/>
      <c r="CD98" s="60"/>
      <c r="CE98" s="60"/>
      <c r="CF98" s="60"/>
      <c r="CG98" s="60"/>
      <c r="CH98" s="60"/>
      <c r="CI98" s="60"/>
      <c r="CJ98" s="60"/>
      <c r="CK98" s="60"/>
      <c r="CL98" s="60"/>
      <c r="CM98" s="60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0"/>
      <c r="DN98" s="60"/>
      <c r="DO98" s="60"/>
      <c r="DP98" s="60"/>
      <c r="DQ98" s="60"/>
      <c r="DR98" s="60"/>
      <c r="DS98" s="60"/>
      <c r="DT98" s="60"/>
      <c r="DU98" s="60"/>
      <c r="DV98" s="60"/>
      <c r="DW98" s="60"/>
      <c r="DX98" s="60"/>
      <c r="DY98" s="60"/>
      <c r="DZ98" s="60"/>
      <c r="EA98" s="60"/>
      <c r="EB98" s="60"/>
      <c r="EC98" s="60"/>
      <c r="ED98" s="60"/>
      <c r="EE98" s="60"/>
      <c r="EF98" s="60"/>
      <c r="EG98" s="60"/>
      <c r="EH98" s="60"/>
      <c r="EI98" s="60"/>
      <c r="EJ98" s="60"/>
      <c r="EK98" s="60"/>
      <c r="EL98" s="60"/>
      <c r="EM98" s="60"/>
      <c r="EN98" s="60"/>
      <c r="EO98" s="60"/>
      <c r="EP98" s="60"/>
    </row>
    <row r="99" spans="2:146" x14ac:dyDescent="0.25">
      <c r="B99" s="73"/>
      <c r="C99" s="92"/>
      <c r="D99" s="93"/>
      <c r="E99" s="49"/>
      <c r="F99" s="81"/>
      <c r="G99" s="81"/>
      <c r="H99" s="73"/>
      <c r="I99" s="53"/>
      <c r="J99" s="43"/>
      <c r="K99" s="54"/>
      <c r="L99" s="55"/>
      <c r="M99" s="55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60"/>
      <c r="CB99" s="60"/>
      <c r="CC99" s="60"/>
      <c r="CD99" s="60"/>
      <c r="CE99" s="60"/>
      <c r="CF99" s="60"/>
      <c r="CG99" s="60"/>
      <c r="CH99" s="60"/>
      <c r="CI99" s="60"/>
      <c r="CJ99" s="60"/>
      <c r="CK99" s="60"/>
      <c r="CL99" s="60"/>
      <c r="CM99" s="60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0"/>
      <c r="DJ99" s="60"/>
      <c r="DK99" s="60"/>
      <c r="DL99" s="60"/>
      <c r="DM99" s="60"/>
      <c r="DN99" s="60"/>
      <c r="DO99" s="60"/>
      <c r="DP99" s="60"/>
      <c r="DQ99" s="60"/>
      <c r="DR99" s="60"/>
      <c r="DS99" s="60"/>
      <c r="DT99" s="60"/>
      <c r="DU99" s="60"/>
      <c r="DV99" s="60"/>
      <c r="DW99" s="60"/>
      <c r="DX99" s="60"/>
      <c r="DY99" s="60"/>
      <c r="DZ99" s="60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</row>
    <row r="100" spans="2:146" x14ac:dyDescent="0.25">
      <c r="B100" s="73"/>
      <c r="C100" s="92"/>
      <c r="D100" s="93"/>
      <c r="E100" s="49"/>
      <c r="F100" s="81"/>
      <c r="G100" s="81"/>
      <c r="H100" s="73"/>
      <c r="I100" s="53"/>
      <c r="J100" s="43"/>
      <c r="K100" s="54"/>
      <c r="L100" s="55"/>
      <c r="M100" s="55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  <c r="BP100" s="60"/>
      <c r="BQ100" s="60"/>
      <c r="BR100" s="60"/>
      <c r="BS100" s="60"/>
      <c r="BT100" s="60"/>
      <c r="BU100" s="60"/>
      <c r="BV100" s="60"/>
      <c r="BW100" s="60"/>
      <c r="BX100" s="60"/>
      <c r="BY100" s="60"/>
      <c r="BZ100" s="60"/>
      <c r="CA100" s="60"/>
      <c r="CB100" s="60"/>
      <c r="CC100" s="60"/>
      <c r="CD100" s="60"/>
      <c r="CE100" s="60"/>
      <c r="CF100" s="60"/>
      <c r="CG100" s="60"/>
      <c r="CH100" s="60"/>
      <c r="CI100" s="60"/>
      <c r="CJ100" s="60"/>
      <c r="CK100" s="60"/>
      <c r="CL100" s="60"/>
      <c r="CM100" s="60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</row>
    <row r="101" spans="2:146" x14ac:dyDescent="0.25">
      <c r="B101" s="53"/>
      <c r="C101" s="92"/>
      <c r="D101" s="93"/>
      <c r="E101" s="49"/>
      <c r="F101" s="74"/>
      <c r="G101" s="74"/>
      <c r="H101" s="75"/>
      <c r="I101" s="75"/>
      <c r="J101" s="76"/>
      <c r="K101" s="77"/>
      <c r="L101" s="78"/>
      <c r="M101" s="78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0"/>
      <c r="AS101" s="60"/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  <c r="BP101" s="60"/>
      <c r="BQ101" s="60"/>
      <c r="BR101" s="60"/>
      <c r="BS101" s="60"/>
      <c r="BT101" s="60"/>
      <c r="BU101" s="60"/>
      <c r="BV101" s="60"/>
      <c r="BW101" s="60"/>
      <c r="BX101" s="60"/>
      <c r="BY101" s="60"/>
      <c r="BZ101" s="60"/>
      <c r="CA101" s="60"/>
      <c r="CB101" s="60"/>
      <c r="CC101" s="60"/>
      <c r="CD101" s="60"/>
      <c r="CE101" s="60"/>
      <c r="CF101" s="60"/>
      <c r="CG101" s="60"/>
      <c r="CH101" s="60"/>
      <c r="CI101" s="60"/>
      <c r="CJ101" s="60"/>
      <c r="CK101" s="60"/>
      <c r="CL101" s="60"/>
      <c r="CM101" s="60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60"/>
      <c r="DY101" s="60"/>
      <c r="DZ101" s="60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</row>
    <row r="102" spans="2:146" x14ac:dyDescent="0.25">
      <c r="B102" s="73"/>
      <c r="C102" s="92"/>
      <c r="D102" s="93"/>
      <c r="E102" s="49"/>
      <c r="F102" s="81"/>
      <c r="G102" s="81"/>
      <c r="H102" s="73"/>
      <c r="I102" s="53"/>
      <c r="J102" s="43"/>
      <c r="K102" s="54"/>
      <c r="L102" s="55"/>
      <c r="M102" s="55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0"/>
      <c r="AS102" s="60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  <c r="BP102" s="60"/>
      <c r="BQ102" s="60"/>
      <c r="BR102" s="60"/>
      <c r="BS102" s="60"/>
      <c r="BT102" s="60"/>
      <c r="BU102" s="60"/>
      <c r="BV102" s="60"/>
      <c r="BW102" s="60"/>
      <c r="BX102" s="60"/>
      <c r="BY102" s="60"/>
      <c r="BZ102" s="60"/>
      <c r="CA102" s="60"/>
      <c r="CB102" s="60"/>
      <c r="CC102" s="60"/>
      <c r="CD102" s="60"/>
      <c r="CE102" s="60"/>
      <c r="CF102" s="60"/>
      <c r="CG102" s="60"/>
      <c r="CH102" s="60"/>
      <c r="CI102" s="60"/>
      <c r="CJ102" s="60"/>
      <c r="CK102" s="60"/>
      <c r="CL102" s="60"/>
      <c r="CM102" s="60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0"/>
      <c r="DJ102" s="60"/>
      <c r="DK102" s="60"/>
      <c r="DL102" s="60"/>
      <c r="DM102" s="60"/>
      <c r="DN102" s="60"/>
      <c r="DO102" s="60"/>
      <c r="DP102" s="60"/>
      <c r="DQ102" s="60"/>
      <c r="DR102" s="60"/>
      <c r="DS102" s="60"/>
      <c r="DT102" s="60"/>
      <c r="DU102" s="60"/>
      <c r="DV102" s="60"/>
      <c r="DW102" s="60"/>
      <c r="DX102" s="60"/>
      <c r="DY102" s="60"/>
      <c r="DZ102" s="60"/>
      <c r="EA102" s="60"/>
      <c r="EB102" s="60"/>
      <c r="EC102" s="60"/>
      <c r="ED102" s="60"/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</row>
    <row r="103" spans="2:146" x14ac:dyDescent="0.25">
      <c r="B103" s="73"/>
      <c r="C103" s="92"/>
      <c r="D103" s="93"/>
      <c r="E103" s="49"/>
      <c r="F103" s="81"/>
      <c r="G103" s="81"/>
      <c r="H103" s="73"/>
      <c r="I103" s="53"/>
      <c r="J103" s="43"/>
      <c r="K103" s="54"/>
      <c r="L103" s="55"/>
      <c r="M103" s="55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/>
      <c r="BU103" s="60"/>
      <c r="BV103" s="60"/>
      <c r="BW103" s="60"/>
      <c r="BX103" s="60"/>
      <c r="BY103" s="60"/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/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0"/>
      <c r="DJ103" s="60"/>
      <c r="DK103" s="60"/>
      <c r="DL103" s="60"/>
      <c r="DM103" s="60"/>
      <c r="DN103" s="60"/>
      <c r="DO103" s="60"/>
      <c r="DP103" s="60"/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</row>
    <row r="104" spans="2:146" x14ac:dyDescent="0.25">
      <c r="B104" s="53"/>
      <c r="C104" s="92"/>
      <c r="D104" s="93"/>
      <c r="E104" s="49"/>
      <c r="F104" s="81"/>
      <c r="G104" s="81"/>
      <c r="H104" s="53"/>
      <c r="I104" s="53"/>
      <c r="J104" s="43"/>
      <c r="K104" s="54"/>
      <c r="L104" s="55"/>
      <c r="M104" s="55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60"/>
      <c r="BR104" s="60"/>
      <c r="BS104" s="60"/>
      <c r="BT104" s="60"/>
      <c r="BU104" s="60"/>
      <c r="BV104" s="60"/>
      <c r="BW104" s="60"/>
      <c r="BX104" s="60"/>
      <c r="BY104" s="60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0"/>
      <c r="DJ104" s="60"/>
      <c r="DK104" s="60"/>
      <c r="DL104" s="60"/>
      <c r="DM104" s="60"/>
      <c r="DN104" s="60"/>
      <c r="DO104" s="60"/>
      <c r="DP104" s="60"/>
      <c r="DQ104" s="60"/>
      <c r="DR104" s="60"/>
      <c r="DS104" s="60"/>
      <c r="DT104" s="60"/>
      <c r="DU104" s="60"/>
      <c r="DV104" s="60"/>
      <c r="DW104" s="60"/>
      <c r="DX104" s="60"/>
      <c r="DY104" s="60"/>
      <c r="DZ104" s="60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</row>
    <row r="105" spans="2:146" x14ac:dyDescent="0.25">
      <c r="B105" s="53"/>
      <c r="C105" s="92"/>
      <c r="D105" s="93"/>
      <c r="E105" s="49"/>
      <c r="F105" s="81"/>
      <c r="G105" s="81"/>
      <c r="H105" s="53"/>
      <c r="I105" s="53"/>
      <c r="J105" s="43"/>
      <c r="K105" s="54"/>
      <c r="L105" s="55"/>
      <c r="M105" s="55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</row>
    <row r="106" spans="2:146" x14ac:dyDescent="0.25">
      <c r="B106" s="53"/>
      <c r="C106" s="92"/>
      <c r="D106" s="93"/>
      <c r="E106" s="43"/>
      <c r="F106" s="53"/>
      <c r="G106" s="53"/>
      <c r="H106" s="53"/>
      <c r="I106" s="53"/>
      <c r="J106" s="43"/>
      <c r="K106" s="54"/>
      <c r="L106" s="53"/>
      <c r="M106" s="53"/>
    </row>
    <row r="119" spans="9:11" ht="14.4" thickBot="1" x14ac:dyDescent="0.3">
      <c r="I119" s="82" t="s">
        <v>2</v>
      </c>
      <c r="J119" s="48"/>
      <c r="K119" s="83"/>
    </row>
    <row r="120" spans="9:11" x14ac:dyDescent="0.25">
      <c r="I120" s="84">
        <v>45943</v>
      </c>
      <c r="J120" s="27"/>
      <c r="K120" s="85"/>
    </row>
    <row r="121" spans="9:11" x14ac:dyDescent="0.25">
      <c r="I121" s="86">
        <v>45964</v>
      </c>
      <c r="J121" s="27"/>
      <c r="K121" s="85"/>
    </row>
    <row r="122" spans="9:11" x14ac:dyDescent="0.25">
      <c r="I122" s="86">
        <v>45978</v>
      </c>
      <c r="J122" s="27"/>
      <c r="K122" s="85"/>
    </row>
    <row r="123" spans="9:11" x14ac:dyDescent="0.25">
      <c r="I123" s="86">
        <v>45999</v>
      </c>
      <c r="J123" s="27"/>
      <c r="K123" s="85"/>
    </row>
    <row r="124" spans="9:11" x14ac:dyDescent="0.25">
      <c r="I124" s="86">
        <v>46016</v>
      </c>
      <c r="J124" s="27"/>
      <c r="K124" s="85"/>
    </row>
    <row r="125" spans="9:11" x14ac:dyDescent="0.25">
      <c r="I125" s="86">
        <v>46023</v>
      </c>
      <c r="J125" s="27"/>
      <c r="K125" s="85"/>
    </row>
    <row r="126" spans="9:11" x14ac:dyDescent="0.25">
      <c r="I126" s="86">
        <v>46034</v>
      </c>
      <c r="J126" s="27"/>
      <c r="K126" s="85"/>
    </row>
    <row r="127" spans="9:11" x14ac:dyDescent="0.25">
      <c r="I127" s="86">
        <v>46104</v>
      </c>
      <c r="J127" s="27"/>
      <c r="K127" s="85"/>
    </row>
    <row r="128" spans="9:11" x14ac:dyDescent="0.25">
      <c r="I128" s="86">
        <v>46114</v>
      </c>
      <c r="J128" s="27"/>
      <c r="K128" s="85"/>
    </row>
    <row r="129" spans="9:11" x14ac:dyDescent="0.25">
      <c r="I129" s="86">
        <v>46115</v>
      </c>
      <c r="J129" s="27"/>
      <c r="K129" s="85"/>
    </row>
    <row r="130" spans="9:11" x14ac:dyDescent="0.25">
      <c r="I130" s="86">
        <v>46143</v>
      </c>
      <c r="J130" s="27"/>
      <c r="K130" s="85"/>
    </row>
    <row r="131" spans="9:11" ht="14.4" thickBot="1" x14ac:dyDescent="0.3">
      <c r="I131" s="87">
        <v>46160</v>
      </c>
      <c r="J131" s="27"/>
      <c r="K131" s="85"/>
    </row>
  </sheetData>
  <mergeCells count="124">
    <mergeCell ref="EJ7:EP7"/>
    <mergeCell ref="CM7:CS7"/>
    <mergeCell ref="CT7:CZ7"/>
    <mergeCell ref="DA7:DG7"/>
    <mergeCell ref="DH7:DN7"/>
    <mergeCell ref="DO7:DU7"/>
    <mergeCell ref="DV7:EB7"/>
    <mergeCell ref="CF7:CL7"/>
    <mergeCell ref="AP7:AV7"/>
    <mergeCell ref="AW7:BC7"/>
    <mergeCell ref="BD7:BJ7"/>
    <mergeCell ref="BK7:BQ7"/>
    <mergeCell ref="BY7:CE7"/>
    <mergeCell ref="BR7:BX7"/>
    <mergeCell ref="B6:C6"/>
    <mergeCell ref="D6:H6"/>
    <mergeCell ref="L8:M8"/>
    <mergeCell ref="N7:T7"/>
    <mergeCell ref="U7:AA7"/>
    <mergeCell ref="AB7:AH7"/>
    <mergeCell ref="AI7:AO7"/>
    <mergeCell ref="EC7:EI7"/>
    <mergeCell ref="C9:D9"/>
    <mergeCell ref="C10:D10"/>
    <mergeCell ref="C11:D11"/>
    <mergeCell ref="C12:D12"/>
    <mergeCell ref="C13:D13"/>
    <mergeCell ref="B5:C5"/>
    <mergeCell ref="C1:H1"/>
    <mergeCell ref="C2:H3"/>
    <mergeCell ref="D5:H5"/>
    <mergeCell ref="C19:D19"/>
    <mergeCell ref="C20:D20"/>
    <mergeCell ref="C21:D21"/>
    <mergeCell ref="C22:D22"/>
    <mergeCell ref="C23:D23"/>
    <mergeCell ref="C14:D14"/>
    <mergeCell ref="C15:D15"/>
    <mergeCell ref="C16:D16"/>
    <mergeCell ref="C17:D17"/>
    <mergeCell ref="C18:D1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39:D39"/>
    <mergeCell ref="C40:D40"/>
    <mergeCell ref="C41:D41"/>
    <mergeCell ref="C42:D42"/>
    <mergeCell ref="C43:D43"/>
    <mergeCell ref="C34:D34"/>
    <mergeCell ref="C35:D35"/>
    <mergeCell ref="C36:D36"/>
    <mergeCell ref="C37:D37"/>
    <mergeCell ref="C38:D38"/>
    <mergeCell ref="C49:D49"/>
    <mergeCell ref="C50:D50"/>
    <mergeCell ref="C51:D51"/>
    <mergeCell ref="C52:D52"/>
    <mergeCell ref="C53:D53"/>
    <mergeCell ref="C44:D44"/>
    <mergeCell ref="C45:D45"/>
    <mergeCell ref="C46:D46"/>
    <mergeCell ref="C47:D47"/>
    <mergeCell ref="C48:D48"/>
    <mergeCell ref="C59:D59"/>
    <mergeCell ref="C60:D60"/>
    <mergeCell ref="C61:D61"/>
    <mergeCell ref="C62:D62"/>
    <mergeCell ref="C63:D63"/>
    <mergeCell ref="C54:D54"/>
    <mergeCell ref="C55:D55"/>
    <mergeCell ref="C56:D56"/>
    <mergeCell ref="C57:D57"/>
    <mergeCell ref="C58:D58"/>
    <mergeCell ref="C69:D69"/>
    <mergeCell ref="C70:D70"/>
    <mergeCell ref="C71:D71"/>
    <mergeCell ref="C72:D72"/>
    <mergeCell ref="C73:D73"/>
    <mergeCell ref="C64:D64"/>
    <mergeCell ref="C65:D65"/>
    <mergeCell ref="C66:D66"/>
    <mergeCell ref="C67:D67"/>
    <mergeCell ref="C68:D68"/>
    <mergeCell ref="C79:D79"/>
    <mergeCell ref="C80:D80"/>
    <mergeCell ref="C81:D81"/>
    <mergeCell ref="C82:D82"/>
    <mergeCell ref="C83:D83"/>
    <mergeCell ref="C74:D74"/>
    <mergeCell ref="C75:D75"/>
    <mergeCell ref="C76:D76"/>
    <mergeCell ref="C77:D77"/>
    <mergeCell ref="C78:D78"/>
    <mergeCell ref="C89:D89"/>
    <mergeCell ref="C90:D90"/>
    <mergeCell ref="C91:D91"/>
    <mergeCell ref="C92:D92"/>
    <mergeCell ref="C93:D93"/>
    <mergeCell ref="C84:D84"/>
    <mergeCell ref="C85:D85"/>
    <mergeCell ref="C86:D86"/>
    <mergeCell ref="C87:D87"/>
    <mergeCell ref="C88:D88"/>
    <mergeCell ref="C104:D104"/>
    <mergeCell ref="C105:D105"/>
    <mergeCell ref="C106:D106"/>
    <mergeCell ref="C99:D99"/>
    <mergeCell ref="C100:D100"/>
    <mergeCell ref="C101:D101"/>
    <mergeCell ref="C102:D102"/>
    <mergeCell ref="C103:D103"/>
    <mergeCell ref="C94:D94"/>
    <mergeCell ref="C95:D95"/>
    <mergeCell ref="C96:D96"/>
    <mergeCell ref="C97:D97"/>
    <mergeCell ref="C98:D98"/>
  </mergeCells>
  <phoneticPr fontId="2" type="noConversion"/>
  <conditionalFormatting sqref="F10:G10">
    <cfRule type="dataBar" priority="20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{E5211025-2884-4586-A99C-364EE5F5C103}</x14:id>
        </ext>
      </extLst>
    </cfRule>
  </conditionalFormatting>
  <conditionalFormatting sqref="F11:G42 F44:G105">
    <cfRule type="dataBar" priority="8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{B73C7336-49DD-4BD8-B83D-2D570AE527E3}</x14:id>
        </ext>
      </extLst>
    </cfRule>
  </conditionalFormatting>
  <conditionalFormatting sqref="F43:G43">
    <cfRule type="dataBar" priority="1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{F3340FD8-0717-46F3-B2AF-1B4581060172}</x14:id>
        </ext>
      </extLst>
    </cfRule>
  </conditionalFormatting>
  <conditionalFormatting sqref="K1:K1048576">
    <cfRule type="containsText" dxfId="15" priority="2" operator="containsText" text="Aprobaciones">
      <formula>NOT(ISERROR(SEARCH("Aprobaciones",K1)))</formula>
    </cfRule>
    <cfRule type="containsText" dxfId="14" priority="3" operator="containsText" text="Documentación y Capacitación">
      <formula>NOT(ISERROR(SEARCH("Documentación y Capacitación",K1)))</formula>
    </cfRule>
    <cfRule type="containsText" dxfId="13" priority="4" operator="containsText" text="Pruebas y Validaciones">
      <formula>NOT(ISERROR(SEARCH("Pruebas y Validaciones",K1)))</formula>
    </cfRule>
    <cfRule type="containsText" dxfId="12" priority="5" operator="containsText" text="Configuración y Desarrollos">
      <formula>NOT(ISERROR(SEARCH("Configuración y Desarrollos",K1)))</formula>
    </cfRule>
    <cfRule type="containsText" dxfId="11" priority="6" operator="containsText" text="Gestión y Administración">
      <formula>NOT(ISERROR(SEARCH("Gestión y Administración",K1)))</formula>
    </cfRule>
    <cfRule type="containsText" dxfId="10" priority="7" operator="containsText" text="Gestión y Administración">
      <formula>NOT(ISERROR(SEARCH("Gestión y Administración",K1)))</formula>
    </cfRule>
  </conditionalFormatting>
  <conditionalFormatting sqref="N10:EP22 N11:AJ36 N26:EP105">
    <cfRule type="expression" dxfId="9" priority="221">
      <formula>AND(N$8&gt;=$L10,N$8&lt;=((($M10-$L10+1)*$F10)+$L10-1))</formula>
    </cfRule>
    <cfRule type="expression" dxfId="8" priority="222">
      <formula>AND(N$8&gt;=$L10,N$8&lt;=$M10)</formula>
    </cfRule>
    <cfRule type="expression" dxfId="7" priority="252">
      <formula>AND(OR(N$8=$I$120:$I$131,WEEKDAY(N$8,2)&gt;=6),AND(N$8&gt;=$L10,N$8&lt;=((($M10-$L10+1)*$F10)+$L10-1)))</formula>
    </cfRule>
  </conditionalFormatting>
  <conditionalFormatting sqref="N10:EP105">
    <cfRule type="expression" dxfId="6" priority="108">
      <formula>N$8=TODAY()</formula>
    </cfRule>
  </conditionalFormatting>
  <conditionalFormatting sqref="N25:EP25">
    <cfRule type="expression" dxfId="5" priority="262">
      <formula>AND(OR(N$8=$I$120:$I$131,WEEKDAY(N$8,2)&gt;=6),AND(N$8&gt;=#REF!,N$8&lt;=(((#REF!-#REF!+1)*#REF!)+#REF!-1)))</formula>
    </cfRule>
    <cfRule type="expression" dxfId="4" priority="263">
      <formula>AND(N$8&gt;=#REF!,N$8&lt;=(((#REF!-#REF!+1)*#REF!)+#REF!-1))</formula>
    </cfRule>
    <cfRule type="expression" dxfId="3" priority="264">
      <formula>AND(N$8&gt;=#REF!,N$8&lt;=#REF!)</formula>
    </cfRule>
  </conditionalFormatting>
  <conditionalFormatting sqref="O23:EP23 N24:EP24">
    <cfRule type="expression" dxfId="2" priority="265">
      <formula>AND(OR(N$8=$I$120:$I$131,WEEKDAY(N$8,2)&gt;=6),AND(N$8&gt;=$L24,N$8&lt;=((($M24-$L24+1)*$F24)+$L24-1)))</formula>
    </cfRule>
    <cfRule type="expression" dxfId="1" priority="266">
      <formula>AND(N$8&gt;=$L24,N$8&lt;=((($M24-$L24+1)*$F24)+$L24-1))</formula>
    </cfRule>
    <cfRule type="expression" dxfId="0" priority="267">
      <formula>AND(N$8&gt;=$L24,N$8&lt;=$M24)</formula>
    </cfRule>
  </conditionalFormatting>
  <dataValidations count="4">
    <dataValidation type="list" allowBlank="1" showInputMessage="1" showErrorMessage="1" sqref="K11:K43" xr:uid="{5942FD7C-ADC2-4E49-AC58-5DF5EFB7BD39}">
      <formula1>Categorias</formula1>
    </dataValidation>
    <dataValidation operator="lessThan" allowBlank="1" showInputMessage="1" showErrorMessage="1" sqref="C1:C2 I3 J2:J3" xr:uid="{E5A9B333-21D9-403F-B6FD-2684998DC7ED}"/>
    <dataValidation type="decimal" operator="lessThan" showInputMessage="1" sqref="J1" xr:uid="{EE53481F-53AB-4525-9041-DEC065E69A5B}">
      <formula1>0</formula1>
    </dataValidation>
    <dataValidation type="decimal" operator="lessThan" allowBlank="1" showInputMessage="1" showErrorMessage="1" sqref="I1:I2" xr:uid="{AF22EC43-89CC-46CB-8E44-1135431F409B}">
      <formula1>0</formula1>
    </dataValidation>
  </dataValidations>
  <pageMargins left="0.7" right="0.7" top="0.75" bottom="0.75" header="0.3" footer="0.3"/>
  <pageSetup orientation="portrait" r:id="rId1"/>
  <ignoredErrors>
    <ignoredError sqref="E14 E15 E16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11</xdr:col>
                    <xdr:colOff>0</xdr:colOff>
                    <xdr:row>4</xdr:row>
                    <xdr:rowOff>198120</xdr:rowOff>
                  </from>
                  <to>
                    <xdr:col>12</xdr:col>
                    <xdr:colOff>723900</xdr:colOff>
                    <xdr:row>5</xdr:row>
                    <xdr:rowOff>175260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211025-2884-4586-A99C-364EE5F5C10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F10:G10</xm:sqref>
        </x14:conditionalFormatting>
        <x14:conditionalFormatting xmlns:xm="http://schemas.microsoft.com/office/excel/2006/main">
          <x14:cfRule type="dataBar" id="{B73C7336-49DD-4BD8-B83D-2D570AE527E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F11:G42 F44:G105</xm:sqref>
        </x14:conditionalFormatting>
        <x14:conditionalFormatting xmlns:xm="http://schemas.microsoft.com/office/excel/2006/main">
          <x14:cfRule type="dataBar" id="{F3340FD8-0717-46F3-B2AF-1B458106017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F43:G43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7B022-0939-4AD6-9992-25A41DAF24BF}">
  <dimension ref="A1:A5"/>
  <sheetViews>
    <sheetView showGridLines="0" workbookViewId="0">
      <selection activeCell="C15" sqref="C15"/>
    </sheetView>
  </sheetViews>
  <sheetFormatPr baseColWidth="10" defaultRowHeight="14.4" x14ac:dyDescent="0.3"/>
  <cols>
    <col min="1" max="1" width="32" customWidth="1"/>
  </cols>
  <sheetData>
    <row r="1" spans="1:1" x14ac:dyDescent="0.3">
      <c r="A1" s="3" t="s">
        <v>22</v>
      </c>
    </row>
    <row r="2" spans="1:1" x14ac:dyDescent="0.3">
      <c r="A2" s="1" t="s">
        <v>21</v>
      </c>
    </row>
    <row r="3" spans="1:1" x14ac:dyDescent="0.3">
      <c r="A3" s="1" t="s">
        <v>18</v>
      </c>
    </row>
    <row r="4" spans="1:1" x14ac:dyDescent="0.3">
      <c r="A4" s="1" t="s">
        <v>19</v>
      </c>
    </row>
    <row r="5" spans="1:1" x14ac:dyDescent="0.3">
      <c r="A5" s="1" t="s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508BD-2A0B-4C92-8520-4A644507682F}">
  <dimension ref="A1:N34"/>
  <sheetViews>
    <sheetView showGridLines="0" topLeftCell="C1" zoomScaleNormal="100" workbookViewId="0">
      <pane ySplit="1" topLeftCell="A2" activePane="bottomLeft" state="frozen"/>
      <selection pane="bottomLeft" activeCell="A2" sqref="A2:N34"/>
    </sheetView>
  </sheetViews>
  <sheetFormatPr baseColWidth="10" defaultColWidth="9.44140625" defaultRowHeight="12" x14ac:dyDescent="0.3"/>
  <cols>
    <col min="1" max="1" width="3.44140625" style="6" bestFit="1" customWidth="1"/>
    <col min="2" max="2" width="17.33203125" style="8" bestFit="1" customWidth="1"/>
    <col min="3" max="3" width="4.6640625" style="6" bestFit="1" customWidth="1"/>
    <col min="4" max="4" width="3.109375" style="6" bestFit="1" customWidth="1"/>
    <col min="5" max="5" width="10.6640625" style="6" bestFit="1" customWidth="1"/>
    <col min="6" max="6" width="14.6640625" style="10" bestFit="1" customWidth="1"/>
    <col min="7" max="7" width="14.6640625" style="10" customWidth="1"/>
    <col min="8" max="8" width="77.88671875" style="8" bestFit="1" customWidth="1"/>
    <col min="9" max="9" width="24.88671875" style="8" bestFit="1" customWidth="1"/>
    <col min="10" max="10" width="24.88671875" style="6" customWidth="1"/>
    <col min="11" max="11" width="24.88671875" style="9" customWidth="1"/>
    <col min="12" max="13" width="18" style="9" customWidth="1"/>
    <col min="14" max="14" width="15" style="9" bestFit="1" customWidth="1"/>
    <col min="15" max="16384" width="9.44140625" style="8"/>
  </cols>
  <sheetData>
    <row r="1" spans="1:14" s="6" customFormat="1" ht="38.25" customHeight="1" x14ac:dyDescent="0.3">
      <c r="A1" s="4" t="s">
        <v>24</v>
      </c>
      <c r="B1" s="4" t="s">
        <v>6</v>
      </c>
      <c r="C1" s="4" t="s">
        <v>7</v>
      </c>
      <c r="D1" s="4" t="s">
        <v>8</v>
      </c>
      <c r="E1" s="4" t="s">
        <v>11</v>
      </c>
      <c r="F1" s="4" t="s">
        <v>9</v>
      </c>
      <c r="G1" s="2" t="s">
        <v>15</v>
      </c>
      <c r="H1" s="4" t="s">
        <v>10</v>
      </c>
      <c r="I1" s="4" t="s">
        <v>12</v>
      </c>
      <c r="J1" s="2" t="s">
        <v>4</v>
      </c>
      <c r="K1" s="2" t="s">
        <v>5</v>
      </c>
      <c r="L1" s="4" t="s">
        <v>13</v>
      </c>
      <c r="M1" s="4" t="s">
        <v>1</v>
      </c>
      <c r="N1" s="4" t="s">
        <v>23</v>
      </c>
    </row>
    <row r="2" spans="1:14" x14ac:dyDescent="0.3">
      <c r="A2" s="7">
        <v>1</v>
      </c>
      <c r="B2" s="5">
        <f>Cronograma!B10</f>
        <v>0</v>
      </c>
      <c r="C2" s="7">
        <f>Cronograma!C10</f>
        <v>1</v>
      </c>
      <c r="D2" s="7">
        <f>Cronograma!D10</f>
        <v>0</v>
      </c>
      <c r="E2" s="7">
        <f>Cronograma!E10</f>
        <v>1</v>
      </c>
      <c r="F2" s="11">
        <f>Cronograma!F10</f>
        <v>0</v>
      </c>
      <c r="G2" s="7" t="str">
        <f>Cronograma!G10</f>
        <v>Resumen</v>
      </c>
      <c r="H2" s="5" t="str">
        <f>C2&amp;"   "&amp;Cronograma!H10</f>
        <v>1   Nombre del proyecto</v>
      </c>
      <c r="I2" s="5">
        <f>Cronograma!I10</f>
        <v>0</v>
      </c>
      <c r="J2" s="7" t="str">
        <f>Cronograma!J10</f>
        <v>NO</v>
      </c>
      <c r="K2" s="12">
        <f>Cronograma!K10</f>
        <v>0</v>
      </c>
      <c r="L2" s="13">
        <f>Cronograma!L10</f>
        <v>45889</v>
      </c>
      <c r="M2" s="13">
        <f>Cronograma!M10</f>
        <v>45989</v>
      </c>
      <c r="N2" s="5">
        <f>Cronograma!N10</f>
        <v>0</v>
      </c>
    </row>
    <row r="3" spans="1:14" x14ac:dyDescent="0.3">
      <c r="A3" s="7">
        <v>2</v>
      </c>
      <c r="B3" s="5">
        <f>Cronograma!B11</f>
        <v>0</v>
      </c>
      <c r="C3" s="7">
        <f>Cronograma!C11</f>
        <v>2</v>
      </c>
      <c r="D3" s="7">
        <f>Cronograma!D11</f>
        <v>2</v>
      </c>
      <c r="E3" s="7">
        <f>Cronograma!E11</f>
        <v>1</v>
      </c>
      <c r="F3" s="11">
        <f>Cronograma!F11</f>
        <v>0</v>
      </c>
      <c r="G3" s="7" t="str">
        <f>Cronograma!G11</f>
        <v>Resumen</v>
      </c>
      <c r="H3" s="5" t="str">
        <f>C3&amp;"   "&amp;Cronograma!H11</f>
        <v>2   Fase 0: Iniciación y Preparación</v>
      </c>
      <c r="I3" s="5">
        <f>Cronograma!I11</f>
        <v>0</v>
      </c>
      <c r="J3" s="7" t="str">
        <f>Cronograma!J11</f>
        <v>NO</v>
      </c>
      <c r="K3" s="12" t="str">
        <f>Cronograma!K11</f>
        <v>Gestión y Administración</v>
      </c>
      <c r="L3" s="13">
        <f>Cronograma!L11</f>
        <v>45889</v>
      </c>
      <c r="M3" s="13">
        <f>Cronograma!M11</f>
        <v>45901</v>
      </c>
      <c r="N3" s="5">
        <f>Cronograma!N11</f>
        <v>0</v>
      </c>
    </row>
    <row r="4" spans="1:14" x14ac:dyDescent="0.3">
      <c r="A4" s="7">
        <v>3</v>
      </c>
      <c r="B4" s="5">
        <f>Cronograma!B12</f>
        <v>0</v>
      </c>
      <c r="C4" s="7">
        <f>Cronograma!C12</f>
        <v>3</v>
      </c>
      <c r="D4" s="7">
        <f>Cronograma!D12</f>
        <v>3</v>
      </c>
      <c r="E4" s="7">
        <f>Cronograma!E12</f>
        <v>1</v>
      </c>
      <c r="F4" s="11">
        <f>Cronograma!F12</f>
        <v>0</v>
      </c>
      <c r="G4" s="7" t="str">
        <f>Cronograma!G12</f>
        <v>Tarea</v>
      </c>
      <c r="H4" s="5" t="str">
        <f>C4&amp;"   "&amp;Cronograma!H12</f>
        <v>3     Elaboración EDT (Estructura Desglosada de trabajo)</v>
      </c>
      <c r="I4" s="5">
        <f>Cronograma!I12</f>
        <v>0</v>
      </c>
      <c r="J4" s="7" t="str">
        <f>Cronograma!J12</f>
        <v>NO</v>
      </c>
      <c r="K4" s="12" t="str">
        <f>Cronograma!K12</f>
        <v>Gestión y Administración</v>
      </c>
      <c r="L4" s="13">
        <f>Cronograma!L12</f>
        <v>45894</v>
      </c>
      <c r="M4" s="13">
        <f>Cronograma!M12</f>
        <v>45895</v>
      </c>
      <c r="N4" s="5">
        <f>Cronograma!N12</f>
        <v>0</v>
      </c>
    </row>
    <row r="5" spans="1:14" x14ac:dyDescent="0.3">
      <c r="A5" s="7">
        <v>4</v>
      </c>
      <c r="B5" s="5">
        <f>Cronograma!B13</f>
        <v>0</v>
      </c>
      <c r="C5" s="7">
        <f>Cronograma!C13</f>
        <v>4</v>
      </c>
      <c r="D5" s="7">
        <f>Cronograma!D13</f>
        <v>4</v>
      </c>
      <c r="E5" s="7">
        <f>Cronograma!E13</f>
        <v>1</v>
      </c>
      <c r="F5" s="11">
        <f>Cronograma!F13</f>
        <v>0</v>
      </c>
      <c r="G5" s="7" t="str">
        <f>Cronograma!G13</f>
        <v>Tarea</v>
      </c>
      <c r="H5" s="5" t="str">
        <f>C5&amp;"   "&amp;Cronograma!H13</f>
        <v>4     Elaboración ficha del proyecto</v>
      </c>
      <c r="I5" s="5">
        <f>Cronograma!I13</f>
        <v>0</v>
      </c>
      <c r="J5" s="7" t="str">
        <f>Cronograma!J13</f>
        <v>NO</v>
      </c>
      <c r="K5" s="12" t="str">
        <f>Cronograma!K13</f>
        <v>Gestión y Administración</v>
      </c>
      <c r="L5" s="13">
        <f>Cronograma!L13</f>
        <v>45896</v>
      </c>
      <c r="M5" s="13">
        <f>Cronograma!M13</f>
        <v>45898</v>
      </c>
      <c r="N5" s="5">
        <f>Cronograma!N13</f>
        <v>0</v>
      </c>
    </row>
    <row r="6" spans="1:14" x14ac:dyDescent="0.3">
      <c r="A6" s="7">
        <v>5</v>
      </c>
      <c r="B6" s="5">
        <f>Cronograma!B14</f>
        <v>0</v>
      </c>
      <c r="C6" s="7">
        <f>Cronograma!C14</f>
        <v>5</v>
      </c>
      <c r="D6" s="7">
        <f>Cronograma!D14</f>
        <v>5</v>
      </c>
      <c r="E6" s="7">
        <f>Cronograma!E14</f>
        <v>1</v>
      </c>
      <c r="F6" s="11">
        <f>Cronograma!F14</f>
        <v>0</v>
      </c>
      <c r="G6" s="7" t="str">
        <f>Cronograma!G14</f>
        <v>Tarea</v>
      </c>
      <c r="H6" s="5" t="str">
        <f>C6&amp;"   "&amp;Cronograma!H14</f>
        <v>5     Elaboración cronograma inicial</v>
      </c>
      <c r="I6" s="5">
        <f>Cronograma!I14</f>
        <v>0</v>
      </c>
      <c r="J6" s="7" t="str">
        <f>Cronograma!J14</f>
        <v>NO</v>
      </c>
      <c r="K6" s="12" t="str">
        <f>Cronograma!K14</f>
        <v>Gestión y Administración</v>
      </c>
      <c r="L6" s="13">
        <f>Cronograma!L14</f>
        <v>45889</v>
      </c>
      <c r="M6" s="13">
        <f>Cronograma!M14</f>
        <v>45889</v>
      </c>
      <c r="N6" s="5">
        <f>Cronograma!N14</f>
        <v>0</v>
      </c>
    </row>
    <row r="7" spans="1:14" x14ac:dyDescent="0.3">
      <c r="A7" s="7">
        <v>6</v>
      </c>
      <c r="B7" s="5">
        <f>Cronograma!B15</f>
        <v>0</v>
      </c>
      <c r="C7" s="7">
        <f>Cronograma!C15</f>
        <v>6</v>
      </c>
      <c r="D7" s="7">
        <f>Cronograma!D15</f>
        <v>6</v>
      </c>
      <c r="E7" s="7">
        <f>Cronograma!E15</f>
        <v>1</v>
      </c>
      <c r="F7" s="11">
        <f>Cronograma!F15</f>
        <v>0</v>
      </c>
      <c r="G7" s="7" t="str">
        <f>Cronograma!G15</f>
        <v>Tarea</v>
      </c>
      <c r="H7" s="5" t="str">
        <f>C7&amp;"   "&amp;Cronograma!H15</f>
        <v>6   Tarea</v>
      </c>
      <c r="I7" s="5">
        <f>Cronograma!I15</f>
        <v>0</v>
      </c>
      <c r="J7" s="7" t="str">
        <f>Cronograma!J15</f>
        <v>NO</v>
      </c>
      <c r="K7" s="12" t="str">
        <f>Cronograma!K15</f>
        <v>Gestión y Administración</v>
      </c>
      <c r="L7" s="13">
        <f>Cronograma!L15</f>
        <v>45894</v>
      </c>
      <c r="M7" s="13">
        <f>Cronograma!M15</f>
        <v>45894</v>
      </c>
      <c r="N7" s="5">
        <f>Cronograma!N15</f>
        <v>0</v>
      </c>
    </row>
    <row r="8" spans="1:14" x14ac:dyDescent="0.3">
      <c r="A8" s="7">
        <v>7</v>
      </c>
      <c r="B8" s="5">
        <f>Cronograma!B16</f>
        <v>0</v>
      </c>
      <c r="C8" s="7">
        <f>Cronograma!C16</f>
        <v>7</v>
      </c>
      <c r="D8" s="7">
        <f>Cronograma!D16</f>
        <v>7</v>
      </c>
      <c r="E8" s="7">
        <f>Cronograma!E16</f>
        <v>1</v>
      </c>
      <c r="F8" s="11">
        <f>Cronograma!F16</f>
        <v>0</v>
      </c>
      <c r="G8" s="7" t="str">
        <f>Cronograma!G16</f>
        <v>Tarea</v>
      </c>
      <c r="H8" s="5" t="str">
        <f>C8&amp;"   "&amp;Cronograma!H16</f>
        <v>7   Tarea</v>
      </c>
      <c r="I8" s="5">
        <f>Cronograma!I16</f>
        <v>0</v>
      </c>
      <c r="J8" s="7" t="str">
        <f>Cronograma!J16</f>
        <v>NO</v>
      </c>
      <c r="K8" s="12" t="str">
        <f>Cronograma!K16</f>
        <v>Gestión y Administración</v>
      </c>
      <c r="L8" s="13">
        <f>Cronograma!L16</f>
        <v>45901</v>
      </c>
      <c r="M8" s="13">
        <f>Cronograma!M16</f>
        <v>45901</v>
      </c>
      <c r="N8" s="5">
        <f>Cronograma!N16</f>
        <v>0</v>
      </c>
    </row>
    <row r="9" spans="1:14" x14ac:dyDescent="0.3">
      <c r="A9" s="7">
        <v>8</v>
      </c>
      <c r="B9" s="5">
        <f>Cronograma!B17</f>
        <v>0</v>
      </c>
      <c r="C9" s="7">
        <f>Cronograma!C17</f>
        <v>8</v>
      </c>
      <c r="D9" s="7">
        <f>Cronograma!D17</f>
        <v>8</v>
      </c>
      <c r="E9" s="7">
        <f>Cronograma!E17</f>
        <v>1</v>
      </c>
      <c r="F9" s="11">
        <f>Cronograma!F17</f>
        <v>0</v>
      </c>
      <c r="G9" s="7" t="str">
        <f>Cronograma!G17</f>
        <v>Resumen</v>
      </c>
      <c r="H9" s="5" t="str">
        <f>C9&amp;"   "&amp;Cronograma!H17</f>
        <v xml:space="preserve">8   Fase 1: </v>
      </c>
      <c r="I9" s="5">
        <f>Cronograma!I17</f>
        <v>0</v>
      </c>
      <c r="J9" s="7" t="str">
        <f>Cronograma!J17</f>
        <v>NO</v>
      </c>
      <c r="K9" s="12" t="str">
        <f>Cronograma!K17</f>
        <v>Gestión y Administración</v>
      </c>
      <c r="L9" s="13">
        <f>Cronograma!L17</f>
        <v>45902</v>
      </c>
      <c r="M9" s="13">
        <f>Cronograma!M17</f>
        <v>45926</v>
      </c>
      <c r="N9" s="5">
        <f>Cronograma!N17</f>
        <v>0</v>
      </c>
    </row>
    <row r="10" spans="1:14" x14ac:dyDescent="0.3">
      <c r="A10" s="7">
        <v>9</v>
      </c>
      <c r="B10" s="5">
        <f>Cronograma!B18</f>
        <v>0</v>
      </c>
      <c r="C10" s="7">
        <f>Cronograma!C18</f>
        <v>9</v>
      </c>
      <c r="D10" s="7">
        <f>Cronograma!D18</f>
        <v>9</v>
      </c>
      <c r="E10" s="7">
        <f>Cronograma!E18</f>
        <v>1</v>
      </c>
      <c r="F10" s="11">
        <f>Cronograma!F18</f>
        <v>0</v>
      </c>
      <c r="G10" s="7" t="str">
        <f>Cronograma!G18</f>
        <v>Resumen</v>
      </c>
      <c r="H10" s="5" t="str">
        <f>C10&amp;"   "&amp;Cronograma!H18</f>
        <v>9   Tarea</v>
      </c>
      <c r="I10" s="5">
        <f>Cronograma!I18</f>
        <v>0</v>
      </c>
      <c r="J10" s="7" t="str">
        <f>Cronograma!J18</f>
        <v>NO</v>
      </c>
      <c r="K10" s="12" t="str">
        <f>Cronograma!K18</f>
        <v>Gestión y Administración</v>
      </c>
      <c r="L10" s="13">
        <f>Cronograma!L18</f>
        <v>45902</v>
      </c>
      <c r="M10" s="13">
        <f>Cronograma!M18</f>
        <v>45918</v>
      </c>
      <c r="N10" s="5">
        <f>Cronograma!N18</f>
        <v>0</v>
      </c>
    </row>
    <row r="11" spans="1:14" x14ac:dyDescent="0.3">
      <c r="A11" s="7">
        <v>10</v>
      </c>
      <c r="B11" s="5">
        <f>Cronograma!B19</f>
        <v>0</v>
      </c>
      <c r="C11" s="7">
        <f>Cronograma!C19</f>
        <v>10</v>
      </c>
      <c r="D11" s="7">
        <f>Cronograma!D19</f>
        <v>10</v>
      </c>
      <c r="E11" s="7">
        <f>Cronograma!E19</f>
        <v>1</v>
      </c>
      <c r="F11" s="11">
        <f>Cronograma!F19</f>
        <v>0</v>
      </c>
      <c r="G11" s="7" t="str">
        <f>Cronograma!G19</f>
        <v>Tarea</v>
      </c>
      <c r="H11" s="5" t="str">
        <f>C11&amp;"   "&amp;Cronograma!H19</f>
        <v>10   Tarea</v>
      </c>
      <c r="I11" s="5">
        <f>Cronograma!I19</f>
        <v>0</v>
      </c>
      <c r="J11" s="7" t="str">
        <f>Cronograma!J19</f>
        <v>NO</v>
      </c>
      <c r="K11" s="12" t="str">
        <f>Cronograma!K19</f>
        <v>Gestión y Administración</v>
      </c>
      <c r="L11" s="13">
        <f>Cronograma!L19</f>
        <v>45902</v>
      </c>
      <c r="M11" s="13">
        <f>Cronograma!M19</f>
        <v>45905</v>
      </c>
      <c r="N11" s="5">
        <f>Cronograma!N19</f>
        <v>0</v>
      </c>
    </row>
    <row r="12" spans="1:14" x14ac:dyDescent="0.3">
      <c r="A12" s="7">
        <v>11</v>
      </c>
      <c r="B12" s="5">
        <f>Cronograma!B20</f>
        <v>0</v>
      </c>
      <c r="C12" s="7">
        <f>Cronograma!C20</f>
        <v>11</v>
      </c>
      <c r="D12" s="7">
        <f>Cronograma!D20</f>
        <v>11</v>
      </c>
      <c r="E12" s="7">
        <f>Cronograma!E20</f>
        <v>1</v>
      </c>
      <c r="F12" s="11">
        <f>Cronograma!F20</f>
        <v>0</v>
      </c>
      <c r="G12" s="7" t="str">
        <f>Cronograma!G20</f>
        <v>Tarea</v>
      </c>
      <c r="H12" s="5" t="str">
        <f>C12&amp;"   "&amp;Cronograma!H20</f>
        <v>11   Tarea</v>
      </c>
      <c r="I12" s="5">
        <f>Cronograma!I20</f>
        <v>0</v>
      </c>
      <c r="J12" s="7" t="str">
        <f>Cronograma!J20</f>
        <v>NO</v>
      </c>
      <c r="K12" s="12" t="str">
        <f>Cronograma!K20</f>
        <v>Gestión y Administración</v>
      </c>
      <c r="L12" s="13">
        <f>Cronograma!L20</f>
        <v>45902</v>
      </c>
      <c r="M12" s="13">
        <f>Cronograma!M20</f>
        <v>45905</v>
      </c>
      <c r="N12" s="5">
        <f>Cronograma!N20</f>
        <v>0</v>
      </c>
    </row>
    <row r="13" spans="1:14" x14ac:dyDescent="0.3">
      <c r="A13" s="7">
        <v>12</v>
      </c>
      <c r="B13" s="5">
        <f>Cronograma!B21</f>
        <v>0</v>
      </c>
      <c r="C13" s="7">
        <f>Cronograma!C21</f>
        <v>12</v>
      </c>
      <c r="D13" s="7">
        <f>Cronograma!D21</f>
        <v>12</v>
      </c>
      <c r="E13" s="7">
        <f>Cronograma!E21</f>
        <v>1</v>
      </c>
      <c r="F13" s="11">
        <f>Cronograma!F21</f>
        <v>0</v>
      </c>
      <c r="G13" s="7" t="str">
        <f>Cronograma!G21</f>
        <v>Tarea</v>
      </c>
      <c r="H13" s="5" t="str">
        <f>C13&amp;"   "&amp;Cronograma!H21</f>
        <v>12   Tarea</v>
      </c>
      <c r="I13" s="5">
        <f>Cronograma!I21</f>
        <v>0</v>
      </c>
      <c r="J13" s="7" t="str">
        <f>Cronograma!J21</f>
        <v>NO</v>
      </c>
      <c r="K13" s="12" t="str">
        <f>Cronograma!K21</f>
        <v>Gestión y Administración</v>
      </c>
      <c r="L13" s="13">
        <f>Cronograma!L21</f>
        <v>45908</v>
      </c>
      <c r="M13" s="13">
        <f>Cronograma!M21</f>
        <v>45912</v>
      </c>
      <c r="N13" s="5">
        <f>Cronograma!N21</f>
        <v>0</v>
      </c>
    </row>
    <row r="14" spans="1:14" x14ac:dyDescent="0.3">
      <c r="A14" s="7">
        <v>13</v>
      </c>
      <c r="B14" s="5">
        <f>Cronograma!B22</f>
        <v>0</v>
      </c>
      <c r="C14" s="7">
        <f>Cronograma!C22</f>
        <v>13</v>
      </c>
      <c r="D14" s="7">
        <f>Cronograma!D22</f>
        <v>13</v>
      </c>
      <c r="E14" s="7">
        <f>Cronograma!E22</f>
        <v>1</v>
      </c>
      <c r="F14" s="11">
        <f>Cronograma!F22</f>
        <v>0</v>
      </c>
      <c r="G14" s="7" t="str">
        <f>Cronograma!G22</f>
        <v>Tarea</v>
      </c>
      <c r="H14" s="5" t="str">
        <f>C14&amp;"   "&amp;Cronograma!H22</f>
        <v>13   Tarea</v>
      </c>
      <c r="I14" s="5">
        <f>Cronograma!I22</f>
        <v>0</v>
      </c>
      <c r="J14" s="7" t="str">
        <f>Cronograma!J22</f>
        <v>NO</v>
      </c>
      <c r="K14" s="12" t="str">
        <f>Cronograma!K22</f>
        <v>Gestión y Administración</v>
      </c>
      <c r="L14" s="13">
        <f>Cronograma!L22</f>
        <v>45915</v>
      </c>
      <c r="M14" s="13">
        <f>Cronograma!M22</f>
        <v>45918</v>
      </c>
      <c r="N14" s="5">
        <f>Cronograma!N22</f>
        <v>0</v>
      </c>
    </row>
    <row r="15" spans="1:14" x14ac:dyDescent="0.3">
      <c r="A15" s="7">
        <v>14</v>
      </c>
      <c r="B15" s="5">
        <f>Cronograma!B38</f>
        <v>0</v>
      </c>
      <c r="C15" s="7">
        <f>Cronograma!C23</f>
        <v>19</v>
      </c>
      <c r="D15" s="7">
        <f>Cronograma!D23</f>
        <v>19</v>
      </c>
      <c r="E15" s="7">
        <f>Cronograma!E23</f>
        <v>1</v>
      </c>
      <c r="F15" s="11">
        <f>Cronograma!F23</f>
        <v>0</v>
      </c>
      <c r="G15" s="7" t="str">
        <f>Cronograma!G23</f>
        <v>Resumen</v>
      </c>
      <c r="H15" s="5" t="str">
        <f>C15&amp;"   "&amp;Cronograma!H23</f>
        <v xml:space="preserve">19   Fase 2: </v>
      </c>
      <c r="I15" s="5">
        <f>Cronograma!I23</f>
        <v>0</v>
      </c>
      <c r="J15" s="7" t="str">
        <f>Cronograma!J23</f>
        <v>NO</v>
      </c>
      <c r="K15" s="12" t="str">
        <f>Cronograma!K23</f>
        <v>Gestión y Administración</v>
      </c>
      <c r="L15" s="13">
        <f>Cronograma!L23</f>
        <v>45915</v>
      </c>
      <c r="M15" s="13">
        <f>Cronograma!M23</f>
        <v>45919</v>
      </c>
      <c r="N15" s="5">
        <f>Cronograma!N23</f>
        <v>0</v>
      </c>
    </row>
    <row r="16" spans="1:14" x14ac:dyDescent="0.3">
      <c r="A16" s="7">
        <v>15</v>
      </c>
      <c r="B16" s="5">
        <f>Cronograma!B39</f>
        <v>0</v>
      </c>
      <c r="C16" s="7">
        <f>Cronograma!C24</f>
        <v>20</v>
      </c>
      <c r="D16" s="7">
        <f>Cronograma!D24</f>
        <v>20</v>
      </c>
      <c r="E16" s="7">
        <f>Cronograma!E24</f>
        <v>1</v>
      </c>
      <c r="F16" s="11">
        <f>Cronograma!F24</f>
        <v>0</v>
      </c>
      <c r="G16" s="7" t="str">
        <f>Cronograma!G24</f>
        <v>Tarea</v>
      </c>
      <c r="H16" s="5" t="str">
        <f>C16&amp;"   "&amp;Cronograma!H24</f>
        <v>20   Tarea</v>
      </c>
      <c r="I16" s="5">
        <f>Cronograma!I24</f>
        <v>0</v>
      </c>
      <c r="J16" s="7" t="str">
        <f>Cronograma!J24</f>
        <v>NO</v>
      </c>
      <c r="K16" s="12" t="str">
        <f>Cronograma!K24</f>
        <v>Gestión y Administración</v>
      </c>
      <c r="L16" s="13">
        <f>Cronograma!L24</f>
        <v>45915</v>
      </c>
      <c r="M16" s="13">
        <f>Cronograma!M24</f>
        <v>45918</v>
      </c>
      <c r="N16" s="5">
        <f>Cronograma!N24</f>
        <v>0</v>
      </c>
    </row>
    <row r="17" spans="1:14" x14ac:dyDescent="0.3">
      <c r="A17" s="7">
        <v>16</v>
      </c>
      <c r="B17" s="5">
        <f>Cronograma!B40</f>
        <v>0</v>
      </c>
      <c r="C17" s="7">
        <f>Cronograma!C25</f>
        <v>21</v>
      </c>
      <c r="D17" s="7">
        <f>Cronograma!D25</f>
        <v>21</v>
      </c>
      <c r="E17" s="7">
        <f>Cronograma!E25</f>
        <v>1</v>
      </c>
      <c r="F17" s="11">
        <f>Cronograma!F25</f>
        <v>0</v>
      </c>
      <c r="G17" s="7" t="str">
        <f>Cronograma!G25</f>
        <v>Tarea</v>
      </c>
      <c r="H17" s="5" t="str">
        <f>C17&amp;"   "&amp;Cronograma!H25</f>
        <v>21   Tarea</v>
      </c>
      <c r="I17" s="5">
        <f>Cronograma!I25</f>
        <v>0</v>
      </c>
      <c r="J17" s="7" t="str">
        <f>Cronograma!J25</f>
        <v>NO</v>
      </c>
      <c r="K17" s="12" t="str">
        <f>Cronograma!K25</f>
        <v>Pruebas y Validaciones</v>
      </c>
      <c r="L17" s="13">
        <f>Cronograma!L25</f>
        <v>45915</v>
      </c>
      <c r="M17" s="13">
        <f>Cronograma!M25</f>
        <v>45918</v>
      </c>
      <c r="N17" s="5">
        <f>Cronograma!N25</f>
        <v>0</v>
      </c>
    </row>
    <row r="18" spans="1:14" x14ac:dyDescent="0.3">
      <c r="A18" s="7">
        <v>17</v>
      </c>
      <c r="B18" s="5">
        <f>Cronograma!B41</f>
        <v>0</v>
      </c>
      <c r="C18" s="7">
        <f>Cronograma!C26</f>
        <v>22</v>
      </c>
      <c r="D18" s="7">
        <f>Cronograma!D26</f>
        <v>22</v>
      </c>
      <c r="E18" s="7">
        <f>Cronograma!E26</f>
        <v>1</v>
      </c>
      <c r="F18" s="11">
        <f>Cronograma!F26</f>
        <v>0</v>
      </c>
      <c r="G18" s="7" t="str">
        <f>Cronograma!G26</f>
        <v>Tarea</v>
      </c>
      <c r="H18" s="5" t="str">
        <f>C18&amp;"   "&amp;Cronograma!H26</f>
        <v>22   Tarea</v>
      </c>
      <c r="I18" s="5">
        <f>Cronograma!I26</f>
        <v>0</v>
      </c>
      <c r="J18" s="7" t="str">
        <f>Cronograma!J26</f>
        <v>NO</v>
      </c>
      <c r="K18" s="12" t="str">
        <f>Cronograma!K26</f>
        <v>Gestión y Administración</v>
      </c>
      <c r="L18" s="13">
        <f>Cronograma!L26</f>
        <v>45918</v>
      </c>
      <c r="M18" s="13">
        <f>Cronograma!M26</f>
        <v>45919</v>
      </c>
      <c r="N18" s="5">
        <f>Cronograma!N26</f>
        <v>0</v>
      </c>
    </row>
    <row r="19" spans="1:14" x14ac:dyDescent="0.3">
      <c r="A19" s="7">
        <v>18</v>
      </c>
      <c r="B19" s="5">
        <f>Cronograma!B42</f>
        <v>0</v>
      </c>
      <c r="C19" s="7">
        <f>Cronograma!C27</f>
        <v>23</v>
      </c>
      <c r="D19" s="7">
        <f>Cronograma!D27</f>
        <v>23</v>
      </c>
      <c r="E19" s="7">
        <f>Cronograma!E27</f>
        <v>1</v>
      </c>
      <c r="F19" s="11">
        <f>Cronograma!F27</f>
        <v>0</v>
      </c>
      <c r="G19" s="7" t="str">
        <f>Cronograma!G27</f>
        <v>Resumen</v>
      </c>
      <c r="H19" s="5" t="str">
        <f>C19&amp;"   "&amp;Cronograma!H27</f>
        <v xml:space="preserve">23   Fase 3: </v>
      </c>
      <c r="I19" s="5">
        <f>Cronograma!I27</f>
        <v>0</v>
      </c>
      <c r="J19" s="7" t="str">
        <f>Cronograma!J27</f>
        <v>NO</v>
      </c>
      <c r="K19" s="12" t="str">
        <f>Cronograma!K27</f>
        <v>Gestión y Administración</v>
      </c>
      <c r="L19" s="13">
        <f>Cronograma!L27</f>
        <v>45922</v>
      </c>
      <c r="M19" s="13">
        <f>Cronograma!M27</f>
        <v>45961</v>
      </c>
      <c r="N19" s="5">
        <f>Cronograma!N27</f>
        <v>0</v>
      </c>
    </row>
    <row r="20" spans="1:14" x14ac:dyDescent="0.3">
      <c r="A20" s="7">
        <v>19</v>
      </c>
      <c r="B20" s="5">
        <f>Cronograma!B23</f>
        <v>0</v>
      </c>
      <c r="C20" s="7">
        <f>Cronograma!C28</f>
        <v>24</v>
      </c>
      <c r="D20" s="7">
        <f>Cronograma!D28</f>
        <v>24</v>
      </c>
      <c r="E20" s="7">
        <f>Cronograma!E28</f>
        <v>1</v>
      </c>
      <c r="F20" s="11">
        <f>Cronograma!F28</f>
        <v>0</v>
      </c>
      <c r="G20" s="7" t="str">
        <f>Cronograma!G28</f>
        <v>Tarea</v>
      </c>
      <c r="H20" s="5" t="str">
        <f>C20&amp;"   "&amp;Cronograma!H28</f>
        <v>24   Tarea</v>
      </c>
      <c r="I20" s="5">
        <f>Cronograma!I28</f>
        <v>0</v>
      </c>
      <c r="J20" s="7" t="str">
        <f>Cronograma!J28</f>
        <v>NO</v>
      </c>
      <c r="K20" s="12" t="str">
        <f>Cronograma!K28</f>
        <v>Gestión y Administración</v>
      </c>
      <c r="L20" s="13">
        <f>Cronograma!L28</f>
        <v>45922</v>
      </c>
      <c r="M20" s="13">
        <f>Cronograma!M28</f>
        <v>45924</v>
      </c>
      <c r="N20" s="5">
        <f>Cronograma!N28</f>
        <v>0</v>
      </c>
    </row>
    <row r="21" spans="1:14" x14ac:dyDescent="0.3">
      <c r="A21" s="7">
        <v>20</v>
      </c>
      <c r="B21" s="5">
        <f>Cronograma!B24</f>
        <v>0</v>
      </c>
      <c r="C21" s="7">
        <f>Cronograma!C29</f>
        <v>25</v>
      </c>
      <c r="D21" s="7">
        <f>Cronograma!D29</f>
        <v>25</v>
      </c>
      <c r="E21" s="7">
        <f>Cronograma!E29</f>
        <v>1</v>
      </c>
      <c r="F21" s="11">
        <f>Cronograma!F29</f>
        <v>0</v>
      </c>
      <c r="G21" s="7" t="str">
        <f>Cronograma!G29</f>
        <v>Resumen</v>
      </c>
      <c r="H21" s="5" t="str">
        <f>C21&amp;"   "&amp;Cronograma!H29</f>
        <v>25   Tarea</v>
      </c>
      <c r="I21" s="5">
        <f>Cronograma!I29</f>
        <v>0</v>
      </c>
      <c r="J21" s="7" t="str">
        <f>Cronograma!J29</f>
        <v>NO</v>
      </c>
      <c r="K21" s="12" t="str">
        <f>Cronograma!K29</f>
        <v>Gestión y Administración</v>
      </c>
      <c r="L21" s="13">
        <f>Cronograma!L29</f>
        <v>45924</v>
      </c>
      <c r="M21" s="13">
        <f>Cronograma!M29</f>
        <v>45961</v>
      </c>
      <c r="N21" s="5">
        <f>Cronograma!N29</f>
        <v>0</v>
      </c>
    </row>
    <row r="22" spans="1:14" x14ac:dyDescent="0.3">
      <c r="A22" s="7">
        <v>21</v>
      </c>
      <c r="B22" s="5">
        <f>Cronograma!B25</f>
        <v>0</v>
      </c>
      <c r="C22" s="7">
        <f>Cronograma!C30</f>
        <v>26</v>
      </c>
      <c r="D22" s="7">
        <f>Cronograma!D30</f>
        <v>26</v>
      </c>
      <c r="E22" s="7">
        <f>Cronograma!E30</f>
        <v>1</v>
      </c>
      <c r="F22" s="11">
        <f>Cronograma!F30</f>
        <v>0</v>
      </c>
      <c r="G22" s="7" t="str">
        <f>Cronograma!G30</f>
        <v>Tarea</v>
      </c>
      <c r="H22" s="5" t="str">
        <f>C22&amp;"   "&amp;Cronograma!H30</f>
        <v>26   Tarea</v>
      </c>
      <c r="I22" s="5">
        <f>Cronograma!I30</f>
        <v>0</v>
      </c>
      <c r="J22" s="7" t="str">
        <f>Cronograma!J30</f>
        <v>NO</v>
      </c>
      <c r="K22" s="12" t="str">
        <f>Cronograma!K30</f>
        <v>Gestión y Administración</v>
      </c>
      <c r="L22" s="13">
        <f>Cronograma!L30</f>
        <v>45924</v>
      </c>
      <c r="M22" s="13">
        <f>Cronograma!M30</f>
        <v>45931</v>
      </c>
      <c r="N22" s="5">
        <f>Cronograma!N30</f>
        <v>0</v>
      </c>
    </row>
    <row r="23" spans="1:14" x14ac:dyDescent="0.3">
      <c r="A23" s="7">
        <v>22</v>
      </c>
      <c r="B23" s="5">
        <f>Cronograma!B26</f>
        <v>0</v>
      </c>
      <c r="C23" s="7">
        <f>Cronograma!C31</f>
        <v>27</v>
      </c>
      <c r="D23" s="7">
        <f>Cronograma!D31</f>
        <v>27</v>
      </c>
      <c r="E23" s="7">
        <f>Cronograma!E31</f>
        <v>1</v>
      </c>
      <c r="F23" s="11">
        <f>Cronograma!F31</f>
        <v>0</v>
      </c>
      <c r="G23" s="7" t="str">
        <f>Cronograma!G31</f>
        <v>Tarea</v>
      </c>
      <c r="H23" s="5" t="str">
        <f>C23&amp;"   "&amp;Cronograma!H31</f>
        <v>27   Tarea</v>
      </c>
      <c r="I23" s="5">
        <f>Cronograma!I31</f>
        <v>0</v>
      </c>
      <c r="J23" s="7" t="str">
        <f>Cronograma!J31</f>
        <v>NO</v>
      </c>
      <c r="K23" s="12" t="str">
        <f>Cronograma!K31</f>
        <v>Gestión y Administración</v>
      </c>
      <c r="L23" s="13">
        <f>Cronograma!L31</f>
        <v>45924</v>
      </c>
      <c r="M23" s="13">
        <f>Cronograma!M31</f>
        <v>45940</v>
      </c>
      <c r="N23" s="5">
        <f>Cronograma!N31</f>
        <v>0</v>
      </c>
    </row>
    <row r="24" spans="1:14" x14ac:dyDescent="0.3">
      <c r="A24" s="7">
        <v>23</v>
      </c>
      <c r="B24" s="5">
        <f>Cronograma!B27</f>
        <v>0</v>
      </c>
      <c r="C24" s="7">
        <f>Cronograma!C32</f>
        <v>28</v>
      </c>
      <c r="D24" s="7">
        <f>Cronograma!D32</f>
        <v>28</v>
      </c>
      <c r="E24" s="7">
        <f>Cronograma!E32</f>
        <v>1</v>
      </c>
      <c r="F24" s="11">
        <f>Cronograma!F32</f>
        <v>0</v>
      </c>
      <c r="G24" s="7" t="str">
        <f>Cronograma!G32</f>
        <v>Tarea</v>
      </c>
      <c r="H24" s="5" t="str">
        <f>C24&amp;"   "&amp;Cronograma!H32</f>
        <v>28   Tarea</v>
      </c>
      <c r="I24" s="5">
        <f>Cronograma!I32</f>
        <v>0</v>
      </c>
      <c r="J24" s="7" t="str">
        <f>Cronograma!J32</f>
        <v>NO</v>
      </c>
      <c r="K24" s="12" t="str">
        <f>Cronograma!K32</f>
        <v>Configuración y Desarrollos</v>
      </c>
      <c r="L24" s="13">
        <f>Cronograma!L32</f>
        <v>45931</v>
      </c>
      <c r="M24" s="13">
        <f>Cronograma!M32</f>
        <v>45940</v>
      </c>
      <c r="N24" s="5">
        <f>Cronograma!N32</f>
        <v>0</v>
      </c>
    </row>
    <row r="25" spans="1:14" x14ac:dyDescent="0.3">
      <c r="A25" s="7">
        <v>24</v>
      </c>
      <c r="B25" s="5">
        <f>Cronograma!B28</f>
        <v>0</v>
      </c>
      <c r="C25" s="7">
        <f>Cronograma!C33</f>
        <v>29</v>
      </c>
      <c r="D25" s="7">
        <f>Cronograma!D33</f>
        <v>29</v>
      </c>
      <c r="E25" s="7">
        <f>Cronograma!E33</f>
        <v>1</v>
      </c>
      <c r="F25" s="11">
        <f>Cronograma!F33</f>
        <v>0</v>
      </c>
      <c r="G25" s="7" t="str">
        <f>Cronograma!G33</f>
        <v>Tarea</v>
      </c>
      <c r="H25" s="5" t="str">
        <f>C25&amp;"   "&amp;Cronograma!H33</f>
        <v>29   Tarea</v>
      </c>
      <c r="I25" s="5">
        <f>Cronograma!I33</f>
        <v>0</v>
      </c>
      <c r="J25" s="7" t="str">
        <f>Cronograma!J33</f>
        <v>NO</v>
      </c>
      <c r="K25" s="12" t="str">
        <f>Cronograma!K33</f>
        <v>Gestión y Administración</v>
      </c>
      <c r="L25" s="13">
        <f>Cronograma!L33</f>
        <v>45940</v>
      </c>
      <c r="M25" s="13">
        <f>Cronograma!M33</f>
        <v>45951</v>
      </c>
      <c r="N25" s="5">
        <f>Cronograma!N33</f>
        <v>0</v>
      </c>
    </row>
    <row r="26" spans="1:14" x14ac:dyDescent="0.3">
      <c r="A26" s="7">
        <v>25</v>
      </c>
      <c r="B26" s="5">
        <f>Cronograma!B29</f>
        <v>0</v>
      </c>
      <c r="C26" s="7">
        <f>Cronograma!C34</f>
        <v>30</v>
      </c>
      <c r="D26" s="7">
        <f>Cronograma!D34</f>
        <v>30</v>
      </c>
      <c r="E26" s="7">
        <f>Cronograma!E34</f>
        <v>1</v>
      </c>
      <c r="F26" s="11">
        <f>Cronograma!F34</f>
        <v>0</v>
      </c>
      <c r="G26" s="7" t="str">
        <f>Cronograma!G34</f>
        <v>Tarea</v>
      </c>
      <c r="H26" s="5" t="str">
        <f>C26&amp;"   "&amp;Cronograma!H34</f>
        <v>30   Tarea</v>
      </c>
      <c r="I26" s="5">
        <f>Cronograma!I34</f>
        <v>0</v>
      </c>
      <c r="J26" s="7" t="str">
        <f>Cronograma!J34</f>
        <v>NO</v>
      </c>
      <c r="K26" s="12" t="str">
        <f>Cronograma!K34</f>
        <v>Gestión y Administración</v>
      </c>
      <c r="L26" s="13">
        <f>Cronograma!L34</f>
        <v>45952</v>
      </c>
      <c r="M26" s="13">
        <f>Cronograma!M34</f>
        <v>45952</v>
      </c>
      <c r="N26" s="5">
        <f>Cronograma!N34</f>
        <v>0</v>
      </c>
    </row>
    <row r="27" spans="1:14" x14ac:dyDescent="0.3">
      <c r="A27" s="7">
        <v>26</v>
      </c>
      <c r="B27" s="5">
        <f>Cronograma!B30</f>
        <v>0</v>
      </c>
      <c r="C27" s="7">
        <f>Cronograma!C35</f>
        <v>31</v>
      </c>
      <c r="D27" s="7">
        <f>Cronograma!D35</f>
        <v>31</v>
      </c>
      <c r="E27" s="7">
        <f>Cronograma!E35</f>
        <v>1</v>
      </c>
      <c r="F27" s="11">
        <f>Cronograma!F35</f>
        <v>0</v>
      </c>
      <c r="G27" s="7" t="str">
        <f>Cronograma!G35</f>
        <v>Tarea</v>
      </c>
      <c r="H27" s="5" t="str">
        <f>C27&amp;"   "&amp;Cronograma!H35</f>
        <v>31   Tarea</v>
      </c>
      <c r="I27" s="5">
        <f>Cronograma!I35</f>
        <v>0</v>
      </c>
      <c r="J27" s="7" t="str">
        <f>Cronograma!J35</f>
        <v>NO</v>
      </c>
      <c r="K27" s="12" t="str">
        <f>Cronograma!K35</f>
        <v>Configuración y Desarrollos</v>
      </c>
      <c r="L27" s="13">
        <f>Cronograma!L35</f>
        <v>45952</v>
      </c>
      <c r="M27" s="13">
        <f>Cronograma!M35</f>
        <v>45959</v>
      </c>
      <c r="N27" s="5">
        <f>Cronograma!N35</f>
        <v>0</v>
      </c>
    </row>
    <row r="28" spans="1:14" x14ac:dyDescent="0.3">
      <c r="A28" s="7">
        <v>27</v>
      </c>
      <c r="B28" s="5">
        <f>Cronograma!B31</f>
        <v>0</v>
      </c>
      <c r="C28" s="7">
        <f>Cronograma!C36</f>
        <v>32</v>
      </c>
      <c r="D28" s="7">
        <f>Cronograma!D36</f>
        <v>32</v>
      </c>
      <c r="E28" s="7">
        <f>Cronograma!E36</f>
        <v>1</v>
      </c>
      <c r="F28" s="11">
        <f>Cronograma!F36</f>
        <v>0</v>
      </c>
      <c r="G28" s="7" t="str">
        <f>Cronograma!G36</f>
        <v>Tarea</v>
      </c>
      <c r="H28" s="5" t="str">
        <f>C28&amp;"   "&amp;Cronograma!H36</f>
        <v>32   Tarea</v>
      </c>
      <c r="I28" s="5">
        <f>Cronograma!I36</f>
        <v>0</v>
      </c>
      <c r="J28" s="7" t="str">
        <f>Cronograma!J36</f>
        <v>NO</v>
      </c>
      <c r="K28" s="12" t="str">
        <f>Cronograma!K36</f>
        <v>Documentación y Capacitación</v>
      </c>
      <c r="L28" s="13">
        <f>Cronograma!L36</f>
        <v>45959</v>
      </c>
      <c r="M28" s="13">
        <f>Cronograma!M36</f>
        <v>45961</v>
      </c>
      <c r="N28" s="5">
        <f>Cronograma!N36</f>
        <v>0</v>
      </c>
    </row>
    <row r="29" spans="1:14" x14ac:dyDescent="0.3">
      <c r="A29" s="7">
        <v>28</v>
      </c>
      <c r="B29" s="5">
        <f>Cronograma!B32</f>
        <v>0</v>
      </c>
      <c r="C29" s="7">
        <f>Cronograma!C37</f>
        <v>33</v>
      </c>
      <c r="D29" s="7">
        <f>Cronograma!D37</f>
        <v>33</v>
      </c>
      <c r="E29" s="7">
        <f>Cronograma!E37</f>
        <v>1</v>
      </c>
      <c r="F29" s="11">
        <f>Cronograma!F37</f>
        <v>0</v>
      </c>
      <c r="G29" s="7" t="str">
        <f>Cronograma!G37</f>
        <v>Resumen</v>
      </c>
      <c r="H29" s="5" t="str">
        <f>C29&amp;"   "&amp;Cronograma!H37</f>
        <v xml:space="preserve">33   Fase 4: </v>
      </c>
      <c r="I29" s="5">
        <f>Cronograma!I37</f>
        <v>0</v>
      </c>
      <c r="J29" s="7" t="str">
        <f>Cronograma!J37</f>
        <v>NO</v>
      </c>
      <c r="K29" s="12" t="str">
        <f>Cronograma!K37</f>
        <v>Pruebas y Validaciones</v>
      </c>
      <c r="L29" s="13">
        <f>Cronograma!L37</f>
        <v>45961</v>
      </c>
      <c r="M29" s="13">
        <f>Cronograma!M37</f>
        <v>45989</v>
      </c>
      <c r="N29" s="5">
        <f>Cronograma!N37</f>
        <v>0</v>
      </c>
    </row>
    <row r="30" spans="1:14" x14ac:dyDescent="0.3">
      <c r="A30" s="7">
        <v>29</v>
      </c>
      <c r="B30" s="5">
        <f>Cronograma!B33</f>
        <v>0</v>
      </c>
      <c r="C30" s="7">
        <f>Cronograma!C38</f>
        <v>14</v>
      </c>
      <c r="D30" s="7">
        <f>Cronograma!D38</f>
        <v>14</v>
      </c>
      <c r="E30" s="7">
        <f>Cronograma!E38</f>
        <v>1</v>
      </c>
      <c r="F30" s="11">
        <f>Cronograma!F38</f>
        <v>0</v>
      </c>
      <c r="G30" s="7" t="str">
        <f>Cronograma!G38</f>
        <v>Tarea</v>
      </c>
      <c r="H30" s="5" t="str">
        <f>C30&amp;"   "&amp;Cronograma!H38</f>
        <v>14   Tarea</v>
      </c>
      <c r="I30" s="5">
        <f>Cronograma!I38</f>
        <v>0</v>
      </c>
      <c r="J30" s="7" t="str">
        <f>Cronograma!J38</f>
        <v>NO</v>
      </c>
      <c r="K30" s="12" t="str">
        <f>Cronograma!K38</f>
        <v>Configuración y Desarrollos</v>
      </c>
      <c r="L30" s="13">
        <f>Cronograma!L38</f>
        <v>45964</v>
      </c>
      <c r="M30" s="13">
        <f>Cronograma!M38</f>
        <v>45966</v>
      </c>
      <c r="N30" s="5">
        <f>Cronograma!N38</f>
        <v>0</v>
      </c>
    </row>
    <row r="31" spans="1:14" x14ac:dyDescent="0.3">
      <c r="A31" s="7">
        <v>30</v>
      </c>
      <c r="B31" s="5">
        <f>Cronograma!B34</f>
        <v>0</v>
      </c>
      <c r="C31" s="7">
        <f>Cronograma!C39</f>
        <v>15</v>
      </c>
      <c r="D31" s="7">
        <f>Cronograma!D39</f>
        <v>15</v>
      </c>
      <c r="E31" s="7">
        <f>Cronograma!E39</f>
        <v>1</v>
      </c>
      <c r="F31" s="11">
        <f>Cronograma!F39</f>
        <v>0</v>
      </c>
      <c r="G31" s="7" t="str">
        <f>Cronograma!G39</f>
        <v>Tarea</v>
      </c>
      <c r="H31" s="5" t="str">
        <f>C31&amp;"   "&amp;Cronograma!H39</f>
        <v>15   Tarea</v>
      </c>
      <c r="I31" s="5">
        <f>Cronograma!I39</f>
        <v>0</v>
      </c>
      <c r="J31" s="7" t="str">
        <f>Cronograma!J39</f>
        <v>NO</v>
      </c>
      <c r="K31" s="12" t="str">
        <f>Cronograma!K39</f>
        <v>Gestión y Administración</v>
      </c>
      <c r="L31" s="13">
        <f>Cronograma!L39</f>
        <v>45961</v>
      </c>
      <c r="M31" s="13">
        <f>Cronograma!M39</f>
        <v>45961</v>
      </c>
      <c r="N31" s="5">
        <f>Cronograma!N39</f>
        <v>0</v>
      </c>
    </row>
    <row r="32" spans="1:14" x14ac:dyDescent="0.3">
      <c r="A32" s="7">
        <v>31</v>
      </c>
      <c r="B32" s="5">
        <f>Cronograma!B35</f>
        <v>0</v>
      </c>
      <c r="C32" s="7">
        <f>Cronograma!C40</f>
        <v>16</v>
      </c>
      <c r="D32" s="7">
        <f>Cronograma!D40</f>
        <v>16</v>
      </c>
      <c r="E32" s="7">
        <f>Cronograma!E40</f>
        <v>1</v>
      </c>
      <c r="F32" s="11">
        <f>Cronograma!F40</f>
        <v>0</v>
      </c>
      <c r="G32" s="7" t="str">
        <f>Cronograma!G40</f>
        <v>Tarea</v>
      </c>
      <c r="H32" s="5" t="str">
        <f>C32&amp;"   "&amp;Cronograma!H40</f>
        <v>16   Tarea</v>
      </c>
      <c r="I32" s="5">
        <f>Cronograma!I40</f>
        <v>0</v>
      </c>
      <c r="J32" s="7" t="str">
        <f>Cronograma!J40</f>
        <v>NO</v>
      </c>
      <c r="K32" s="12" t="str">
        <f>Cronograma!K40</f>
        <v>Gestión y Administración</v>
      </c>
      <c r="L32" s="13">
        <f>Cronograma!L40</f>
        <v>45975</v>
      </c>
      <c r="M32" s="13">
        <f>Cronograma!M40</f>
        <v>45975</v>
      </c>
      <c r="N32" s="5">
        <f>Cronograma!N40</f>
        <v>0</v>
      </c>
    </row>
    <row r="33" spans="1:14" x14ac:dyDescent="0.3">
      <c r="A33" s="7">
        <v>32</v>
      </c>
      <c r="B33" s="5">
        <f>Cronograma!B36</f>
        <v>0</v>
      </c>
      <c r="C33" s="7">
        <f>Cronograma!C41</f>
        <v>17</v>
      </c>
      <c r="D33" s="7">
        <f>Cronograma!D41</f>
        <v>17</v>
      </c>
      <c r="E33" s="7">
        <f>Cronograma!E41</f>
        <v>1</v>
      </c>
      <c r="F33" s="11">
        <f>Cronograma!F41</f>
        <v>0</v>
      </c>
      <c r="G33" s="7" t="str">
        <f>Cronograma!G41</f>
        <v>Tarea</v>
      </c>
      <c r="H33" s="5" t="str">
        <f>C33&amp;"   "&amp;Cronograma!H41</f>
        <v>17   Tarea</v>
      </c>
      <c r="I33" s="5">
        <f>Cronograma!I41</f>
        <v>0</v>
      </c>
      <c r="J33" s="7" t="str">
        <f>Cronograma!J41</f>
        <v>NO</v>
      </c>
      <c r="K33" s="12" t="str">
        <f>Cronograma!K41</f>
        <v>Configuración y Desarrollos</v>
      </c>
      <c r="L33" s="13">
        <f>Cronograma!L41</f>
        <v>45975</v>
      </c>
      <c r="M33" s="13">
        <f>Cronograma!M41</f>
        <v>45982</v>
      </c>
      <c r="N33" s="5">
        <f>Cronograma!N41</f>
        <v>0</v>
      </c>
    </row>
    <row r="34" spans="1:14" x14ac:dyDescent="0.3">
      <c r="A34" s="7">
        <v>33</v>
      </c>
      <c r="B34" s="5">
        <f>Cronograma!B37</f>
        <v>0</v>
      </c>
      <c r="C34" s="7">
        <f>Cronograma!C42</f>
        <v>18</v>
      </c>
      <c r="D34" s="7">
        <f>Cronograma!D42</f>
        <v>18</v>
      </c>
      <c r="E34" s="7">
        <f>Cronograma!E42</f>
        <v>1</v>
      </c>
      <c r="F34" s="11">
        <f>Cronograma!F42</f>
        <v>0</v>
      </c>
      <c r="G34" s="7" t="str">
        <f>Cronograma!G42</f>
        <v>Tarea</v>
      </c>
      <c r="H34" s="5" t="str">
        <f>C34&amp;"   "&amp;Cronograma!H42</f>
        <v>18   Tarea</v>
      </c>
      <c r="I34" s="5">
        <f>Cronograma!I42</f>
        <v>0</v>
      </c>
      <c r="J34" s="7" t="str">
        <f>Cronograma!J42</f>
        <v>NO</v>
      </c>
      <c r="K34" s="12" t="str">
        <f>Cronograma!K42</f>
        <v>Gestión y Administración</v>
      </c>
      <c r="L34" s="13">
        <f>Cronograma!L42</f>
        <v>45982</v>
      </c>
      <c r="M34" s="13">
        <f>Cronograma!M42</f>
        <v>45982</v>
      </c>
      <c r="N34" s="5">
        <f>Cronograma!N42</f>
        <v>0</v>
      </c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DIFT52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2025-12-19T05:00:00+00:00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 xsi:nil="true"/>
    <Mes_Plantilla xmlns="b6565643-c00f-44ce-b5d1-532a85e4382c">diciembre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Cronograma del proyecto de TI</Descripcion>
    <Ano_Plantilla xmlns="b6565643-c00f-44ce-b5d1-532a85e4382c">2025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2025-12-19T05:00:00+00:00</Fecha_x0020_de_x0020_inicio_x0020_de_x0020_publicación>
    <Tipo_x0020_Documental xmlns="cfd7d055-4c42-4b1a-a19c-7e601acfe3a8">1686</Tipo_x0020_Documental>
    <_dlc_DocId xmlns="b6565643-c00f-44ce-b5d1-532a85e4382c">XQAF2AT3N76N-114-4841</_dlc_DocId>
    <_dlc_DocIdUrl xmlns="b6565643-c00f-44ce-b5d1-532a85e4382c">
      <Url>https://docs.supersalud.gov.co/PortalWeb/planeacion/_layouts/15/DocIdRedir.aspx?ID=XQAF2AT3N76N-114-4841</Url>
      <Description>XQAF2AT3N76N-114-4841</Description>
    </_dlc_DocIdUrl>
    <DLCPolicyLabelValue xmlns="60c38085-413c-455a-bf36-609d76e3b506">Copia Controlada</DLCPolicyLabelValu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Props1.xml><?xml version="1.0" encoding="utf-8"?>
<ds:datastoreItem xmlns:ds="http://schemas.openxmlformats.org/officeDocument/2006/customXml" ds:itemID="{86C79E27-8F22-4597-916D-CCA2721BDA6B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FC97893-808D-4E85-8DD0-E5A62F948F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2372DE-2C30-439C-8165-BCD63095AC4F}"/>
</file>

<file path=customXml/itemProps4.xml><?xml version="1.0" encoding="utf-8"?>
<ds:datastoreItem xmlns:ds="http://schemas.openxmlformats.org/officeDocument/2006/customXml" ds:itemID="{D00C9A39-E668-47DF-AF23-EB3994F1897F}"/>
</file>

<file path=customXml/itemProps5.xml><?xml version="1.0" encoding="utf-8"?>
<ds:datastoreItem xmlns:ds="http://schemas.openxmlformats.org/officeDocument/2006/customXml" ds:itemID="{87FF52E9-1470-4401-80A7-EB423B4BC1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Cronograma</vt:lpstr>
      <vt:lpstr>Categoria</vt:lpstr>
      <vt:lpstr>2_Milestones_Deliverables</vt:lpstr>
      <vt:lpstr>'2_Milestones_Deliverables'!Área_de_impresión</vt:lpstr>
      <vt:lpstr>Categorias</vt:lpstr>
      <vt:lpstr>'2_Milestones_Deliverables'!Títulos_a_imprimir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Cronograma del proyecto de TI</dc:title>
  <dc:subject/>
  <dc:creator>Cesar Giovanni Galindo Pineda</dc:creator>
  <cp:keywords>DIFT52</cp:keywords>
  <dc:description/>
  <cp:lastModifiedBy>Marcela Andrea Garcia Guerrero</cp:lastModifiedBy>
  <cp:revision/>
  <dcterms:created xsi:type="dcterms:W3CDTF">2022-05-24T14:49:04Z</dcterms:created>
  <dcterms:modified xsi:type="dcterms:W3CDTF">2025-12-19T22:34:15Z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9a639829-33b2-4f52-b647-a344460091bf</vt:lpwstr>
  </property>
</Properties>
</file>