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8_{27001F5E-073E-4934-9FCD-6B1FDA460DEB}" xr6:coauthVersionLast="47" xr6:coauthVersionMax="47" xr10:uidLastSave="{00000000-0000-0000-0000-000000000000}"/>
  <bookViews>
    <workbookView xWindow="-120" yWindow="-120" windowWidth="29040" windowHeight="15840" xr2:uid="{2E08C50C-CAAC-4172-A80B-A8273FA6F22D}"/>
  </bookViews>
  <sheets>
    <sheet name="PEFT16" sheetId="1" r:id="rId1"/>
    <sheet name="Metadatos" sheetId="16" r:id="rId2"/>
    <sheet name="Clasif. Peligros" sheetId="3" state="hidden" r:id="rId3"/>
    <sheet name="LISTA" sheetId="2" state="hidden" r:id="rId4"/>
    <sheet name="Efectos posibles" sheetId="4" state="hidden" r:id="rId5"/>
    <sheet name="ND" sheetId="5" state="hidden" r:id="rId6"/>
    <sheet name="NE" sheetId="6" state="hidden" r:id="rId7"/>
    <sheet name="NP" sheetId="9" state="hidden" r:id="rId8"/>
    <sheet name="Significado NP" sheetId="7" state="hidden" r:id="rId9"/>
    <sheet name="NC" sheetId="10" state="hidden" r:id="rId10"/>
    <sheet name="NR" sheetId="11" state="hidden" r:id="rId11"/>
    <sheet name="Significado NR" sheetId="12" state="hidden" r:id="rId12"/>
    <sheet name="Aceptación del riesgo" sheetId="8" state="hidden" r:id="rId13"/>
  </sheets>
  <definedNames>
    <definedName name="_xlnm._FilterDatabase" localSheetId="0" hidden="1">PEFT16!$B$11:$B$12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  <c r="AI6" i="1"/>
  <c r="X23" i="1"/>
  <c r="P23" i="1"/>
  <c r="S23" i="1" s="1"/>
  <c r="T23" i="1" s="1"/>
  <c r="U23" i="1" s="1"/>
  <c r="X22" i="1"/>
  <c r="P22" i="1"/>
  <c r="S22" i="1" s="1"/>
  <c r="T22" i="1" s="1"/>
  <c r="U22" i="1" s="1"/>
  <c r="X21" i="1"/>
  <c r="P21" i="1"/>
  <c r="S21" i="1" s="1"/>
  <c r="T21" i="1" s="1"/>
  <c r="U21" i="1" s="1"/>
  <c r="X20" i="1"/>
  <c r="P20" i="1"/>
  <c r="S20" i="1" s="1"/>
  <c r="T20" i="1" s="1"/>
  <c r="U20" i="1" s="1"/>
  <c r="X19" i="1"/>
  <c r="P19" i="1"/>
  <c r="S19" i="1" s="1"/>
  <c r="T19" i="1" s="1"/>
  <c r="U19" i="1" s="1"/>
  <c r="X18" i="1"/>
  <c r="P18" i="1"/>
  <c r="S18" i="1" s="1"/>
  <c r="T18" i="1" s="1"/>
  <c r="U18" i="1" s="1"/>
  <c r="X17" i="1"/>
  <c r="P17" i="1"/>
  <c r="Q17" i="1" s="1"/>
  <c r="X16" i="1"/>
  <c r="P16" i="1"/>
  <c r="S16" i="1" s="1"/>
  <c r="T16" i="1" s="1"/>
  <c r="U16" i="1" s="1"/>
  <c r="X15" i="1"/>
  <c r="P15" i="1"/>
  <c r="S15" i="1" s="1"/>
  <c r="T15" i="1" s="1"/>
  <c r="U15" i="1" s="1"/>
  <c r="X14" i="1"/>
  <c r="P14" i="1"/>
  <c r="S14" i="1" s="1"/>
  <c r="T14" i="1" s="1"/>
  <c r="U14" i="1" s="1"/>
  <c r="S17" i="1" l="1"/>
  <c r="T17" i="1" s="1"/>
  <c r="U17" i="1" s="1"/>
  <c r="Q16" i="1"/>
  <c r="Q18" i="1"/>
  <c r="Q21" i="1"/>
  <c r="Q14" i="1"/>
  <c r="Q20" i="1"/>
  <c r="Q15" i="1"/>
  <c r="Q19" i="1"/>
  <c r="Q23" i="1"/>
  <c r="Q22" i="1"/>
  <c r="X13" i="1"/>
  <c r="P13" i="1" l="1"/>
  <c r="S13" i="1" s="1"/>
  <c r="T13" i="1" s="1"/>
  <c r="U13" i="1" s="1"/>
  <c r="Q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Alonso Mila Herrera</author>
    <author>Consiso</author>
    <author>Camila Andrea Jaime de la Rosa</author>
  </authors>
  <commentList>
    <comment ref="A4" authorId="0" shapeId="0" xr:uid="{C357DCE0-2D20-4940-A942-8F17377645A5}">
      <text>
        <r>
          <rPr>
            <sz val="9"/>
            <color indexed="81"/>
            <rFont val="Tahoma"/>
            <family val="2"/>
          </rPr>
          <t xml:space="preserve">Diligenciar el nombre de la Regional
</t>
        </r>
      </text>
    </comment>
    <comment ref="A5" authorId="0" shapeId="0" xr:uid="{127F20DB-9FA7-4322-AB56-4027BBAE9229}">
      <text>
        <r>
          <rPr>
            <sz val="9"/>
            <color indexed="81"/>
            <rFont val="Tahoma"/>
            <family val="2"/>
          </rPr>
          <t>Diligenciar la ciudad sede de la Regioal</t>
        </r>
      </text>
    </comment>
    <comment ref="A6" authorId="0" shapeId="0" xr:uid="{BD69E216-00B3-451C-8A41-84A9BDB07C5E}">
      <text>
        <r>
          <rPr>
            <sz val="9"/>
            <color indexed="81"/>
            <rFont val="Tahoma"/>
            <family val="2"/>
          </rPr>
          <t xml:space="preserve">Indica las clasificaciones de Riesgo autorizadas por la ARL. Ya se encuentra registrado, NO MODIFICAR.
</t>
        </r>
      </text>
    </comment>
    <comment ref="A7" authorId="0" shapeId="0" xr:uid="{7A39B961-B888-4B57-A78C-B622BF8F81B7}">
      <text>
        <r>
          <rPr>
            <sz val="9"/>
            <color indexed="81"/>
            <rFont val="Tahoma"/>
            <family val="2"/>
          </rPr>
          <t>Fecha de la actualización de la Matriz</t>
        </r>
      </text>
    </comment>
    <comment ref="A8" authorId="0" shapeId="0" xr:uid="{EED30F67-0B71-443F-B885-757EF112DC51}">
      <text>
        <r>
          <rPr>
            <sz val="9"/>
            <color indexed="81"/>
            <rFont val="Tahoma"/>
            <family val="2"/>
          </rPr>
          <t>Digitar el nombre del profesional que actualiza</t>
        </r>
      </text>
    </comment>
    <comment ref="A9" authorId="0" shapeId="0" xr:uid="{967A27C5-46C0-4F23-BF6E-1BF13233576F}">
      <text>
        <r>
          <rPr>
            <sz val="9"/>
            <color indexed="81"/>
            <rFont val="Tahoma"/>
            <family val="2"/>
          </rPr>
          <t xml:space="preserve">Escriba el numero  de la licencia del Profesional
</t>
        </r>
      </text>
    </comment>
    <comment ref="A11" authorId="1" shapeId="0" xr:uid="{033BB5C3-F9FF-4FFE-B887-0235EB5F2427}">
      <text>
        <r>
          <rPr>
            <sz val="9"/>
            <color rgb="FF000000"/>
            <rFont val="Tahoma"/>
            <family val="2"/>
          </rPr>
          <t>Seleccione una opción, si es operativo o administrativo</t>
        </r>
      </text>
    </comment>
    <comment ref="C11" authorId="1" shapeId="0" xr:uid="{ECABE07E-C9E1-41B3-89F7-6D85E8E106F4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Diligencie la información solicitada,  describiendo las actividades genericas desarrolladas en el profceso Y GENERADORAS DEL RIESGO</t>
        </r>
      </text>
    </comment>
    <comment ref="F11" authorId="1" shapeId="0" xr:uid="{AD277C4E-7CE0-4E77-9011-6EFF0770B7A6}">
      <text>
        <r>
          <rPr>
            <sz val="9"/>
            <color indexed="81"/>
            <rFont val="Tahoma"/>
            <family val="2"/>
          </rPr>
          <t>Seleccione una opción con base en las pestaña EFECTOS POSIBLES (EP)</t>
        </r>
      </text>
    </comment>
    <comment ref="G11" authorId="1" shapeId="0" xr:uid="{7C35DE1A-D209-468F-8F02-E1FE8E115CEB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Diligencie la información solicitada, relacionando la fuente que se consdiera mayor  exposición tiene, ejempllo: usuarios, mobiliarios, pisos, techos, luminarias, etc
</t>
        </r>
      </text>
    </comment>
    <comment ref="H11" authorId="1" shapeId="0" xr:uid="{438B93D9-681F-4572-8879-2001517A89C6}">
      <text>
        <r>
          <rPr>
            <sz val="9"/>
            <color indexed="81"/>
            <rFont val="Tahoma"/>
            <family val="2"/>
          </rPr>
          <t>Seleccione una opción de la lista desplegable</t>
        </r>
      </text>
    </comment>
    <comment ref="I11" authorId="1" shapeId="0" xr:uid="{85374761-EA2D-4044-A0E7-4F63BAD7C656}">
      <text>
        <r>
          <rPr>
            <sz val="9"/>
            <color indexed="81"/>
            <rFont val="Tahoma"/>
            <family val="2"/>
          </rPr>
          <t>Diligencie la información solicitada</t>
        </r>
      </text>
    </comment>
    <comment ref="J11" authorId="1" shapeId="0" xr:uid="{31D7D992-C3A0-4BBA-A6BF-FF0913443493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K11" authorId="1" shapeId="0" xr:uid="{D71C03DA-A0B1-40B5-9830-F6FC41887246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L11" authorId="1" shapeId="0" xr:uid="{317BF474-A00C-46C6-A1C4-F892C2D82AC3}">
      <text>
        <r>
          <rPr>
            <sz val="9"/>
            <color rgb="FF000000"/>
            <rFont val="Tahoma"/>
            <family val="2"/>
          </rPr>
          <t>Seleccione una opción</t>
        </r>
      </text>
    </comment>
    <comment ref="M11" authorId="1" shapeId="0" xr:uid="{342C8816-4D4D-486B-88FC-8E608F60477A}">
      <text>
        <r>
          <rPr>
            <sz val="9"/>
            <color rgb="FF000000"/>
            <rFont val="Tahoma"/>
            <family val="2"/>
          </rPr>
          <t>Diligencie la información solicitada</t>
        </r>
      </text>
    </comment>
    <comment ref="N11" authorId="1" shapeId="0" xr:uid="{FECBFD09-16DB-4B65-B01F-3230BF8F5E01}">
      <text>
        <r>
          <rPr>
            <sz val="9"/>
            <color indexed="81"/>
            <rFont val="Tahoma"/>
            <family val="2"/>
          </rPr>
          <t>Seleccione una opción con base en las pestaña NIVEL DE DEFICIENCIA (ND)</t>
        </r>
      </text>
    </comment>
    <comment ref="O11" authorId="1" shapeId="0" xr:uid="{DB28C9B7-3960-4861-AE0E-77883F931E1A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 con base en las pestaña NIVEL DE EXPOSICION (NE)</t>
        </r>
      </text>
    </comment>
    <comment ref="P11" authorId="1" shapeId="0" xr:uid="{7A54EF1C-C766-4DFE-86D6-37390AFA1962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Q11" authorId="1" shapeId="0" xr:uid="{3450E96D-3720-487D-AAB0-6A03C5B8AB78}">
      <text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R11" authorId="1" shapeId="0" xr:uid="{F4C6C828-CE65-4014-B89D-8CE12182D23E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 con base en las pestaña NIVEL DE CONSECUENCIA (NC)</t>
        </r>
      </text>
    </comment>
    <comment ref="S11" authorId="1" shapeId="0" xr:uid="{7DEA868D-B4B0-42FC-953B-F137D8FC806E}">
      <text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T11" authorId="1" shapeId="0" xr:uid="{6C3EA457-8FB6-4CF7-852F-EBCFED3EA527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U11" authorId="1" shapeId="0" xr:uid="{5847E0A2-18BC-46DE-8BD4-CE7927E5ECF6}">
      <text>
        <r>
          <rPr>
            <sz val="9"/>
            <color indexed="81"/>
            <rFont val="Tahoma"/>
            <family val="2"/>
          </rPr>
          <t>Celda con cálculo automático 
NO MODIFICAR</t>
        </r>
      </text>
    </comment>
    <comment ref="V11" authorId="1" shapeId="0" xr:uid="{12D8047F-05FE-4791-9682-5BD92FDF6771}">
      <text>
        <r>
          <rPr>
            <b/>
            <sz val="14"/>
            <color rgb="FF000000"/>
            <rFont val="Tahoma"/>
            <family val="2"/>
          </rPr>
          <t>Consiso:</t>
        </r>
        <r>
          <rPr>
            <sz val="14"/>
            <color rgb="FF000000"/>
            <rFont val="Tahoma"/>
            <family val="2"/>
          </rPr>
          <t xml:space="preserve">
Diligencie la información solicitada</t>
        </r>
      </text>
    </comment>
    <comment ref="W11" authorId="1" shapeId="0" xr:uid="{9FE5BBFC-EF60-407E-BA7E-50CDBBECE0FB}">
      <text>
        <r>
          <rPr>
            <b/>
            <sz val="14"/>
            <color rgb="FF000000"/>
            <rFont val="Tahoma"/>
            <family val="2"/>
          </rPr>
          <t>Consiso:</t>
        </r>
        <r>
          <rPr>
            <sz val="14"/>
            <color rgb="FF000000"/>
            <rFont val="Tahoma"/>
            <family val="2"/>
          </rPr>
          <t xml:space="preserve">
Diligencie la información solicitada</t>
        </r>
      </text>
    </comment>
    <comment ref="X11" authorId="2" shapeId="0" xr:uid="{FD6BA66F-6E94-4BE7-B211-1C1E0F855625}">
      <text>
        <r>
          <rPr>
            <sz val="9"/>
            <color indexed="81"/>
            <rFont val="Tahoma"/>
            <family val="2"/>
          </rPr>
          <t>Celda con cálculo automático 
NO MODIFICAR</t>
        </r>
      </text>
    </comment>
    <comment ref="Y11" authorId="1" shapeId="0" xr:uid="{525533DC-D9D5-4961-B874-9EF3C03DA225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Z11" authorId="1" shapeId="0" xr:uid="{BB266030-C43B-4C90-A05E-1359CB87B6BF}">
      <text>
        <r>
          <rPr>
            <sz val="12"/>
            <color indexed="81"/>
            <rFont val="Tahoma"/>
            <family val="2"/>
          </rPr>
          <t>Seleccione una opción</t>
        </r>
      </text>
    </comment>
    <comment ref="AA11" authorId="1" shapeId="0" xr:uid="{687C66A6-4BFF-4C04-BABC-5469E8159C19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B11" authorId="1" shapeId="0" xr:uid="{26127B7A-55F3-46E5-9550-7D77E64D9B59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C11" authorId="1" shapeId="0" xr:uid="{C11EB327-4B6B-4D95-8CF5-4421745AED84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D11" authorId="1" shapeId="0" xr:uid="{7A140FE6-1A6D-4466-A023-7964291EE0CA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E11" authorId="1" shapeId="0" xr:uid="{BD80164B-FCA8-44CD-84B8-3DE3AB8D8DE7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</t>
        </r>
      </text>
    </comment>
    <comment ref="AF11" authorId="1" shapeId="0" xr:uid="{320EBA56-FC1C-438B-BBE2-3B926430C3D8}">
      <text>
        <r>
          <rPr>
            <sz val="9"/>
            <color indexed="81"/>
            <rFont val="Tahoma"/>
            <family val="2"/>
          </rPr>
          <t>Diligencie la información solicitada</t>
        </r>
      </text>
    </comment>
    <comment ref="D12" authorId="1" shapeId="0" xr:uid="{10DEFF43-DD53-47EA-B660-3E8CBBA27EC6}">
      <text>
        <r>
          <rPr>
            <sz val="9"/>
            <color indexed="81"/>
            <rFont val="Tahoma"/>
            <family val="2"/>
          </rPr>
          <t>Seleccione una opción de la lista desplegable</t>
        </r>
      </text>
    </comment>
    <comment ref="E12" authorId="1" shapeId="0" xr:uid="{22DE5DDB-B233-4572-B266-E1E8323E268E}">
      <text>
        <r>
          <rPr>
            <sz val="9"/>
            <color indexed="81"/>
            <rFont val="Tahoma"/>
            <family val="2"/>
          </rPr>
          <t>Seleccione una opción, posterior a seleccionar el peligro en la casilla anterior CLASIFICACION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Alonso Mila Herrera</author>
    <author>Consiso</author>
    <author>Camila Andrea Jaime de la Rosa</author>
  </authors>
  <commentList>
    <comment ref="A2" authorId="0" shapeId="0" xr:uid="{1BBA4F5D-4958-4317-B257-999ACEE346E0}">
      <text>
        <r>
          <rPr>
            <sz val="9"/>
            <color indexed="81"/>
            <rFont val="Tahoma"/>
            <family val="2"/>
          </rPr>
          <t xml:space="preserve">Diligenciar el nombre de la Regional
</t>
        </r>
      </text>
    </comment>
    <comment ref="A3" authorId="0" shapeId="0" xr:uid="{A693268E-8299-4716-9284-16E3EF8D3AC9}">
      <text>
        <r>
          <rPr>
            <sz val="9"/>
            <color indexed="81"/>
            <rFont val="Tahoma"/>
            <family val="2"/>
          </rPr>
          <t>Diligenciar la ciudad sede de la Regioal</t>
        </r>
      </text>
    </comment>
    <comment ref="A4" authorId="0" shapeId="0" xr:uid="{3DB52FD4-9D7A-4E7C-9FE8-A482036ED40E}">
      <text>
        <r>
          <rPr>
            <sz val="9"/>
            <color indexed="81"/>
            <rFont val="Tahoma"/>
            <family val="2"/>
          </rPr>
          <t xml:space="preserve">Indica las clasificaciones de Riesgo autorizadas por la ARL. Ya se encuentra registrado, NO MODIFICAR.
</t>
        </r>
      </text>
    </comment>
    <comment ref="A5" authorId="0" shapeId="0" xr:uid="{660711EC-EE68-4430-940C-CD9FF4948072}">
      <text>
        <r>
          <rPr>
            <sz val="9"/>
            <color indexed="81"/>
            <rFont val="Tahoma"/>
            <family val="2"/>
          </rPr>
          <t>Fecha de la actualización de la Matriz</t>
        </r>
      </text>
    </comment>
    <comment ref="A6" authorId="0" shapeId="0" xr:uid="{F5C40D52-4C0C-45CB-B373-74F28711A6A3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Digitar el nombre del profesional que actualiza</t>
        </r>
      </text>
    </comment>
    <comment ref="A7" authorId="0" shapeId="0" xr:uid="{F274E03B-A48C-41F4-BCF2-038BCAA32F5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numero  de la licencia del Profesional
</t>
        </r>
      </text>
    </comment>
    <comment ref="A9" authorId="1" shapeId="0" xr:uid="{F687B883-243C-42EC-B3CE-744FAF6123F4}">
      <text>
        <r>
          <rPr>
            <sz val="9"/>
            <color rgb="FF000000"/>
            <rFont val="Tahoma"/>
            <family val="2"/>
          </rPr>
          <t>Seleccione una opción, si es operativo o administrativo</t>
        </r>
      </text>
    </comment>
    <comment ref="A11" authorId="1" shapeId="0" xr:uid="{ED1D6639-53FD-4924-A8C0-7E5AA6CB2528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Diligencie la información solicitada,  describiendo las actividades genericas desarrolladas en el profceso Y GENERADORAS DEL RIESGO</t>
        </r>
      </text>
    </comment>
    <comment ref="A13" authorId="1" shapeId="0" xr:uid="{011C7F93-E0AB-4BEB-9793-DA4B34C833C5}">
      <text>
        <r>
          <rPr>
            <sz val="9"/>
            <color indexed="81"/>
            <rFont val="Tahoma"/>
            <family val="2"/>
          </rPr>
          <t>Seleccione una opción de la lista desplegable</t>
        </r>
      </text>
    </comment>
    <comment ref="A14" authorId="1" shapeId="0" xr:uid="{010C6B97-F251-43DE-8416-F74E2A8E0375}">
      <text>
        <r>
          <rPr>
            <sz val="9"/>
            <color indexed="81"/>
            <rFont val="Tahoma"/>
            <family val="2"/>
          </rPr>
          <t>Seleccione una opción, posterior a seleccionar el peligro en la casilla anterior CLASIFICACION</t>
        </r>
      </text>
    </comment>
    <comment ref="A15" authorId="1" shapeId="0" xr:uid="{BA83A949-DA8E-4D9D-9BD1-2AF6E81D229A}">
      <text>
        <r>
          <rPr>
            <sz val="9"/>
            <color indexed="81"/>
            <rFont val="Tahoma"/>
            <family val="2"/>
          </rPr>
          <t>Seleccione una opción con base en las pestaña EFECTOS POSIBLES (EP)</t>
        </r>
      </text>
    </comment>
    <comment ref="A16" authorId="1" shapeId="0" xr:uid="{3D2DE4CE-13F3-4EC8-96B9-B488A1F0EE94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Diligencie la información solicitada, relacionando la fuente que se consdiera mayor  exposición tiene, ejempllo: usuarios, mobiliarios, pisos, techos, luminarias, etc
</t>
        </r>
      </text>
    </comment>
    <comment ref="A17" authorId="1" shapeId="0" xr:uid="{C4DC5560-29D9-4B09-AAFB-6F0720282AA1}">
      <text>
        <r>
          <rPr>
            <sz val="9"/>
            <color indexed="81"/>
            <rFont val="Tahoma"/>
            <family val="2"/>
          </rPr>
          <t>Seleccione una opción de la lista desplegable</t>
        </r>
      </text>
    </comment>
    <comment ref="A18" authorId="1" shapeId="0" xr:uid="{D4BA2295-0278-40E4-9887-19983ADF31FA}">
      <text>
        <r>
          <rPr>
            <sz val="9"/>
            <color indexed="81"/>
            <rFont val="Tahoma"/>
            <family val="2"/>
          </rPr>
          <t>Diligencie la información solicitada</t>
        </r>
      </text>
    </comment>
    <comment ref="A20" authorId="1" shapeId="0" xr:uid="{37EF1EDA-AC1C-478E-9F4C-015D0F590837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21" authorId="1" shapeId="0" xr:uid="{763EA0A8-6A33-4D71-9F20-AE9DB6D66E30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22" authorId="1" shapeId="0" xr:uid="{D3817118-C7A6-43B8-959B-2B83146C7DF9}">
      <text>
        <r>
          <rPr>
            <sz val="9"/>
            <color rgb="FF000000"/>
            <rFont val="Tahoma"/>
            <family val="2"/>
          </rPr>
          <t>Seleccione una opción</t>
        </r>
      </text>
    </comment>
    <comment ref="A23" authorId="1" shapeId="0" xr:uid="{3D8BE9B2-01AD-4048-A3F8-5A7D34E8D36B}">
      <text>
        <r>
          <rPr>
            <sz val="9"/>
            <color rgb="FF000000"/>
            <rFont val="Tahoma"/>
            <family val="2"/>
          </rPr>
          <t>Diligencie la información solicitada</t>
        </r>
      </text>
    </comment>
    <comment ref="A25" authorId="1" shapeId="0" xr:uid="{53394052-5811-4A8F-8D34-2773E9628161}">
      <text>
        <r>
          <rPr>
            <sz val="9"/>
            <color indexed="81"/>
            <rFont val="Tahoma"/>
            <family val="2"/>
          </rPr>
          <t>Seleccione una opción con base en las pestaña NIVEL DE DEFICIENCIA (ND)</t>
        </r>
      </text>
    </comment>
    <comment ref="A26" authorId="1" shapeId="0" xr:uid="{49AE5795-F04E-48ED-ABD2-A7F5396273C9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 con base en las pestaña NIVEL DE EXPOSICION (NE)</t>
        </r>
      </text>
    </comment>
    <comment ref="A27" authorId="1" shapeId="0" xr:uid="{659EEA91-F87E-4DB6-A1E6-1C8147BFA191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A28" authorId="1" shapeId="0" xr:uid="{F0CDC2E5-0A58-4F15-8379-C80BD7FC1245}">
      <text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A29" authorId="1" shapeId="0" xr:uid="{461A10BC-7909-4C84-905B-906E7EA09BC0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 con base en las pestaña NIVEL DE CONSECUENCIA (NC)</t>
        </r>
      </text>
    </comment>
    <comment ref="A30" authorId="1" shapeId="0" xr:uid="{95D9E92B-99C1-4702-B135-2AAE05D82687}">
      <text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A31" authorId="1" shapeId="0" xr:uid="{45B437BD-74E8-4D53-8654-00D486A83AB9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A33" authorId="1" shapeId="0" xr:uid="{AA393131-BA2F-4276-8DAF-2F362FE90165}">
      <text>
        <r>
          <rPr>
            <sz val="9"/>
            <color indexed="81"/>
            <rFont val="Tahoma"/>
            <family val="2"/>
          </rPr>
          <t>Celda con cálculo automático 
NO MODIFICAR</t>
        </r>
      </text>
    </comment>
    <comment ref="A35" authorId="1" shapeId="0" xr:uid="{AA90B010-68CA-4954-A99E-710F690CD4FB}">
      <text>
        <r>
          <rPr>
            <b/>
            <sz val="14"/>
            <color rgb="FF000000"/>
            <rFont val="Tahoma"/>
            <family val="2"/>
          </rPr>
          <t>Consiso:</t>
        </r>
        <r>
          <rPr>
            <sz val="14"/>
            <color rgb="FF000000"/>
            <rFont val="Tahoma"/>
            <family val="2"/>
          </rPr>
          <t xml:space="preserve">
Diligencie la información solicitada</t>
        </r>
      </text>
    </comment>
    <comment ref="A36" authorId="1" shapeId="0" xr:uid="{7206000C-B46E-4588-A69B-84E8025A6845}">
      <text>
        <r>
          <rPr>
            <b/>
            <sz val="14"/>
            <color rgb="FF000000"/>
            <rFont val="Tahoma"/>
            <family val="2"/>
          </rPr>
          <t>Consiso:</t>
        </r>
        <r>
          <rPr>
            <sz val="14"/>
            <color rgb="FF000000"/>
            <rFont val="Tahoma"/>
            <family val="2"/>
          </rPr>
          <t xml:space="preserve">
Diligencie la información solicitada</t>
        </r>
      </text>
    </comment>
    <comment ref="A37" authorId="2" shapeId="0" xr:uid="{527EC62D-D76D-4512-970D-E1D8AC0BCEA7}">
      <text>
        <r>
          <rPr>
            <sz val="9"/>
            <color indexed="81"/>
            <rFont val="Tahoma"/>
            <family val="2"/>
          </rPr>
          <t>Celda con cálculo automático 
NO MODIFICAR</t>
        </r>
      </text>
    </comment>
    <comment ref="A38" authorId="1" shapeId="0" xr:uid="{26F88BDC-395C-42A5-B12C-ABCD8C955FA0}">
      <text>
        <r>
          <rPr>
            <b/>
            <sz val="9"/>
            <color rgb="FF000000"/>
            <rFont val="Tahoma"/>
            <family val="2"/>
          </rPr>
          <t>Consiso: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Celda con cálculo automático 
</t>
        </r>
        <r>
          <rPr>
            <sz val="9"/>
            <color rgb="FF000000"/>
            <rFont val="Tahoma"/>
            <family val="2"/>
          </rPr>
          <t>NO MODIFICAR</t>
        </r>
      </text>
    </comment>
    <comment ref="A39" authorId="1" shapeId="0" xr:uid="{9CF98C6E-E00C-497F-BB4C-6E231C991944}">
      <text>
        <r>
          <rPr>
            <sz val="12"/>
            <color indexed="81"/>
            <rFont val="Tahoma"/>
            <family val="2"/>
          </rPr>
          <t>Seleccione una opción</t>
        </r>
      </text>
    </comment>
    <comment ref="A41" authorId="1" shapeId="0" xr:uid="{37CDAC7E-9B3B-4820-98F5-B064143AB383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42" authorId="1" shapeId="0" xr:uid="{3DEB078D-345C-49C7-ADAC-6A7EE0231B15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43" authorId="1" shapeId="0" xr:uid="{A42ADBC4-204F-4BB4-BD93-584BB69C65BE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44" authorId="1" shapeId="0" xr:uid="{8DDC7393-0AC2-4465-9391-54CF680013ED}">
      <text>
        <r>
          <rPr>
            <sz val="9"/>
            <color indexed="81"/>
            <rFont val="Tahoma"/>
            <family val="2"/>
          </rPr>
          <t>Seleccione una opción</t>
        </r>
      </text>
    </comment>
    <comment ref="A45" authorId="1" shapeId="0" xr:uid="{D04BE5EE-4B87-47EF-8DC1-DE0ADA006BF2}">
      <text>
        <r>
          <rPr>
            <b/>
            <sz val="9"/>
            <color indexed="81"/>
            <rFont val="Tahoma"/>
            <family val="2"/>
          </rPr>
          <t>Consiso:</t>
        </r>
        <r>
          <rPr>
            <sz val="9"/>
            <color indexed="81"/>
            <rFont val="Tahoma"/>
            <family val="2"/>
          </rPr>
          <t xml:space="preserve">
Seleccione una opción</t>
        </r>
      </text>
    </comment>
    <comment ref="A46" authorId="1" shapeId="0" xr:uid="{02FC5F00-E61C-4EA4-A2B9-20D6394BA716}">
      <text>
        <r>
          <rPr>
            <sz val="9"/>
            <color indexed="81"/>
            <rFont val="Tahoma"/>
            <family val="2"/>
          </rPr>
          <t>Diligencie la información solicitada</t>
        </r>
      </text>
    </comment>
  </commentList>
</comments>
</file>

<file path=xl/sharedStrings.xml><?xml version="1.0" encoding="utf-8"?>
<sst xmlns="http://schemas.openxmlformats.org/spreadsheetml/2006/main" count="571" uniqueCount="375">
  <si>
    <t>ACEPTABILIDAD DEL RIESGO</t>
  </si>
  <si>
    <t>NIVEL DE RIESGO</t>
  </si>
  <si>
    <t>SIGNIFICADO EXPLICACION</t>
  </si>
  <si>
    <t>I</t>
  </si>
  <si>
    <t>NO ACEPTABLE</t>
  </si>
  <si>
    <t>Situación crítica, corrección urgente</t>
  </si>
  <si>
    <t>II</t>
  </si>
  <si>
    <t>ACEPTABLE CON CONTROL ESPECIFICO</t>
  </si>
  <si>
    <t>Corregir o adoptar medidas de control</t>
  </si>
  <si>
    <t>III</t>
  </si>
  <si>
    <t>MEJORABLE</t>
  </si>
  <si>
    <t>Mejorar el control existente</t>
  </si>
  <si>
    <t>IV</t>
  </si>
  <si>
    <t>ACEPTABLE</t>
  </si>
  <si>
    <t>No intervenir, salvo que un análisis más preciso lo justifique</t>
  </si>
  <si>
    <t>FECHA DE ACTUALIZACIÓN</t>
  </si>
  <si>
    <t>CONTROLES EXISTENTES</t>
  </si>
  <si>
    <t>EVALUACIÓN DEL RIESGO</t>
  </si>
  <si>
    <t>VALORACION RIESGO</t>
  </si>
  <si>
    <t>CRITERIOS PARA ESTABLECER CONTROLES</t>
  </si>
  <si>
    <t>MEDIDAS DE PREVENCION Y CONTROL</t>
  </si>
  <si>
    <t>PROCESO</t>
  </si>
  <si>
    <t>ZONA/LUGAR</t>
  </si>
  <si>
    <t>ACTIVIDADES</t>
  </si>
  <si>
    <t>PELIGROS</t>
  </si>
  <si>
    <t>EFECTOS POSIBLES</t>
  </si>
  <si>
    <t>FUENTE GENERADORA</t>
  </si>
  <si>
    <t xml:space="preserve">RUTINARIO </t>
  </si>
  <si>
    <t>TIEMPO DE EXPOSICIÓN (Hr)</t>
  </si>
  <si>
    <t>FUENTE</t>
  </si>
  <si>
    <t>MEDIO</t>
  </si>
  <si>
    <t>TRABAJADOR</t>
  </si>
  <si>
    <t>DESCRIPCION DE LOS MEDIDAS DE PREVENCION Y CONTROL EXISTENTES</t>
  </si>
  <si>
    <t>NIVEL DEFICIENCIA</t>
  </si>
  <si>
    <t>NIVEL DE EXPOSICIÓN</t>
  </si>
  <si>
    <t>NIVEL DE PROBABILIDAD</t>
  </si>
  <si>
    <t>INTERPRETACIÓN NIVEL PROBABILIDAD</t>
  </si>
  <si>
    <t>NIVEL DE CONSECUENCIA</t>
  </si>
  <si>
    <t>INTERPRETACIÓN DEL NR</t>
  </si>
  <si>
    <t>PEOR CONSECUENCIA</t>
  </si>
  <si>
    <t>EXISTENCIA REQUISITO LEGAL ESPECIFICO ASOCIADO</t>
  </si>
  <si>
    <t>1. ELIMINACIÓN</t>
  </si>
  <si>
    <t>2. SUSTITUCIÓN</t>
  </si>
  <si>
    <t>3. CONTROLES DE  INGENIERÍA</t>
  </si>
  <si>
    <t>4. CONTROLES ADMINISTRATIVOS</t>
  </si>
  <si>
    <t>5. EQUIPOS / ELEMENTOS DE PROTECCION PERSONAL Y COLECTIVO</t>
  </si>
  <si>
    <t>DESCRIPCION DE LAS MEDIDAS A IMPLEMENTAR</t>
  </si>
  <si>
    <t>CLASIFICACIÓN</t>
  </si>
  <si>
    <t>DESCRIPCIÓN</t>
  </si>
  <si>
    <t>BIOMECANICOS</t>
  </si>
  <si>
    <t>Manipulación manual de cargas</t>
  </si>
  <si>
    <t xml:space="preserve">Daño moderado </t>
  </si>
  <si>
    <t>Esfuerzo</t>
  </si>
  <si>
    <t>Postura</t>
  </si>
  <si>
    <t>CONDICIONES_DE_SEGURIDAD</t>
  </si>
  <si>
    <t>Locativo</t>
  </si>
  <si>
    <t>Mecánico</t>
  </si>
  <si>
    <t xml:space="preserve">Daño leve </t>
  </si>
  <si>
    <t>BIOLOGICO</t>
  </si>
  <si>
    <t>Virus</t>
  </si>
  <si>
    <t>Tecnológico</t>
  </si>
  <si>
    <t>Accidentes de tránsito</t>
  </si>
  <si>
    <t>Daño extremo</t>
  </si>
  <si>
    <t>Públicos</t>
  </si>
  <si>
    <t>FISICO</t>
  </si>
  <si>
    <t>Radiaciones no ionizantes</t>
  </si>
  <si>
    <t>Movimiento repetitivo</t>
  </si>
  <si>
    <t>Ruido</t>
  </si>
  <si>
    <t>Trabajo en alturas</t>
  </si>
  <si>
    <t>QUIMICO</t>
  </si>
  <si>
    <t>PSICOSOCIAL</t>
  </si>
  <si>
    <t>FENOMENOS_NATURALES</t>
  </si>
  <si>
    <t>Polvos organicos / inorganicos</t>
  </si>
  <si>
    <t>Gestión organizacional</t>
  </si>
  <si>
    <t>Sismo</t>
  </si>
  <si>
    <t>Bacterias</t>
  </si>
  <si>
    <t>Iluminación</t>
  </si>
  <si>
    <t>Fibras</t>
  </si>
  <si>
    <t>Caracteristicas de la organización</t>
  </si>
  <si>
    <t>Eléctrico</t>
  </si>
  <si>
    <t>Terremoto</t>
  </si>
  <si>
    <t>Hongos</t>
  </si>
  <si>
    <t>Vibración</t>
  </si>
  <si>
    <t>Liquidos</t>
  </si>
  <si>
    <t>Caracteristicas del grupo social del trabajo</t>
  </si>
  <si>
    <t>Vendaval</t>
  </si>
  <si>
    <t>Ricketsias</t>
  </si>
  <si>
    <t>Temperaturas extremas</t>
  </si>
  <si>
    <t>Gases y vapores</t>
  </si>
  <si>
    <t>Condiciones de la tarea</t>
  </si>
  <si>
    <t>Inundación</t>
  </si>
  <si>
    <t>Parásitos</t>
  </si>
  <si>
    <t>Presión atmosférica</t>
  </si>
  <si>
    <t>Humos metálicos / no metálicos</t>
  </si>
  <si>
    <t>Interfase persona tarea</t>
  </si>
  <si>
    <t>Derrumbe</t>
  </si>
  <si>
    <t>Picaduras</t>
  </si>
  <si>
    <t>Radiaciones ionizantes</t>
  </si>
  <si>
    <t>Material particulado</t>
  </si>
  <si>
    <t>Jornada de trabajo</t>
  </si>
  <si>
    <t>Precipitaciones</t>
  </si>
  <si>
    <t>Mordeduras</t>
  </si>
  <si>
    <t>Fluidos o excrementos</t>
  </si>
  <si>
    <t>Espacios confinados</t>
  </si>
  <si>
    <t>ND</t>
  </si>
  <si>
    <t>NE</t>
  </si>
  <si>
    <t>NC</t>
  </si>
  <si>
    <t>Efectos posibles</t>
  </si>
  <si>
    <t>Riesgos</t>
  </si>
  <si>
    <t>EFECTOS POSIBLES - NIVELES DE DAÑO</t>
  </si>
  <si>
    <t>Categoría del
daño</t>
  </si>
  <si>
    <t>Salud</t>
  </si>
  <si>
    <t>Molestias e irritación (ejemplo: Dolor de cabeza); Enfermedad temporal que produce malestar (Ejemplo: Diarrea)</t>
  </si>
  <si>
    <t>Enfermedades que causan incapacidad temporal.
Ejemplo: pérdida parcial de la audición; dermatitis; asma; desordenes de las extremidades superiores.</t>
  </si>
  <si>
    <t>Enfermedades agudas o crónicas; que generan incapacidad permanente parcial, invalidez o muerte.</t>
  </si>
  <si>
    <t>Seguridad</t>
  </si>
  <si>
    <t>Lesiones superficiales; heridas de poca profundidad, contusiones; irritaciones del ojo por material particulado.</t>
  </si>
  <si>
    <t>Laceraciones; heridas profundas; quemaduras de primer grado; conmoción cerebral; esguinces graves; fracturas de huesos cortos.</t>
  </si>
  <si>
    <t>Lesiones que generen amputaciones; fracturas de huesos largos; trauma cráneo encefálico; quemaduras de segundo y tercer grado; alteraciones severas de mano, de columna vertebral con compromiso de la medula espinal, oculares que comprometan el campo visual; disminuyan la capacidad auditiva.</t>
  </si>
  <si>
    <t>NIVEL DE DEFICIENCIA</t>
  </si>
  <si>
    <t>GRADO</t>
  </si>
  <si>
    <t>VALORACION</t>
  </si>
  <si>
    <t>INTERPRETACION</t>
  </si>
  <si>
    <t>MUY ALTO (MA)</t>
  </si>
  <si>
    <t xml:space="preserve">SE HA(N) DETECTADO PELIGRO(S) QUE DETERMINA(N) COMO POSIBLE LA GENERACION DE INCIDENTES O CONSECUENCIAS MUY SIGNIFICATIVAS, O LA EFICACIA DEL CONJUNTO DE MEDIDAS PREVENTIVAS EXISTENTES RESPECTO AL RIESGO ES NULA O NO EXISTE, O AMBOS </t>
  </si>
  <si>
    <t>ALTO (A)</t>
  </si>
  <si>
    <t>SE HA(N) DETECTADO PELIGRO(S) QUE PUEDAN DAR LUGAR A CONSECUENCIAS SIGNIFICATIVA(S) O LA EFICACIA DEL CONJUNTO DE MEDIDAS PREVENTIVAS EXISTENTES ES ALTA O AMBOS</t>
  </si>
  <si>
    <t>MEDIO (M)</t>
  </si>
  <si>
    <t>SE HA(N) DETECTADO PELIGROS QUE PUEDAN DAR LUGAR A CONSECUENCIAS POCO SIGNIFICATIVAS O DE MENOR IMPORTANCIA O LA EFICACIA DEL CONJUNTO DE MEDIDAS PREVENTIVAS EXISTENTE ES MODERADA O AMBOS.</t>
  </si>
  <si>
    <t>BAJO (B)</t>
  </si>
  <si>
    <t>NO SE HA DETECTADO CONSECUENCIA ALGUNA, O LA EFICACIA DEL CONJUNTO DE MEDIDAS PREVENTIVAS EXISTENTES ES ALTA, O AMBOS. EL RIESGO ESTA CONTROLADO.
ESTOS PELIGROS SE CLASIFICAN DIRECTAMENE EN EL NIVEL DE RIESGO DE INVENCIÓN CUATRO (IV)</t>
  </si>
  <si>
    <t>DETERMINACION DEL NIVEL DE EXPOSICION</t>
  </si>
  <si>
    <t>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</si>
  <si>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</si>
  <si>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</si>
  <si>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</si>
  <si>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</si>
  <si>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</si>
  <si>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</si>
  <si>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</si>
  <si>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</si>
  <si>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</si>
  <si>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>DETERMINACION DEL NIVEL DE PROBABILIDAD</t>
  </si>
  <si>
    <t>NIVEL DE EXPOSICION (NE)</t>
  </si>
  <si>
    <t>NIVEL DE DEFICIENCIA (ND)</t>
  </si>
  <si>
    <t>MA-40</t>
  </si>
  <si>
    <t>MA-30</t>
  </si>
  <si>
    <t>A-20</t>
  </si>
  <si>
    <t>A-10</t>
  </si>
  <si>
    <t>MA-24</t>
  </si>
  <si>
    <t>A-18</t>
  </si>
  <si>
    <t>A-12</t>
  </si>
  <si>
    <t>M-6</t>
  </si>
  <si>
    <t>M-8</t>
  </si>
  <si>
    <t>B-4</t>
  </si>
  <si>
    <t>B-2</t>
  </si>
  <si>
    <t>DETERMINACION DEL NIVEL DE CONSECUENCIAS</t>
  </si>
  <si>
    <t>NIVEL DE CONSECUENCIAS</t>
  </si>
  <si>
    <t>SIGNIFICADO</t>
  </si>
  <si>
    <t>DAÑOS PERSONALES</t>
  </si>
  <si>
    <t>MORTAL O CATASTROFICO (M)</t>
  </si>
  <si>
    <t>MUERTE</t>
  </si>
  <si>
    <t>MUY GRAVE (MG)</t>
  </si>
  <si>
    <t>LESIONES O ENFERMEDADES GRAVES IRREPARABLES (INCAPACIDAD PERMANTE PARCIAL O INVALIDES)</t>
  </si>
  <si>
    <t>GRAVE (G)</t>
  </si>
  <si>
    <t>LESIONES O ENFERMEDADES CON INCAPACIDAD TEMPORAL (ILT)</t>
  </si>
  <si>
    <t>LEVE (L)</t>
  </si>
  <si>
    <t>LESIONES O ENFERMEDADES QUE NO REQUIEREN INCAPACIDAD</t>
  </si>
  <si>
    <t>DETERMINACION DEL NIVEL DEL RIESGO</t>
  </si>
  <si>
    <t>NIVEL DE RIESGO 
NR = NP x NC</t>
  </si>
  <si>
    <t>40-24</t>
  </si>
  <si>
    <t xml:space="preserve"> 20-10</t>
  </si>
  <si>
    <t xml:space="preserve"> 8-6</t>
  </si>
  <si>
    <t xml:space="preserve"> 4-2</t>
  </si>
  <si>
    <t>NIVEL DE CONSECUENCIAS (NC)</t>
  </si>
  <si>
    <t>I
4000-2400</t>
  </si>
  <si>
    <t>I
2000-1200</t>
  </si>
  <si>
    <t>I
800-600</t>
  </si>
  <si>
    <t>II
400-200</t>
  </si>
  <si>
    <t>I
2400-1440</t>
  </si>
  <si>
    <t>I
1200-600</t>
  </si>
  <si>
    <t>II
480-360</t>
  </si>
  <si>
    <t>II 200
             III 100</t>
  </si>
  <si>
    <t>I
1000-600</t>
  </si>
  <si>
    <t>II
500-250</t>
  </si>
  <si>
    <t>II
200-150</t>
  </si>
  <si>
    <t>III
100-50</t>
  </si>
  <si>
    <t>II
400-240</t>
  </si>
  <si>
    <t>III
80-60</t>
  </si>
  <si>
    <t>III 40
               IV20</t>
  </si>
  <si>
    <t>SIGNIFICADO DEL NIVEL DE RIESGO</t>
  </si>
  <si>
    <t>VALOR DE NR</t>
  </si>
  <si>
    <t>4000-600</t>
  </si>
  <si>
    <t>SITUACION CRITICA. SUSPENDER ACTIVIDAD HASTA QUE EL RIESGO ESTE BAJO CONTROL. INTERVENCION URGENTE</t>
  </si>
  <si>
    <t>500-150</t>
  </si>
  <si>
    <t>CORREGIR Y ADOPTAR MEDIDAS DE CONTROL DE INMEDIATO. SIN EMBARGO, SUSPENDA ACTIVIDADES SI EL NIVEL DE RIESGO ESTA POR ENCIMA O IGUAL DE 360</t>
  </si>
  <si>
    <t>120-40</t>
  </si>
  <si>
    <t>MEJORAR SI ES POSIBLE. SERIA CONVENIENTE JUSTIFICAR LA INTERVENCION Y SU RENTABILIDAD</t>
  </si>
  <si>
    <t>MANTENER LAS MEDIDAS DE CONTROL EXISTENTE, PERO SE DEBERIAN CONSIDERAR SOLUCIONES O MEJORAS Y SE DEBEN HACER COMPROBACIONES PERIODICAS PARA ASEGURAR QUE EL RIESGO AUN ES ACEPTABLE</t>
  </si>
  <si>
    <t>SIGNIFICADO DE LAS DIFERENTES NIVELES DE PROBABILIDAD</t>
  </si>
  <si>
    <t>VALOR</t>
  </si>
  <si>
    <t>ENTRE 40 Y 24</t>
  </si>
  <si>
    <t xml:space="preserve">SITUACION DEFICIENTE CON EXPOSICON CONTINUA, O MUY DEFICIENTE CON EXPOSICION FRECUENTE, NORMALMENTE LA MATERIALIZACION DE REISGO OCURRE CON FRECUENCIA </t>
  </si>
  <si>
    <t>ENTRE 20 Y 10</t>
  </si>
  <si>
    <t>SITUACION DEFICIENTE CON EXPOSICION FRECUENTE U OCASIONAL, O BIEN SITUACION MUY DEFICIENTE CON EXPOSICION OCASIONAL O ESPORADICA. LA MATERIALIZACION DEL RIESGO ES POSIBLE QUE SUCEDA VARIAS VECES EN LA VIDA LABORAL</t>
  </si>
  <si>
    <t>ENTRE 8 Y 6</t>
  </si>
  <si>
    <t>SITUACION DEFICIENTE CON EXPOSICIÓN ESPORADICA, O BIEN SITUACION MEJORABLE CON EXPOSICION CONTINUADA O FRECUENTE. ES POSIBLE QUE SUCEDA EL DAÑO ALGUNA VEZ</t>
  </si>
  <si>
    <t>ENTRE 4 Y 2</t>
  </si>
  <si>
    <t>SITUACION MEJORABLE CON EXPOSICION OCASIONAL O ESPORRADICA, O SITUACION SIN ANOMALIA DESTACABLE CON CUALQUIER NIVEL DE EXPOSICOON. NO ES ESPERABLE QUE SE MATERIALICE EL RIESGO, AUNQUE PUEDE SER CONCEBIBLE</t>
  </si>
  <si>
    <t>TIPO DE CONTROL</t>
  </si>
  <si>
    <t>FECHA</t>
  </si>
  <si>
    <t>Eliminar</t>
  </si>
  <si>
    <t>Sustituir</t>
  </si>
  <si>
    <t>Control de ingenieria</t>
  </si>
  <si>
    <t>Control administrativo</t>
  </si>
  <si>
    <t>EPP</t>
  </si>
  <si>
    <t>ESTADO</t>
  </si>
  <si>
    <t>Abierto</t>
  </si>
  <si>
    <t>En proceso</t>
  </si>
  <si>
    <t>Cerrado</t>
  </si>
  <si>
    <t>Lesiones del sistema musculoesueletico. Dolor lumbar incomodidad para desarrollar la labor</t>
  </si>
  <si>
    <t>GESTIÓN ESTRATÉGICA DE PERSONAS</t>
  </si>
  <si>
    <t>CÓDIGO</t>
  </si>
  <si>
    <t>PEFT16</t>
  </si>
  <si>
    <t>VERSIÓN</t>
  </si>
  <si>
    <t>CIUDAD</t>
  </si>
  <si>
    <t>RESPONSABLE ACTUALIZACIÓN</t>
  </si>
  <si>
    <t>NIVEL DE LA PEOR CONSECUENCIA</t>
  </si>
  <si>
    <t>DIRECCION ADMINISTRATIVA</t>
  </si>
  <si>
    <t>DIRECCION DE CONCILIACION</t>
  </si>
  <si>
    <t>DIRECCION DE CONTRATACION</t>
  </si>
  <si>
    <t>DIRECCION DE INNOVACION Y DESARROLLO</t>
  </si>
  <si>
    <t>DIRECCION DE INSPECCION Y VIGILANCIA PARA ENTIDADES DE ASEGURAMIENTO EN SALUD</t>
  </si>
  <si>
    <t>DIRECCION DE INSPECCION Y VIGILANCIA PARA GENERADORES, RECAUDADORES Y ADMINISTRADORES DE RECURSOS DEL SISTEMA GENERAL DE SEGURIDAD SOCIAL EN SALUD</t>
  </si>
  <si>
    <t>DIRECCION DE INSPECCION Y VIGILANCIA PARA LA PROTECCION AL USUARIO</t>
  </si>
  <si>
    <t xml:space="preserve">DIRECCION DE INSPECCION Y VIGILANCIA PARA PRESTADORES DE SERVICIOS DE SALUD </t>
  </si>
  <si>
    <t xml:space="preserve">DIRECCION DE INVESTIGACIONES PARA ENTIDADES DE ASEGURAMIENTO EN SALUD </t>
  </si>
  <si>
    <t>DIRECCION DE INVESTIGACIONES PARA OPERADORES LOGISTICOS, GESTORES FARMACEUTICOS, ENTES TERRITORIALES, GENERADORES, RECAUDADORES Y ADMINISTRADORES DE RECURSOS DEL SISTEMA GENERAL DE SEGURIDAD SOCIAL EN SALUD</t>
  </si>
  <si>
    <t>DIRECCION DE INVESTIGACIONES PARA PRESTADORES DE SERVICIOS DE SALUD</t>
  </si>
  <si>
    <t>DIRECCION DE MEDIDAS ESPECIALES PARA ENTIDADES PROMOTORAS DE SALUD Y ENTIDADES ADAPTADAS</t>
  </si>
  <si>
    <t>DIRECCION DE MEDIDAS ESPECIALES PARA PRESTADORES DE SERVICIOS DE SALUD</t>
  </si>
  <si>
    <t>DIRECCION DE PROCESOS JURISDICCIONALES</t>
  </si>
  <si>
    <t>DIRECCION DE SERVICIO AL CIUDADANO Y PROMOCION DE LA PARTICIPACION CIUDADANA</t>
  </si>
  <si>
    <t>DIRECCION DE TALENTO HUMANO</t>
  </si>
  <si>
    <t>DIRECCION FINANCIERA</t>
  </si>
  <si>
    <t>DIRECCION JURIDICA</t>
  </si>
  <si>
    <t>DIRECCION REGIONAL ANDINA</t>
  </si>
  <si>
    <t>DIRECCION REGIONAL CARIBE</t>
  </si>
  <si>
    <t>DIRECCION REGIONAL CHOCO</t>
  </si>
  <si>
    <t>DIRECCION REGIONAL NORORIENTAL</t>
  </si>
  <si>
    <t>DIRECCION REGIONAL NORTE</t>
  </si>
  <si>
    <t>DIRECCION REGIONAL OCCIDENTAL</t>
  </si>
  <si>
    <t>DIRECCION REGIONAL ORINOQUIA</t>
  </si>
  <si>
    <t>DIRECCION REGIONAL SUR</t>
  </si>
  <si>
    <t>GRUPO DE SECRETARÍA DE INVESTIGACIONES ADMINISTRATIVAS Y ARCHIVO DE GESTIÓN</t>
  </si>
  <si>
    <t>GRUPO INTERNO DE TRABAJO DE ESTADÍSTICAS Y ANÁLISIS PQRD</t>
  </si>
  <si>
    <t>OFICINA ASESORA DE COMUNICACIONES ESTRATEGICAS E IMAGEN INSTITUCIONAL</t>
  </si>
  <si>
    <t>OFICINA ASESORA DE PLANEACION</t>
  </si>
  <si>
    <t>OFICINA DE CONTROL DISCIPLINARIO INTERNO</t>
  </si>
  <si>
    <t>OFICINA DE CONTROL INTERNO</t>
  </si>
  <si>
    <t>OFICINA DE LIQUIDACIONES</t>
  </si>
  <si>
    <t>SUBDIRECCION DE DEFENSA JURIDICA</t>
  </si>
  <si>
    <t>SEDE / REGIONAL</t>
  </si>
  <si>
    <t>ZONAS COMUNES</t>
  </si>
  <si>
    <t>TRABAJO EN CASA</t>
  </si>
  <si>
    <t>SEGURIDAD Y VIGILANCIA</t>
  </si>
  <si>
    <t>SERVICIOS GENERALES</t>
  </si>
  <si>
    <t>CORRESPONDENCIA</t>
  </si>
  <si>
    <t>INFORMACIÓN GENERAL</t>
  </si>
  <si>
    <t>CLASIFICACIÓN DEL RIESGO DE LA ENTIDAD</t>
  </si>
  <si>
    <t>I - III - IV</t>
  </si>
  <si>
    <t>NÚMERO LICENCIA EN SST DEL RESPONSABLE DE LA ACTUALIZACIÓN</t>
  </si>
  <si>
    <t>NUMERO APROXIMADO DE EXPUESTOS DIRECTOS</t>
  </si>
  <si>
    <t>NUMERO APROXIMADO DE EXPUESTOS INDIRECTOS</t>
  </si>
  <si>
    <t>Atributo</t>
  </si>
  <si>
    <t>Descripción del atributo</t>
  </si>
  <si>
    <t>Tipo de atributo</t>
  </si>
  <si>
    <t>Ejemplo de registro</t>
  </si>
  <si>
    <t>Calidad del dato</t>
  </si>
  <si>
    <t>Texto</t>
  </si>
  <si>
    <t>Diligenciar el nombre de la Regional</t>
  </si>
  <si>
    <t>Diligenciar la ciudad sede de la Regioal</t>
  </si>
  <si>
    <t>Indica las clasificaciones de Riesgo autorizadas por la ARL. Ya se encuentra registrado, NO MODIFICAR.</t>
  </si>
  <si>
    <t>Fecha de la actualización de la Matriz</t>
  </si>
  <si>
    <t>Luis Alonso Mila Herrera:</t>
  </si>
  <si>
    <t>Digitar el nombre del profesional que actualiza</t>
  </si>
  <si>
    <t>Seleccione una opción, si es operativo o administrativo</t>
  </si>
  <si>
    <t>Consiso:Diligencie la información solicitada,  describiendo las actividades genericas desarrolladas en el profceso Y GENERADORAS DEL RIESGO</t>
  </si>
  <si>
    <t>Seleccione una opción de la lista desplegable</t>
  </si>
  <si>
    <t>Seleccione una opción, posterior a seleccionar el peligro en la casilla anterior CLASIFICACION</t>
  </si>
  <si>
    <t>Seleccione una opción con base en las pestaña EFECTOS POSIBLES (EP)</t>
  </si>
  <si>
    <t>Consiso:
Diligencie la información solicitada, relacionando la fuente que se consdiera mayor  exposición tiene, ejempllo: usuarios, mobiliarios, pisos, techos, luminarias, etc</t>
  </si>
  <si>
    <t>Diligencie la información solicitada</t>
  </si>
  <si>
    <t>Seleccione una opción</t>
  </si>
  <si>
    <t>Seleccione una opción con base en las pestaña NIVEL DE DEFICIENCIA (ND)</t>
  </si>
  <si>
    <t>Consiso:
Celda con cálculo automático 
NO MODIFICAR</t>
  </si>
  <si>
    <t>Celda con cálculo automático 
NO MODIFICAR</t>
  </si>
  <si>
    <t>Consiso:
Seleccione una opción con base en las pestaña NIVEL DE CONSECUENCIA (NC)</t>
  </si>
  <si>
    <t>Consiso:
Diligencie la información solicitada</t>
  </si>
  <si>
    <t>Consiso:
Seleccione una opción con base en las pestaña NIVEL DE EXPOSICION (NE)</t>
  </si>
  <si>
    <t>Consiso:
Seleccione una opción</t>
  </si>
  <si>
    <t xml:space="preserve">Regional Andina </t>
  </si>
  <si>
    <t xml:space="preserve">Medellin </t>
  </si>
  <si>
    <t>Solo texto especificando la sede</t>
  </si>
  <si>
    <t xml:space="preserve">solo texto especificando la ciudad </t>
  </si>
  <si>
    <t>Númerico</t>
  </si>
  <si>
    <t>I,III, IV</t>
  </si>
  <si>
    <t xml:space="preserve">Números romanos, poner la clasificación de acuerdo al riesgo </t>
  </si>
  <si>
    <t>Dato numerico colocar la fecha dede actualización de la matriz  DD/MM/AA</t>
  </si>
  <si>
    <t xml:space="preserve">Texto </t>
  </si>
  <si>
    <t xml:space="preserve">Solo texto, Colocar el nombre y apellido completo del respopnsable de actualizar la matriz. </t>
  </si>
  <si>
    <t xml:space="preserve">número </t>
  </si>
  <si>
    <t>Licencia n. 4521358</t>
  </si>
  <si>
    <t xml:space="preserve">Alfa númerico, colocar el número de la licencia del profesional  que actualiza la matriz. </t>
  </si>
  <si>
    <t>Relacionar la información requerida</t>
  </si>
  <si>
    <t xml:space="preserve">Es Titulo - Dato informativo no se coloca nada </t>
  </si>
  <si>
    <t xml:space="preserve">Operativo </t>
  </si>
  <si>
    <t xml:space="preserve">Selección </t>
  </si>
  <si>
    <t>Selección,Despliegle y seleccione la opción de acuerdo al proceso</t>
  </si>
  <si>
    <t xml:space="preserve">Selecione el lugar o piso </t>
  </si>
  <si>
    <t xml:space="preserve">selección </t>
  </si>
  <si>
    <t xml:space="preserve">Selección,Despliegle y seleccione la opción de acuerdo a la zona o lugar </t>
  </si>
  <si>
    <t>Seleccione  de acuerdo al nivel de deficiencia 4,3,2,1</t>
  </si>
  <si>
    <t>Seleccione  de acuerdo al nivel de deficiencia 10,6,2,0</t>
  </si>
  <si>
    <t xml:space="preserve">Número </t>
  </si>
  <si>
    <t>Bajo</t>
  </si>
  <si>
    <t>Solo texto, No manipular celda</t>
  </si>
  <si>
    <t>Dato numerico, No manipular celda.</t>
  </si>
  <si>
    <t>Seleccionar de acuerdo al nivel de concecuencia, 100,60,10</t>
  </si>
  <si>
    <t xml:space="preserve">Aceptable </t>
  </si>
  <si>
    <t xml:space="preserve">Solo texto,  No manipular celda. </t>
  </si>
  <si>
    <t>Solo númerico, se diligencia  el aproximado en numeros  de expuextos.</t>
  </si>
  <si>
    <t>Leve</t>
  </si>
  <si>
    <t>si</t>
  </si>
  <si>
    <t xml:space="preserve">Seleccione Si /No </t>
  </si>
  <si>
    <t>No</t>
  </si>
  <si>
    <t>Si</t>
  </si>
  <si>
    <t>Seleccione Si oNo  de acuerdo  a las medidas de prevención y control</t>
  </si>
  <si>
    <t>Seleccione una opción si o no de acuerdo al nivel de medidas de prevención</t>
  </si>
  <si>
    <t>selección seleccione si o no  de acuerdo a las medidas de prevención y control</t>
  </si>
  <si>
    <t xml:space="preserve">si </t>
  </si>
  <si>
    <t>seleccion si o no de acuerdo a  la medidas de prevención y control</t>
  </si>
  <si>
    <t>selección  si o no  de acuerdo  a las medidas  de prevención y control</t>
  </si>
  <si>
    <t xml:space="preserve">Realización de auditorias internas, para el analisis de la seguridad en las instalaciones de la sede central </t>
  </si>
  <si>
    <t xml:space="preserve">Solo texto, Relacionar las medidas de acuerdo  a los  controles y riesgos de matriz de peligros. </t>
  </si>
  <si>
    <t>Dato númerico, No manipular</t>
  </si>
  <si>
    <t>Limitación  de tiempo de exposición al riesgo Biomecanico</t>
  </si>
  <si>
    <t>Solo texto, Describir medidas de prevención de acuerdo al riesgo.</t>
  </si>
  <si>
    <t>Selección   si es trabajador o No</t>
  </si>
  <si>
    <t>selección  si o no de acuerdo a los controles existentes  en la matriz de peligros</t>
  </si>
  <si>
    <t>Psicosocial</t>
  </si>
  <si>
    <t>Selección , de acuerdo  a la clasificación  de peligros y/o riesgo</t>
  </si>
  <si>
    <t xml:space="preserve">Iluminación </t>
  </si>
  <si>
    <t xml:space="preserve">Selección   de acuerdo  a clasificación </t>
  </si>
  <si>
    <t xml:space="preserve">Daño Moderado </t>
  </si>
  <si>
    <t>Seleccione de acuerdo  a los efectos de la matriz de peligros</t>
  </si>
  <si>
    <t xml:space="preserve">Pisos </t>
  </si>
  <si>
    <t xml:space="preserve">Solo texto relacione de acuerdo a la fuente generadora  que se concidere  con más exposición </t>
  </si>
  <si>
    <t>Seleccione de acuerdo  a la exposición de la tarea</t>
  </si>
  <si>
    <t>Alfa númerico</t>
  </si>
  <si>
    <t>8 horas</t>
  </si>
  <si>
    <t xml:space="preserve">alfa númerico, colocar colocar el tiempo de exposición  que esta expuesto   </t>
  </si>
  <si>
    <t xml:space="preserve">Rutinaria </t>
  </si>
  <si>
    <t>Solo texto describa la actividad  de acuerdo a los procesos y generadores de risesgo a los que estan expuestos</t>
  </si>
  <si>
    <t>Pepito Perez</t>
  </si>
  <si>
    <t>FORMATO 
MATRIZ DE IDENTIFICACIÓN DE PELIGROS, EVALUACIÓN Y VALORACIÓN DE RIESGOS</t>
  </si>
  <si>
    <t>DEPENDENCIA</t>
  </si>
  <si>
    <t>DESCRIPCIÓN DE LAS MEDIDAS A IMPLEMENTAR</t>
  </si>
  <si>
    <t>MEDIDAS DE PREVENCIÓN Y CONTROL</t>
  </si>
  <si>
    <t>5. EQUIPOS / ELEMENTOS DE PROTECCIÓN PERSONAL Y COLECTIVO</t>
  </si>
  <si>
    <t>NÚMERO APROXIMADO DE EXPUESTOS INDIRECTOS</t>
  </si>
  <si>
    <t>NÚMERO APROXIMADO DE EXPUESTOS DIRECTOS</t>
  </si>
  <si>
    <t>VALORACIÓN RIESGO</t>
  </si>
  <si>
    <t>DESCRIPCIÓN DE LAS MEDIDAS DE PREVENCIÓN Y CONTROL EXISTENTES</t>
  </si>
  <si>
    <t>RESPONSABLE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</si>
</sst>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Courier"/>
      <family val="3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color rgb="FF262626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2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" fillId="0" borderId="0"/>
    <xf numFmtId="0" fontId="15" fillId="0" borderId="0"/>
    <xf numFmtId="0" fontId="20" fillId="0" borderId="0"/>
  </cellStyleXfs>
  <cellXfs count="16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3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5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7" borderId="2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/>
    <xf numFmtId="0" fontId="4" fillId="8" borderId="2" xfId="0" applyFont="1" applyFill="1" applyBorder="1"/>
    <xf numFmtId="0" fontId="0" fillId="0" borderId="2" xfId="0" applyBorder="1" applyAlignment="1">
      <alignment horizontal="center" vertical="center"/>
    </xf>
    <xf numFmtId="0" fontId="12" fillId="16" borderId="2" xfId="0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0" fillId="0" borderId="2" xfId="0" applyBorder="1"/>
    <xf numFmtId="0" fontId="0" fillId="7" borderId="2" xfId="0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17" borderId="2" xfId="0" applyFont="1" applyFill="1" applyBorder="1" applyAlignment="1">
      <alignment horizontal="center" wrapText="1"/>
    </xf>
    <xf numFmtId="0" fontId="4" fillId="18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2" xfId="3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3" fillId="0" borderId="2" xfId="0" applyFont="1" applyBorder="1" applyAlignment="1">
      <alignment horizontal="justify" vertical="center"/>
    </xf>
    <xf numFmtId="0" fontId="0" fillId="7" borderId="2" xfId="0" applyFill="1" applyBorder="1"/>
    <xf numFmtId="0" fontId="6" fillId="12" borderId="0" xfId="0" applyFont="1" applyFill="1"/>
    <xf numFmtId="0" fontId="6" fillId="0" borderId="0" xfId="0" applyFont="1"/>
    <xf numFmtId="0" fontId="21" fillId="20" borderId="14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14" fontId="21" fillId="0" borderId="14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20" borderId="14" xfId="0" applyFont="1" applyFill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2" fillId="20" borderId="13" xfId="0" applyFont="1" applyFill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20" borderId="14" xfId="0" applyFont="1" applyFill="1" applyBorder="1" applyAlignment="1">
      <alignment horizontal="left" vertical="center" wrapText="1"/>
    </xf>
    <xf numFmtId="0" fontId="21" fillId="20" borderId="13" xfId="0" applyFont="1" applyFill="1" applyBorder="1" applyAlignment="1">
      <alignment vertical="center" wrapText="1"/>
    </xf>
    <xf numFmtId="0" fontId="21" fillId="20" borderId="15" xfId="0" applyFont="1" applyFill="1" applyBorder="1" applyAlignment="1">
      <alignment vertical="center" wrapText="1"/>
    </xf>
    <xf numFmtId="0" fontId="21" fillId="20" borderId="16" xfId="0" applyFont="1" applyFill="1" applyBorder="1" applyAlignment="1">
      <alignment vertical="center" wrapText="1"/>
    </xf>
    <xf numFmtId="14" fontId="23" fillId="0" borderId="0" xfId="6" applyNumberFormat="1" applyFont="1" applyAlignment="1">
      <alignment horizontal="center" vertical="center" wrapText="1"/>
    </xf>
    <xf numFmtId="0" fontId="23" fillId="0" borderId="0" xfId="6" applyFont="1" applyAlignment="1">
      <alignment vertical="center" wrapText="1"/>
    </xf>
    <xf numFmtId="0" fontId="25" fillId="0" borderId="25" xfId="5" applyFont="1" applyBorder="1" applyAlignment="1">
      <alignment horizontal="left" vertical="center"/>
    </xf>
    <xf numFmtId="0" fontId="26" fillId="13" borderId="18" xfId="5" applyFont="1" applyFill="1" applyBorder="1" applyAlignment="1">
      <alignment horizontal="center" vertical="center"/>
    </xf>
    <xf numFmtId="0" fontId="25" fillId="0" borderId="4" xfId="5" applyFont="1" applyBorder="1" applyAlignment="1">
      <alignment horizontal="left" vertical="center"/>
    </xf>
    <xf numFmtId="0" fontId="26" fillId="13" borderId="19" xfId="5" applyFont="1" applyFill="1" applyBorder="1" applyAlignment="1">
      <alignment horizontal="center" vertical="center"/>
    </xf>
    <xf numFmtId="0" fontId="25" fillId="0" borderId="26" xfId="5" applyFont="1" applyBorder="1" applyAlignment="1">
      <alignment horizontal="left" vertical="center"/>
    </xf>
    <xf numFmtId="0" fontId="27" fillId="16" borderId="6" xfId="0" applyFont="1" applyFill="1" applyBorder="1" applyAlignment="1">
      <alignment vertical="center"/>
    </xf>
    <xf numFmtId="0" fontId="27" fillId="16" borderId="2" xfId="0" applyFont="1" applyFill="1" applyBorder="1" applyAlignment="1">
      <alignment vertical="center"/>
    </xf>
    <xf numFmtId="0" fontId="27" fillId="16" borderId="2" xfId="0" applyFont="1" applyFill="1" applyBorder="1" applyAlignment="1">
      <alignment vertical="center" wrapText="1"/>
    </xf>
    <xf numFmtId="0" fontId="28" fillId="16" borderId="6" xfId="1" applyFont="1" applyFill="1" applyBorder="1" applyAlignment="1">
      <alignment horizontal="center" vertical="center" wrapText="1"/>
    </xf>
    <xf numFmtId="0" fontId="29" fillId="16" borderId="7" xfId="1" applyFont="1" applyFill="1" applyBorder="1" applyAlignment="1">
      <alignment horizontal="center" vertical="center" wrapText="1"/>
    </xf>
    <xf numFmtId="0" fontId="29" fillId="16" borderId="7" xfId="1" applyFont="1" applyFill="1" applyBorder="1" applyAlignment="1">
      <alignment horizontal="center" vertical="center"/>
    </xf>
    <xf numFmtId="0" fontId="30" fillId="12" borderId="12" xfId="0" applyFont="1" applyFill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6" fillId="12" borderId="12" xfId="0" applyFont="1" applyFill="1" applyBorder="1" applyAlignment="1">
      <alignment vertical="center" wrapText="1"/>
    </xf>
    <xf numFmtId="0" fontId="26" fillId="13" borderId="12" xfId="0" applyFont="1" applyFill="1" applyBorder="1" applyAlignment="1">
      <alignment vertical="center" wrapText="1"/>
    </xf>
    <xf numFmtId="0" fontId="30" fillId="12" borderId="12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30" fillId="11" borderId="12" xfId="1" applyFont="1" applyFill="1" applyBorder="1" applyAlignment="1">
      <alignment horizontal="center" vertical="center"/>
    </xf>
    <xf numFmtId="0" fontId="31" fillId="14" borderId="12" xfId="0" applyFont="1" applyFill="1" applyBorder="1" applyAlignment="1">
      <alignment horizontal="center" vertical="center" wrapText="1"/>
    </xf>
    <xf numFmtId="0" fontId="30" fillId="9" borderId="12" xfId="1" applyFont="1" applyFill="1" applyBorder="1" applyAlignment="1">
      <alignment horizontal="center" vertical="center"/>
    </xf>
    <xf numFmtId="0" fontId="30" fillId="10" borderId="12" xfId="1" applyFont="1" applyFill="1" applyBorder="1" applyAlignment="1">
      <alignment horizontal="center" vertical="center"/>
    </xf>
    <xf numFmtId="0" fontId="32" fillId="15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9" fontId="30" fillId="12" borderId="12" xfId="2" applyFont="1" applyFill="1" applyBorder="1" applyAlignment="1" applyProtection="1">
      <alignment horizontal="center" vertical="center" wrapText="1"/>
    </xf>
    <xf numFmtId="1" fontId="30" fillId="12" borderId="12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29" fillId="16" borderId="2" xfId="1" applyFont="1" applyFill="1" applyBorder="1" applyAlignment="1">
      <alignment horizontal="center" vertical="center" wrapText="1"/>
    </xf>
    <xf numFmtId="0" fontId="29" fillId="16" borderId="7" xfId="1" applyFont="1" applyFill="1" applyBorder="1" applyAlignment="1">
      <alignment horizontal="center" vertical="center" wrapText="1"/>
    </xf>
    <xf numFmtId="0" fontId="24" fillId="19" borderId="27" xfId="5" applyFont="1" applyFill="1" applyBorder="1" applyAlignment="1">
      <alignment horizontal="center" vertical="center"/>
    </xf>
    <xf numFmtId="0" fontId="24" fillId="19" borderId="17" xfId="5" applyFont="1" applyFill="1" applyBorder="1" applyAlignment="1">
      <alignment horizontal="center" vertical="center"/>
    </xf>
    <xf numFmtId="0" fontId="24" fillId="19" borderId="18" xfId="5" applyFont="1" applyFill="1" applyBorder="1" applyAlignment="1">
      <alignment horizontal="center" vertical="center"/>
    </xf>
    <xf numFmtId="0" fontId="24" fillId="19" borderId="28" xfId="5" applyFont="1" applyFill="1" applyBorder="1" applyAlignment="1">
      <alignment horizontal="center" vertical="center"/>
    </xf>
    <xf numFmtId="0" fontId="24" fillId="19" borderId="2" xfId="5" applyFont="1" applyFill="1" applyBorder="1" applyAlignment="1">
      <alignment horizontal="center" vertical="center"/>
    </xf>
    <xf numFmtId="0" fontId="24" fillId="19" borderId="19" xfId="5" applyFont="1" applyFill="1" applyBorder="1" applyAlignment="1">
      <alignment horizontal="center" vertical="center"/>
    </xf>
    <xf numFmtId="0" fontId="24" fillId="19" borderId="29" xfId="5" applyFont="1" applyFill="1" applyBorder="1" applyAlignment="1">
      <alignment horizontal="center" vertical="center" wrapText="1"/>
    </xf>
    <xf numFmtId="0" fontId="24" fillId="19" borderId="20" xfId="5" applyFont="1" applyFill="1" applyBorder="1" applyAlignment="1">
      <alignment horizontal="center" vertical="center"/>
    </xf>
    <xf numFmtId="0" fontId="24" fillId="19" borderId="21" xfId="5" applyFont="1" applyFill="1" applyBorder="1" applyAlignment="1">
      <alignment horizontal="center" vertical="center"/>
    </xf>
    <xf numFmtId="0" fontId="27" fillId="16" borderId="7" xfId="0" applyFont="1" applyFill="1" applyBorder="1" applyAlignment="1">
      <alignment horizontal="center" vertical="center" wrapText="1"/>
    </xf>
    <xf numFmtId="0" fontId="30" fillId="16" borderId="2" xfId="1" applyFont="1" applyFill="1" applyBorder="1" applyAlignment="1">
      <alignment horizontal="center" vertical="center" textRotation="90" wrapText="1"/>
    </xf>
    <xf numFmtId="0" fontId="30" fillId="16" borderId="7" xfId="1" applyFont="1" applyFill="1" applyBorder="1" applyAlignment="1">
      <alignment horizontal="center" vertical="center" textRotation="90" wrapText="1"/>
    </xf>
    <xf numFmtId="0" fontId="30" fillId="16" borderId="2" xfId="1" applyFont="1" applyFill="1" applyBorder="1" applyAlignment="1">
      <alignment horizontal="center" vertical="center" textRotation="90"/>
    </xf>
    <xf numFmtId="0" fontId="30" fillId="16" borderId="7" xfId="1" applyFont="1" applyFill="1" applyBorder="1" applyAlignment="1">
      <alignment horizontal="center" vertical="center" textRotation="90"/>
    </xf>
    <xf numFmtId="0" fontId="30" fillId="16" borderId="9" xfId="1" applyFont="1" applyFill="1" applyBorder="1" applyAlignment="1">
      <alignment horizontal="center" vertical="center" textRotation="90" wrapText="1"/>
    </xf>
    <xf numFmtId="0" fontId="30" fillId="16" borderId="5" xfId="1" applyFont="1" applyFill="1" applyBorder="1" applyAlignment="1">
      <alignment horizontal="center" vertical="center" textRotation="90" wrapText="1"/>
    </xf>
    <xf numFmtId="0" fontId="29" fillId="16" borderId="6" xfId="1" applyFont="1" applyFill="1" applyBorder="1" applyAlignment="1">
      <alignment horizontal="center" vertical="center" wrapText="1"/>
    </xf>
    <xf numFmtId="0" fontId="29" fillId="16" borderId="7" xfId="1" quotePrefix="1" applyFont="1" applyFill="1" applyBorder="1" applyAlignment="1">
      <alignment horizontal="center" vertical="center" wrapText="1"/>
    </xf>
    <xf numFmtId="0" fontId="29" fillId="16" borderId="3" xfId="1" applyFont="1" applyFill="1" applyBorder="1" applyAlignment="1">
      <alignment horizontal="center" vertical="center"/>
    </xf>
    <xf numFmtId="0" fontId="29" fillId="16" borderId="4" xfId="1" applyFont="1" applyFill="1" applyBorder="1" applyAlignment="1">
      <alignment horizontal="center" vertical="center"/>
    </xf>
    <xf numFmtId="0" fontId="29" fillId="16" borderId="8" xfId="1" applyFont="1" applyFill="1" applyBorder="1" applyAlignment="1">
      <alignment horizontal="center" vertical="center" wrapText="1"/>
    </xf>
    <xf numFmtId="0" fontId="29" fillId="16" borderId="10" xfId="1" applyFont="1" applyFill="1" applyBorder="1" applyAlignment="1">
      <alignment horizontal="center" vertical="center" wrapText="1"/>
    </xf>
    <xf numFmtId="0" fontId="29" fillId="16" borderId="2" xfId="1" applyFont="1" applyFill="1" applyBorder="1" applyAlignment="1">
      <alignment horizontal="center" vertical="center" textRotation="90" wrapText="1"/>
    </xf>
    <xf numFmtId="0" fontId="29" fillId="16" borderId="7" xfId="1" applyFont="1" applyFill="1" applyBorder="1" applyAlignment="1">
      <alignment horizontal="center" vertical="center" textRotation="90" wrapText="1"/>
    </xf>
    <xf numFmtId="0" fontId="29" fillId="16" borderId="2" xfId="1" quotePrefix="1" applyFont="1" applyFill="1" applyBorder="1" applyAlignment="1">
      <alignment horizontal="center" vertical="center" wrapText="1"/>
    </xf>
    <xf numFmtId="0" fontId="27" fillId="16" borderId="2" xfId="1" applyFont="1" applyFill="1" applyBorder="1" applyAlignment="1">
      <alignment horizontal="center" vertical="center" wrapText="1"/>
    </xf>
    <xf numFmtId="0" fontId="27" fillId="16" borderId="2" xfId="0" applyFont="1" applyFill="1" applyBorder="1" applyAlignment="1">
      <alignment horizontal="center" vertical="center" wrapText="1"/>
    </xf>
    <xf numFmtId="0" fontId="6" fillId="16" borderId="2" xfId="1" applyFont="1" applyFill="1" applyBorder="1" applyAlignment="1">
      <alignment horizontal="center" vertical="center" textRotation="90" wrapText="1"/>
    </xf>
    <xf numFmtId="0" fontId="6" fillId="16" borderId="2" xfId="0" applyFont="1" applyFill="1" applyBorder="1" applyAlignment="1">
      <alignment horizontal="center" vertical="center" textRotation="90" wrapText="1"/>
    </xf>
    <xf numFmtId="0" fontId="27" fillId="16" borderId="7" xfId="0" applyFont="1" applyFill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left" vertical="center"/>
    </xf>
    <xf numFmtId="0" fontId="6" fillId="16" borderId="7" xfId="0" applyFont="1" applyFill="1" applyBorder="1" applyAlignment="1">
      <alignment horizontal="center" vertical="center" textRotation="90" wrapText="1"/>
    </xf>
    <xf numFmtId="0" fontId="28" fillId="16" borderId="6" xfId="1" applyFont="1" applyFill="1" applyBorder="1" applyAlignment="1">
      <alignment horizontal="center" vertical="center" wrapText="1"/>
    </xf>
    <xf numFmtId="0" fontId="28" fillId="16" borderId="6" xfId="1" applyFont="1" applyFill="1" applyBorder="1" applyAlignment="1">
      <alignment horizontal="center" vertical="center"/>
    </xf>
    <xf numFmtId="0" fontId="29" fillId="16" borderId="2" xfId="1" applyFont="1" applyFill="1" applyBorder="1" applyAlignment="1">
      <alignment horizontal="center" vertical="center" textRotation="90"/>
    </xf>
    <xf numFmtId="0" fontId="29" fillId="16" borderId="7" xfId="1" applyFont="1" applyFill="1" applyBorder="1" applyAlignment="1">
      <alignment horizontal="center" vertical="center" textRotation="90"/>
    </xf>
    <xf numFmtId="0" fontId="28" fillId="16" borderId="10" xfId="1" applyFont="1" applyFill="1" applyBorder="1" applyAlignment="1">
      <alignment horizontal="center" vertical="center"/>
    </xf>
    <xf numFmtId="0" fontId="28" fillId="16" borderId="1" xfId="1" applyFont="1" applyFill="1" applyBorder="1" applyAlignment="1">
      <alignment horizontal="center" vertical="center"/>
    </xf>
    <xf numFmtId="0" fontId="28" fillId="16" borderId="5" xfId="1" applyFont="1" applyFill="1" applyBorder="1" applyAlignment="1">
      <alignment horizontal="center" vertical="center"/>
    </xf>
    <xf numFmtId="0" fontId="28" fillId="16" borderId="6" xfId="1" quotePrefix="1" applyFont="1" applyFill="1" applyBorder="1" applyAlignment="1">
      <alignment horizontal="center" vertical="center"/>
    </xf>
    <xf numFmtId="0" fontId="16" fillId="19" borderId="22" xfId="5" applyFont="1" applyFill="1" applyBorder="1" applyAlignment="1">
      <alignment horizontal="center"/>
    </xf>
    <xf numFmtId="0" fontId="16" fillId="19" borderId="23" xfId="5" applyFont="1" applyFill="1" applyBorder="1" applyAlignment="1">
      <alignment horizontal="center"/>
    </xf>
    <xf numFmtId="0" fontId="16" fillId="19" borderId="24" xfId="5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9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14" fontId="0" fillId="12" borderId="21" xfId="0" applyNumberFormat="1" applyFill="1" applyBorder="1" applyAlignment="1" applyProtection="1">
      <alignment horizontal="center" vertical="center" wrapText="1"/>
      <protection locked="0"/>
    </xf>
  </cellXfs>
  <cellStyles count="7">
    <cellStyle name="Millares 2" xfId="3" xr:uid="{10199AFB-EFAF-494A-908E-C6DB1A90B054}"/>
    <cellStyle name="Normal" xfId="0" builtinId="0"/>
    <cellStyle name="Normal 2" xfId="1" xr:uid="{82B9B537-4D29-4AF8-AD7B-9809CA1799A9}"/>
    <cellStyle name="Normal 2 2" xfId="4" xr:uid="{8BE88E21-43F3-44BF-AA1C-385ECBFA4828}"/>
    <cellStyle name="Normal 3 2" xfId="6" xr:uid="{714607D3-675E-47B1-B9FA-41FAA61C7D1F}"/>
    <cellStyle name="Normal 6" xfId="5" xr:uid="{5E3B38DB-4ADB-499E-8358-743DF2D134F5}"/>
    <cellStyle name="Porcentual 2" xfId="2" xr:uid="{2990B4CD-90B8-4BC0-8BCD-C8490B9C389A}"/>
  </cellStyles>
  <dxfs count="18"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sz val="11"/>
        <color indexed="8"/>
      </font>
      <fill>
        <patternFill patternType="solid">
          <fgColor rgb="FFFFFF00"/>
          <bgColor rgb="FFFFC000"/>
        </patternFill>
      </fill>
    </dxf>
    <dxf>
      <font>
        <b/>
        <i val="0"/>
        <sz val="11"/>
        <color theme="0"/>
      </font>
      <fill>
        <patternFill patternType="solid">
          <fgColor rgb="FFFF0000"/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1151708</xdr:colOff>
      <xdr:row>0</xdr:row>
      <xdr:rowOff>201702</xdr:rowOff>
    </xdr:from>
    <xdr:to>
      <xdr:col>0</xdr:col>
      <xdr:colOff>2492557</xdr:colOff>
      <xdr:row>2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45D84-86A2-4417-930F-F626957A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1708" y="201702"/>
          <a:ext cx="1335134" cy="714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CF90C-19CA-48A8-AD48-A2B3BE2E7D95}" name="Tabla2" displayName="Tabla2" ref="A1:E46" totalsRowShown="0" dataDxfId="17">
  <autoFilter ref="A1:E46" xr:uid="{00000000-0009-0000-0100-000002000000}"/>
  <tableColumns count="5">
    <tableColumn id="1" xr3:uid="{00000000-0010-0000-0000-000001000000}" name="Atributo" dataDxfId="16"/>
    <tableColumn id="2" xr3:uid="{00000000-0010-0000-0000-000002000000}" name="Descripción del atributo" dataDxfId="15"/>
    <tableColumn id="3" xr3:uid="{00000000-0010-0000-0000-000003000000}" name="Tipo de atributo" dataDxfId="14"/>
    <tableColumn id="4" xr3:uid="{00000000-0010-0000-0000-000004000000}" name="Ejemplo de registro" dataDxfId="13"/>
    <tableColumn id="5" xr3:uid="{00000000-0010-0000-0000-000005000000}" name="Calidad del dato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C5B4-3CF8-45F8-8594-7BB15F8EA22B}">
  <dimension ref="A1:DV23"/>
  <sheetViews>
    <sheetView tabSelected="1" zoomScale="70" zoomScaleNormal="70" workbookViewId="0">
      <selection activeCell="B4" sqref="B4:AF4"/>
    </sheetView>
  </sheetViews>
  <sheetFormatPr baseColWidth="10" defaultColWidth="11.42578125" defaultRowHeight="15" x14ac:dyDescent="0.25"/>
  <cols>
    <col min="1" max="1" width="55.5703125" customWidth="1"/>
    <col min="2" max="2" width="30.7109375" customWidth="1"/>
    <col min="3" max="3" width="36" customWidth="1"/>
    <col min="4" max="4" width="55" customWidth="1"/>
    <col min="5" max="5" width="27.5703125" customWidth="1"/>
    <col min="6" max="6" width="28.28515625" customWidth="1"/>
    <col min="7" max="7" width="29.42578125" customWidth="1"/>
    <col min="8" max="8" width="45.42578125" customWidth="1"/>
    <col min="9" max="9" width="21.7109375" customWidth="1"/>
    <col min="13" max="13" width="49.5703125" customWidth="1"/>
    <col min="21" max="21" width="34.42578125" customWidth="1"/>
    <col min="24" max="24" width="12.5703125" customWidth="1"/>
    <col min="25" max="25" width="27.140625" customWidth="1"/>
    <col min="31" max="31" width="22.5703125" customWidth="1"/>
    <col min="32" max="32" width="73.7109375" customWidth="1"/>
    <col min="33" max="34" width="11.42578125" style="56"/>
    <col min="35" max="35" width="0" style="56" hidden="1" customWidth="1"/>
    <col min="36" max="126" width="11.42578125" style="56"/>
    <col min="127" max="16384" width="11.42578125" style="57"/>
  </cols>
  <sheetData>
    <row r="1" spans="1:35" ht="27.75" customHeight="1" x14ac:dyDescent="0.2">
      <c r="A1" s="143"/>
      <c r="B1" s="103" t="s">
        <v>221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5"/>
      <c r="AE1" s="74" t="s">
        <v>222</v>
      </c>
      <c r="AF1" s="75" t="s">
        <v>223</v>
      </c>
    </row>
    <row r="2" spans="1:35" ht="16.5" customHeight="1" x14ac:dyDescent="0.2">
      <c r="A2" s="144"/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8"/>
      <c r="AE2" s="76" t="s">
        <v>224</v>
      </c>
      <c r="AF2" s="77">
        <v>4</v>
      </c>
    </row>
    <row r="3" spans="1:35" ht="45" customHeight="1" thickBot="1" x14ac:dyDescent="0.25">
      <c r="A3" s="145"/>
      <c r="B3" s="109" t="s">
        <v>365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1"/>
      <c r="AE3" s="78" t="s">
        <v>210</v>
      </c>
      <c r="AF3" s="162">
        <v>45922</v>
      </c>
    </row>
    <row r="4" spans="1:35" ht="24.75" customHeight="1" x14ac:dyDescent="0.2">
      <c r="A4" s="79" t="s">
        <v>262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1:35" ht="24.75" customHeight="1" x14ac:dyDescent="0.2">
      <c r="A5" s="80" t="s">
        <v>225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</row>
    <row r="6" spans="1:35" ht="24.75" customHeight="1" x14ac:dyDescent="0.2">
      <c r="A6" s="80" t="s">
        <v>269</v>
      </c>
      <c r="B6" s="146" t="s">
        <v>270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I6" s="56">
        <f>20*18000</f>
        <v>360000</v>
      </c>
    </row>
    <row r="7" spans="1:35" ht="24.75" customHeight="1" x14ac:dyDescent="0.2">
      <c r="A7" s="80" t="s">
        <v>15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I7" s="56">
        <v>30000</v>
      </c>
    </row>
    <row r="8" spans="1:35" ht="24.75" customHeight="1" x14ac:dyDescent="0.2">
      <c r="A8" s="80" t="s">
        <v>374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I8" s="56">
        <f>200*800</f>
        <v>160000</v>
      </c>
    </row>
    <row r="9" spans="1:35" ht="35.25" customHeight="1" x14ac:dyDescent="0.2">
      <c r="A9" s="81" t="s">
        <v>271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</row>
    <row r="10" spans="1:35" ht="31.5" customHeight="1" x14ac:dyDescent="0.2">
      <c r="A10" s="139" t="s">
        <v>268</v>
      </c>
      <c r="B10" s="140"/>
      <c r="C10" s="140"/>
      <c r="D10" s="140"/>
      <c r="E10" s="140"/>
      <c r="F10" s="140"/>
      <c r="G10" s="140"/>
      <c r="H10" s="140"/>
      <c r="I10" s="141"/>
      <c r="J10" s="142" t="s">
        <v>16</v>
      </c>
      <c r="K10" s="142"/>
      <c r="L10" s="142"/>
      <c r="M10" s="142"/>
      <c r="N10" s="136" t="s">
        <v>17</v>
      </c>
      <c r="O10" s="136"/>
      <c r="P10" s="136"/>
      <c r="Q10" s="136"/>
      <c r="R10" s="136"/>
      <c r="S10" s="136"/>
      <c r="T10" s="136"/>
      <c r="U10" s="82" t="s">
        <v>372</v>
      </c>
      <c r="V10" s="135" t="s">
        <v>19</v>
      </c>
      <c r="W10" s="135"/>
      <c r="X10" s="135"/>
      <c r="Y10" s="135"/>
      <c r="Z10" s="135"/>
      <c r="AA10" s="136" t="s">
        <v>368</v>
      </c>
      <c r="AB10" s="136"/>
      <c r="AC10" s="136"/>
      <c r="AD10" s="136"/>
      <c r="AE10" s="136"/>
      <c r="AF10" s="136"/>
    </row>
    <row r="11" spans="1:35" ht="39" customHeight="1" x14ac:dyDescent="0.2">
      <c r="A11" s="101" t="s">
        <v>366</v>
      </c>
      <c r="B11" s="102" t="s">
        <v>22</v>
      </c>
      <c r="C11" s="101" t="s">
        <v>23</v>
      </c>
      <c r="D11" s="121" t="s">
        <v>24</v>
      </c>
      <c r="E11" s="122"/>
      <c r="F11" s="123" t="s">
        <v>25</v>
      </c>
      <c r="G11" s="127" t="s">
        <v>26</v>
      </c>
      <c r="H11" s="125" t="s">
        <v>27</v>
      </c>
      <c r="I11" s="125" t="s">
        <v>28</v>
      </c>
      <c r="J11" s="125" t="s">
        <v>29</v>
      </c>
      <c r="K11" s="125" t="s">
        <v>30</v>
      </c>
      <c r="L11" s="125" t="s">
        <v>31</v>
      </c>
      <c r="M11" s="101" t="s">
        <v>373</v>
      </c>
      <c r="N11" s="113" t="s">
        <v>33</v>
      </c>
      <c r="O11" s="115" t="s">
        <v>34</v>
      </c>
      <c r="P11" s="125" t="s">
        <v>35</v>
      </c>
      <c r="Q11" s="113" t="s">
        <v>36</v>
      </c>
      <c r="R11" s="125" t="s">
        <v>37</v>
      </c>
      <c r="S11" s="137" t="s">
        <v>1</v>
      </c>
      <c r="T11" s="113" t="s">
        <v>38</v>
      </c>
      <c r="U11" s="113" t="s">
        <v>0</v>
      </c>
      <c r="V11" s="113" t="s">
        <v>371</v>
      </c>
      <c r="W11" s="113" t="s">
        <v>370</v>
      </c>
      <c r="X11" s="117" t="s">
        <v>227</v>
      </c>
      <c r="Y11" s="117" t="s">
        <v>39</v>
      </c>
      <c r="Z11" s="113" t="s">
        <v>40</v>
      </c>
      <c r="AA11" s="130" t="s">
        <v>41</v>
      </c>
      <c r="AB11" s="130" t="s">
        <v>42</v>
      </c>
      <c r="AC11" s="130" t="s">
        <v>43</v>
      </c>
      <c r="AD11" s="130" t="s">
        <v>44</v>
      </c>
      <c r="AE11" s="130" t="s">
        <v>369</v>
      </c>
      <c r="AF11" s="128" t="s">
        <v>367</v>
      </c>
    </row>
    <row r="12" spans="1:35" ht="207.75" customHeight="1" x14ac:dyDescent="0.2">
      <c r="A12" s="102"/>
      <c r="B12" s="119"/>
      <c r="C12" s="120"/>
      <c r="D12" s="83" t="s">
        <v>47</v>
      </c>
      <c r="E12" s="84" t="s">
        <v>48</v>
      </c>
      <c r="F12" s="124"/>
      <c r="G12" s="120"/>
      <c r="H12" s="126"/>
      <c r="I12" s="126"/>
      <c r="J12" s="132"/>
      <c r="K12" s="132"/>
      <c r="L12" s="132"/>
      <c r="M12" s="112"/>
      <c r="N12" s="114"/>
      <c r="O12" s="116"/>
      <c r="P12" s="126"/>
      <c r="Q12" s="114"/>
      <c r="R12" s="126"/>
      <c r="S12" s="138"/>
      <c r="T12" s="114"/>
      <c r="U12" s="134"/>
      <c r="V12" s="134"/>
      <c r="W12" s="134"/>
      <c r="X12" s="118"/>
      <c r="Y12" s="118"/>
      <c r="Z12" s="114"/>
      <c r="AA12" s="131"/>
      <c r="AB12" s="131"/>
      <c r="AC12" s="131"/>
      <c r="AD12" s="131"/>
      <c r="AE12" s="131"/>
      <c r="AF12" s="129"/>
    </row>
    <row r="13" spans="1:35" ht="128.25" customHeight="1" x14ac:dyDescent="0.25">
      <c r="A13" s="85"/>
      <c r="B13" s="85"/>
      <c r="C13" s="86"/>
      <c r="D13" s="87"/>
      <c r="E13" s="88"/>
      <c r="F13" s="89"/>
      <c r="H13" s="90"/>
      <c r="I13" s="91"/>
      <c r="J13" s="89"/>
      <c r="K13" s="89"/>
      <c r="L13" s="89"/>
      <c r="M13" s="90"/>
      <c r="N13" s="91"/>
      <c r="O13" s="91"/>
      <c r="P13" s="92">
        <f t="shared" ref="P13" si="0">+N13*O13</f>
        <v>0</v>
      </c>
      <c r="Q13" s="93" t="str">
        <f t="shared" ref="Q13" si="1">IF(AND(P13&gt;=0,P13&lt;6),"BAJO",IF(AND(P13&gt;=6,P13&lt;9),"MEDIO",IF(AND(P13&gt;=9,P13&lt;21),"ALTO",IF(AND(P13&gt;=21,P13&lt;=40),"MUY ALTO"))))</f>
        <v>BAJO</v>
      </c>
      <c r="R13" s="91">
        <v>10</v>
      </c>
      <c r="S13" s="94">
        <f t="shared" ref="S13" si="2">+P13*R13</f>
        <v>0</v>
      </c>
      <c r="T13" s="95" t="str">
        <f t="shared" ref="T13" si="3">IF(AND(S13&gt;=0,S13&lt;=20),"IV",IF(AND(S13&gt;=40,S13&lt;=120),"III",IF(AND(S13&gt;=150,S13&lt;500),"II",IF(AND(S13&gt;=600,S13&lt;=4000),"I"))))</f>
        <v>IV</v>
      </c>
      <c r="U13" s="96" t="str">
        <f t="shared" ref="U13" si="4">IF(T13="I","NO ACEPTABLE",IF(T13="II","ACEPTABLE CON CONTROL ESPECIFICO",IF(T13="III","MEJORABLE",IF(T13="IV","ACEPTABLE"))))</f>
        <v>ACEPTABLE</v>
      </c>
      <c r="V13" s="89"/>
      <c r="W13" s="89"/>
      <c r="X13" s="97" t="str">
        <f>IF(R13=100,"MORTAL",IF(R13=60,"MUY GRAVE",IF(R13=25,"GRAVE","LEVE")))</f>
        <v>LEVE</v>
      </c>
      <c r="Y13" s="97" t="s">
        <v>220</v>
      </c>
      <c r="Z13" s="97"/>
      <c r="AA13" s="98"/>
      <c r="AB13" s="89"/>
      <c r="AC13" s="99"/>
      <c r="AD13" s="91"/>
      <c r="AE13" s="91"/>
      <c r="AF13" s="100"/>
    </row>
    <row r="14" spans="1:35" ht="128.25" customHeight="1" x14ac:dyDescent="0.2">
      <c r="A14" s="85"/>
      <c r="B14" s="85"/>
      <c r="C14" s="86"/>
      <c r="D14" s="87"/>
      <c r="E14" s="88"/>
      <c r="F14" s="89"/>
      <c r="G14" s="90"/>
      <c r="H14" s="91"/>
      <c r="I14" s="91"/>
      <c r="J14" s="89"/>
      <c r="K14" s="89"/>
      <c r="L14" s="89"/>
      <c r="M14" s="90"/>
      <c r="N14" s="91"/>
      <c r="O14" s="91"/>
      <c r="P14" s="92">
        <f t="shared" ref="P14:P23" si="5">+N14*O14</f>
        <v>0</v>
      </c>
      <c r="Q14" s="93" t="str">
        <f t="shared" ref="Q14:Q23" si="6">IF(AND(P14&gt;=0,P14&lt;6),"BAJO",IF(AND(P14&gt;=6,P14&lt;9),"MEDIO",IF(AND(P14&gt;=9,P14&lt;21),"ALTO",IF(AND(P14&gt;=21,P14&lt;=40),"MUY ALTO"))))</f>
        <v>BAJO</v>
      </c>
      <c r="R14" s="91"/>
      <c r="S14" s="94">
        <f t="shared" ref="S14:S23" si="7">+P14*R14</f>
        <v>0</v>
      </c>
      <c r="T14" s="95" t="str">
        <f t="shared" ref="T14:T23" si="8">IF(AND(S14&gt;=0,S14&lt;=20),"IV",IF(AND(S14&gt;=40,S14&lt;=120),"III",IF(AND(S14&gt;=150,S14&lt;500),"II",IF(AND(S14&gt;=600,S14&lt;=4000),"I"))))</f>
        <v>IV</v>
      </c>
      <c r="U14" s="96" t="str">
        <f t="shared" ref="U14:U23" si="9">IF(T14="I","NO ACEPTABLE",IF(T14="II","ACEPTABLE CON CONTROL ESPECIFICO",IF(T14="III","MEJORABLE",IF(T14="IV","ACEPTABLE"))))</f>
        <v>ACEPTABLE</v>
      </c>
      <c r="V14" s="89"/>
      <c r="W14" s="89"/>
      <c r="X14" s="97" t="str">
        <f t="shared" ref="X14:X23" si="10">IF(R14=100,"MORTAL",IF(R14=60,"MUY GRAVE",IF(R14=25,"GRAVE","LEVE")))</f>
        <v>LEVE</v>
      </c>
      <c r="Y14" s="97" t="s">
        <v>220</v>
      </c>
      <c r="Z14" s="97"/>
      <c r="AA14" s="98"/>
      <c r="AB14" s="89"/>
      <c r="AC14" s="99"/>
      <c r="AD14" s="91"/>
      <c r="AE14" s="91"/>
      <c r="AF14" s="100"/>
    </row>
    <row r="15" spans="1:35" ht="128.25" customHeight="1" x14ac:dyDescent="0.2">
      <c r="A15" s="85"/>
      <c r="B15" s="85"/>
      <c r="C15" s="86"/>
      <c r="D15" s="87"/>
      <c r="E15" s="88"/>
      <c r="F15" s="89"/>
      <c r="G15" s="90"/>
      <c r="H15" s="91"/>
      <c r="I15" s="91"/>
      <c r="J15" s="89"/>
      <c r="K15" s="89"/>
      <c r="L15" s="89"/>
      <c r="M15" s="90"/>
      <c r="N15" s="91"/>
      <c r="O15" s="91"/>
      <c r="P15" s="92">
        <f t="shared" si="5"/>
        <v>0</v>
      </c>
      <c r="Q15" s="93" t="str">
        <f t="shared" si="6"/>
        <v>BAJO</v>
      </c>
      <c r="R15" s="91"/>
      <c r="S15" s="94">
        <f t="shared" si="7"/>
        <v>0</v>
      </c>
      <c r="T15" s="95" t="str">
        <f t="shared" si="8"/>
        <v>IV</v>
      </c>
      <c r="U15" s="96" t="str">
        <f t="shared" si="9"/>
        <v>ACEPTABLE</v>
      </c>
      <c r="V15" s="89"/>
      <c r="W15" s="89"/>
      <c r="X15" s="97" t="str">
        <f t="shared" si="10"/>
        <v>LEVE</v>
      </c>
      <c r="Y15" s="97" t="s">
        <v>220</v>
      </c>
      <c r="Z15" s="97"/>
      <c r="AA15" s="98"/>
      <c r="AB15" s="89"/>
      <c r="AC15" s="99"/>
      <c r="AD15" s="91"/>
      <c r="AE15" s="91"/>
      <c r="AF15" s="100"/>
    </row>
    <row r="16" spans="1:35" ht="128.25" customHeight="1" x14ac:dyDescent="0.2">
      <c r="A16" s="85"/>
      <c r="B16" s="85"/>
      <c r="C16" s="86"/>
      <c r="D16" s="87"/>
      <c r="E16" s="88"/>
      <c r="F16" s="89"/>
      <c r="G16" s="90"/>
      <c r="H16" s="91"/>
      <c r="I16" s="91"/>
      <c r="J16" s="89"/>
      <c r="K16" s="89"/>
      <c r="L16" s="89"/>
      <c r="M16" s="90"/>
      <c r="N16" s="91"/>
      <c r="O16" s="91"/>
      <c r="P16" s="92">
        <f t="shared" si="5"/>
        <v>0</v>
      </c>
      <c r="Q16" s="93" t="str">
        <f t="shared" si="6"/>
        <v>BAJO</v>
      </c>
      <c r="R16" s="91"/>
      <c r="S16" s="94">
        <f t="shared" si="7"/>
        <v>0</v>
      </c>
      <c r="T16" s="95" t="str">
        <f t="shared" si="8"/>
        <v>IV</v>
      </c>
      <c r="U16" s="96" t="str">
        <f t="shared" si="9"/>
        <v>ACEPTABLE</v>
      </c>
      <c r="V16" s="89"/>
      <c r="W16" s="89"/>
      <c r="X16" s="97" t="str">
        <f t="shared" si="10"/>
        <v>LEVE</v>
      </c>
      <c r="Y16" s="97" t="s">
        <v>220</v>
      </c>
      <c r="Z16" s="97"/>
      <c r="AA16" s="98"/>
      <c r="AB16" s="89"/>
      <c r="AC16" s="99"/>
      <c r="AD16" s="91"/>
      <c r="AE16" s="91"/>
      <c r="AF16" s="100"/>
    </row>
    <row r="17" spans="1:32" ht="128.25" customHeight="1" x14ac:dyDescent="0.2">
      <c r="A17" s="85"/>
      <c r="B17" s="85"/>
      <c r="C17" s="86"/>
      <c r="D17" s="87"/>
      <c r="E17" s="88"/>
      <c r="F17" s="89"/>
      <c r="G17" s="90"/>
      <c r="H17" s="91"/>
      <c r="I17" s="91"/>
      <c r="J17" s="89"/>
      <c r="K17" s="89"/>
      <c r="L17" s="89"/>
      <c r="M17" s="90"/>
      <c r="N17" s="91"/>
      <c r="O17" s="91"/>
      <c r="P17" s="92">
        <f t="shared" si="5"/>
        <v>0</v>
      </c>
      <c r="Q17" s="93" t="str">
        <f t="shared" si="6"/>
        <v>BAJO</v>
      </c>
      <c r="R17" s="91"/>
      <c r="S17" s="94">
        <f t="shared" si="7"/>
        <v>0</v>
      </c>
      <c r="T17" s="95" t="str">
        <f t="shared" si="8"/>
        <v>IV</v>
      </c>
      <c r="U17" s="96" t="str">
        <f t="shared" si="9"/>
        <v>ACEPTABLE</v>
      </c>
      <c r="V17" s="89"/>
      <c r="W17" s="89"/>
      <c r="X17" s="97" t="str">
        <f t="shared" si="10"/>
        <v>LEVE</v>
      </c>
      <c r="Y17" s="97" t="s">
        <v>220</v>
      </c>
      <c r="Z17" s="97"/>
      <c r="AA17" s="98"/>
      <c r="AB17" s="89"/>
      <c r="AC17" s="99"/>
      <c r="AD17" s="91"/>
      <c r="AE17" s="91"/>
      <c r="AF17" s="100"/>
    </row>
    <row r="18" spans="1:32" ht="128.25" customHeight="1" x14ac:dyDescent="0.2">
      <c r="A18" s="85"/>
      <c r="B18" s="85"/>
      <c r="C18" s="86"/>
      <c r="D18" s="87"/>
      <c r="E18" s="88"/>
      <c r="F18" s="89"/>
      <c r="G18" s="90"/>
      <c r="H18" s="91"/>
      <c r="I18" s="91"/>
      <c r="J18" s="89"/>
      <c r="K18" s="89"/>
      <c r="L18" s="89"/>
      <c r="M18" s="90"/>
      <c r="N18" s="91"/>
      <c r="O18" s="91"/>
      <c r="P18" s="92">
        <f t="shared" si="5"/>
        <v>0</v>
      </c>
      <c r="Q18" s="93" t="str">
        <f t="shared" si="6"/>
        <v>BAJO</v>
      </c>
      <c r="R18" s="91"/>
      <c r="S18" s="94">
        <f t="shared" si="7"/>
        <v>0</v>
      </c>
      <c r="T18" s="95" t="str">
        <f t="shared" si="8"/>
        <v>IV</v>
      </c>
      <c r="U18" s="96" t="str">
        <f t="shared" si="9"/>
        <v>ACEPTABLE</v>
      </c>
      <c r="V18" s="89"/>
      <c r="W18" s="89"/>
      <c r="X18" s="97" t="str">
        <f t="shared" si="10"/>
        <v>LEVE</v>
      </c>
      <c r="Y18" s="97" t="s">
        <v>220</v>
      </c>
      <c r="Z18" s="97"/>
      <c r="AA18" s="98"/>
      <c r="AB18" s="89"/>
      <c r="AC18" s="99"/>
      <c r="AD18" s="91"/>
      <c r="AE18" s="91"/>
      <c r="AF18" s="100"/>
    </row>
    <row r="19" spans="1:32" ht="128.25" customHeight="1" x14ac:dyDescent="0.2">
      <c r="A19" s="85"/>
      <c r="B19" s="85"/>
      <c r="C19" s="86"/>
      <c r="D19" s="87"/>
      <c r="E19" s="88"/>
      <c r="F19" s="89"/>
      <c r="G19" s="90"/>
      <c r="H19" s="91"/>
      <c r="I19" s="91"/>
      <c r="J19" s="89"/>
      <c r="K19" s="89"/>
      <c r="L19" s="89"/>
      <c r="M19" s="90"/>
      <c r="N19" s="91"/>
      <c r="O19" s="91"/>
      <c r="P19" s="92">
        <f t="shared" si="5"/>
        <v>0</v>
      </c>
      <c r="Q19" s="93" t="str">
        <f t="shared" si="6"/>
        <v>BAJO</v>
      </c>
      <c r="R19" s="91"/>
      <c r="S19" s="94">
        <f t="shared" si="7"/>
        <v>0</v>
      </c>
      <c r="T19" s="95" t="str">
        <f t="shared" si="8"/>
        <v>IV</v>
      </c>
      <c r="U19" s="96" t="str">
        <f t="shared" si="9"/>
        <v>ACEPTABLE</v>
      </c>
      <c r="V19" s="89"/>
      <c r="W19" s="89"/>
      <c r="X19" s="97" t="str">
        <f t="shared" si="10"/>
        <v>LEVE</v>
      </c>
      <c r="Y19" s="97" t="s">
        <v>220</v>
      </c>
      <c r="Z19" s="97"/>
      <c r="AA19" s="98"/>
      <c r="AB19" s="89"/>
      <c r="AC19" s="99"/>
      <c r="AD19" s="91"/>
      <c r="AE19" s="91"/>
      <c r="AF19" s="100"/>
    </row>
    <row r="20" spans="1:32" ht="128.25" customHeight="1" x14ac:dyDescent="0.2">
      <c r="A20" s="85"/>
      <c r="B20" s="85"/>
      <c r="C20" s="86"/>
      <c r="D20" s="87"/>
      <c r="E20" s="88"/>
      <c r="F20" s="89"/>
      <c r="G20" s="90"/>
      <c r="H20" s="91"/>
      <c r="I20" s="91"/>
      <c r="J20" s="89"/>
      <c r="K20" s="89"/>
      <c r="L20" s="89"/>
      <c r="M20" s="90"/>
      <c r="N20" s="91"/>
      <c r="O20" s="91"/>
      <c r="P20" s="92">
        <f t="shared" si="5"/>
        <v>0</v>
      </c>
      <c r="Q20" s="93" t="str">
        <f t="shared" si="6"/>
        <v>BAJO</v>
      </c>
      <c r="R20" s="91"/>
      <c r="S20" s="94">
        <f t="shared" si="7"/>
        <v>0</v>
      </c>
      <c r="T20" s="95" t="str">
        <f t="shared" si="8"/>
        <v>IV</v>
      </c>
      <c r="U20" s="96" t="str">
        <f t="shared" si="9"/>
        <v>ACEPTABLE</v>
      </c>
      <c r="V20" s="89"/>
      <c r="W20" s="89"/>
      <c r="X20" s="97" t="str">
        <f t="shared" si="10"/>
        <v>LEVE</v>
      </c>
      <c r="Y20" s="97" t="s">
        <v>220</v>
      </c>
      <c r="Z20" s="97"/>
      <c r="AA20" s="98"/>
      <c r="AB20" s="89"/>
      <c r="AC20" s="99"/>
      <c r="AD20" s="91"/>
      <c r="AE20" s="91"/>
      <c r="AF20" s="100"/>
    </row>
    <row r="21" spans="1:32" ht="128.25" customHeight="1" x14ac:dyDescent="0.2">
      <c r="A21" s="85"/>
      <c r="B21" s="85"/>
      <c r="C21" s="86"/>
      <c r="D21" s="87"/>
      <c r="E21" s="88"/>
      <c r="F21" s="89"/>
      <c r="G21" s="90"/>
      <c r="H21" s="91"/>
      <c r="I21" s="91"/>
      <c r="J21" s="89"/>
      <c r="K21" s="89"/>
      <c r="L21" s="89"/>
      <c r="M21" s="90"/>
      <c r="N21" s="91"/>
      <c r="O21" s="91"/>
      <c r="P21" s="92">
        <f t="shared" si="5"/>
        <v>0</v>
      </c>
      <c r="Q21" s="93" t="str">
        <f t="shared" si="6"/>
        <v>BAJO</v>
      </c>
      <c r="R21" s="91"/>
      <c r="S21" s="94">
        <f t="shared" si="7"/>
        <v>0</v>
      </c>
      <c r="T21" s="95" t="str">
        <f t="shared" si="8"/>
        <v>IV</v>
      </c>
      <c r="U21" s="96" t="str">
        <f t="shared" si="9"/>
        <v>ACEPTABLE</v>
      </c>
      <c r="V21" s="89"/>
      <c r="W21" s="89"/>
      <c r="X21" s="97" t="str">
        <f t="shared" si="10"/>
        <v>LEVE</v>
      </c>
      <c r="Y21" s="97" t="s">
        <v>220</v>
      </c>
      <c r="Z21" s="97"/>
      <c r="AA21" s="98"/>
      <c r="AB21" s="89"/>
      <c r="AC21" s="99"/>
      <c r="AD21" s="91"/>
      <c r="AE21" s="91"/>
      <c r="AF21" s="100"/>
    </row>
    <row r="22" spans="1:32" ht="128.25" customHeight="1" x14ac:dyDescent="0.2">
      <c r="A22" s="85"/>
      <c r="B22" s="85"/>
      <c r="C22" s="86"/>
      <c r="D22" s="87"/>
      <c r="E22" s="88"/>
      <c r="F22" s="89"/>
      <c r="G22" s="90"/>
      <c r="H22" s="91"/>
      <c r="I22" s="91"/>
      <c r="J22" s="89"/>
      <c r="K22" s="89"/>
      <c r="L22" s="89"/>
      <c r="M22" s="90"/>
      <c r="N22" s="91"/>
      <c r="O22" s="91"/>
      <c r="P22" s="92">
        <f t="shared" si="5"/>
        <v>0</v>
      </c>
      <c r="Q22" s="93" t="str">
        <f t="shared" si="6"/>
        <v>BAJO</v>
      </c>
      <c r="R22" s="91"/>
      <c r="S22" s="94">
        <f t="shared" si="7"/>
        <v>0</v>
      </c>
      <c r="T22" s="95" t="str">
        <f t="shared" si="8"/>
        <v>IV</v>
      </c>
      <c r="U22" s="96" t="str">
        <f t="shared" si="9"/>
        <v>ACEPTABLE</v>
      </c>
      <c r="V22" s="89"/>
      <c r="W22" s="89"/>
      <c r="X22" s="97" t="str">
        <f t="shared" si="10"/>
        <v>LEVE</v>
      </c>
      <c r="Y22" s="97" t="s">
        <v>220</v>
      </c>
      <c r="Z22" s="97"/>
      <c r="AA22" s="98"/>
      <c r="AB22" s="89"/>
      <c r="AC22" s="99"/>
      <c r="AD22" s="91"/>
      <c r="AE22" s="91"/>
      <c r="AF22" s="100"/>
    </row>
    <row r="23" spans="1:32" ht="128.25" customHeight="1" x14ac:dyDescent="0.2">
      <c r="A23" s="85"/>
      <c r="B23" s="85"/>
      <c r="C23" s="86"/>
      <c r="D23" s="87"/>
      <c r="E23" s="88"/>
      <c r="F23" s="89"/>
      <c r="G23" s="90"/>
      <c r="H23" s="91"/>
      <c r="I23" s="91"/>
      <c r="J23" s="89"/>
      <c r="K23" s="89"/>
      <c r="L23" s="89"/>
      <c r="M23" s="90"/>
      <c r="N23" s="91"/>
      <c r="O23" s="91"/>
      <c r="P23" s="92">
        <f t="shared" si="5"/>
        <v>0</v>
      </c>
      <c r="Q23" s="93" t="str">
        <f t="shared" si="6"/>
        <v>BAJO</v>
      </c>
      <c r="R23" s="91"/>
      <c r="S23" s="94">
        <f t="shared" si="7"/>
        <v>0</v>
      </c>
      <c r="T23" s="95" t="str">
        <f t="shared" si="8"/>
        <v>IV</v>
      </c>
      <c r="U23" s="96" t="str">
        <f t="shared" si="9"/>
        <v>ACEPTABLE</v>
      </c>
      <c r="V23" s="89"/>
      <c r="W23" s="89"/>
      <c r="X23" s="97" t="str">
        <f t="shared" si="10"/>
        <v>LEVE</v>
      </c>
      <c r="Y23" s="97" t="s">
        <v>220</v>
      </c>
      <c r="Z23" s="97"/>
      <c r="AA23" s="98"/>
      <c r="AB23" s="89"/>
      <c r="AC23" s="99"/>
      <c r="AD23" s="91"/>
      <c r="AE23" s="91"/>
      <c r="AF23" s="100"/>
    </row>
  </sheetData>
  <autoFilter ref="B11:B12" xr:uid="{C5E2C5B4-3CF8-45F8-8594-7BB15F8EA22B}"/>
  <mergeCells count="45">
    <mergeCell ref="A10:I10"/>
    <mergeCell ref="J10:M10"/>
    <mergeCell ref="N10:T10"/>
    <mergeCell ref="A1:A3"/>
    <mergeCell ref="B6:AF6"/>
    <mergeCell ref="B7:AF7"/>
    <mergeCell ref="B4:AF4"/>
    <mergeCell ref="B5:AF5"/>
    <mergeCell ref="J11:J12"/>
    <mergeCell ref="K11:K12"/>
    <mergeCell ref="L11:L12"/>
    <mergeCell ref="B8:AF8"/>
    <mergeCell ref="B9:AF9"/>
    <mergeCell ref="W11:W12"/>
    <mergeCell ref="V11:V12"/>
    <mergeCell ref="AD11:AD12"/>
    <mergeCell ref="AE11:AE12"/>
    <mergeCell ref="P11:P12"/>
    <mergeCell ref="Q11:Q12"/>
    <mergeCell ref="V10:Z10"/>
    <mergeCell ref="AA10:AF10"/>
    <mergeCell ref="S11:S12"/>
    <mergeCell ref="T11:T12"/>
    <mergeCell ref="U11:U12"/>
    <mergeCell ref="AF11:AF12"/>
    <mergeCell ref="Z11:Z12"/>
    <mergeCell ref="AA11:AA12"/>
    <mergeCell ref="AB11:AB12"/>
    <mergeCell ref="AC11:AC12"/>
    <mergeCell ref="A11:A12"/>
    <mergeCell ref="B1:AD2"/>
    <mergeCell ref="B3:AD3"/>
    <mergeCell ref="M11:M12"/>
    <mergeCell ref="N11:N12"/>
    <mergeCell ref="O11:O12"/>
    <mergeCell ref="Y11:Y12"/>
    <mergeCell ref="X11:X12"/>
    <mergeCell ref="B11:B12"/>
    <mergeCell ref="C11:C12"/>
    <mergeCell ref="D11:E11"/>
    <mergeCell ref="F11:F12"/>
    <mergeCell ref="R11:R12"/>
    <mergeCell ref="G11:G12"/>
    <mergeCell ref="H11:H12"/>
    <mergeCell ref="I11:I12"/>
  </mergeCells>
  <conditionalFormatting sqref="Q13:Q23">
    <cfRule type="containsText" dxfId="11" priority="79" operator="containsText" text="MUY ALTO">
      <formula>NOT(ISERROR(SEARCH("MUY ALTO",Q13)))</formula>
    </cfRule>
    <cfRule type="containsText" dxfId="10" priority="80" operator="containsText" text="ALTO">
      <formula>NOT(ISERROR(SEARCH("ALTO",Q13)))</formula>
    </cfRule>
    <cfRule type="containsText" dxfId="9" priority="81" operator="containsText" text="MEDIO">
      <formula>NOT(ISERROR(SEARCH("MEDIO",Q13)))</formula>
    </cfRule>
    <cfRule type="containsText" dxfId="8" priority="82" operator="containsText" text="BAJO">
      <formula>NOT(ISERROR(SEARCH("BAJO",Q13)))</formula>
    </cfRule>
  </conditionalFormatting>
  <conditionalFormatting sqref="U13:U23">
    <cfRule type="containsText" dxfId="7" priority="77" operator="containsText" text="NO ACEPTABLE">
      <formula>NOT(ISERROR(SEARCH("NO ACEPTABLE",U13)))</formula>
    </cfRule>
    <cfRule type="containsText" dxfId="6" priority="78" operator="containsText" text="ACEPTABLE CON CONTROL ESPECIFICO">
      <formula>NOT(ISERROR(SEARCH("ACEPTABLE CON CONTROL ESPECIFICO",U13)))</formula>
    </cfRule>
    <cfRule type="containsText" dxfId="5" priority="83" operator="containsText" text="ACEPTABLE">
      <formula>NOT(ISERROR(SEARCH("ACEPTABLE",U13)))</formula>
    </cfRule>
    <cfRule type="containsText" dxfId="4" priority="84" operator="containsText" text="MEJORABLE">
      <formula>NOT(ISERROR(SEARCH("MEJORABLE",U13)))</formula>
    </cfRule>
  </conditionalFormatting>
  <conditionalFormatting sqref="X13:Y23">
    <cfRule type="containsText" dxfId="3" priority="73" operator="containsText" text="MORTAL">
      <formula>NOT(ISERROR(SEARCH("MORTAL",X13)))</formula>
    </cfRule>
    <cfRule type="containsText" dxfId="2" priority="74" operator="containsText" text="MUY GRAVE">
      <formula>NOT(ISERROR(SEARCH("MUY GRAVE",X13)))</formula>
    </cfRule>
    <cfRule type="containsText" dxfId="1" priority="75" operator="containsText" text="GRAVE">
      <formula>NOT(ISERROR(SEARCH("GRAVE",X13)))</formula>
    </cfRule>
    <cfRule type="containsText" dxfId="0" priority="76" operator="containsText" text="LEVE">
      <formula>NOT(ISERROR(SEARCH("LEVE",X13)))</formula>
    </cfRule>
  </conditionalFormatting>
  <dataValidations count="5">
    <dataValidation type="list" allowBlank="1" showInputMessage="1" showErrorMessage="1" sqref="H13:H23 Z13:AE23 J13:L23" xr:uid="{67306ED5-C18F-4416-9970-07AB58D49D49}">
      <formula1>"SI,NO"</formula1>
    </dataValidation>
    <dataValidation type="list" allowBlank="1" showInputMessage="1" showErrorMessage="1" sqref="B4" xr:uid="{AD324092-006F-4AC2-A932-554761659E7D}">
      <formula1>"ANDINA, OCCIDENTAL, ORINOQUÍA, CARIBE, CHOCO, OCCIDENTAL, SUR, NORTE, CAC, ARCHIVO CENTRAL"</formula1>
    </dataValidation>
    <dataValidation type="list" allowBlank="1" showInputMessage="1" showErrorMessage="1" sqref="B5" xr:uid="{4A2DDE53-109A-43C1-ACF2-3EA393B3D7FC}">
      <formula1>"BOGOTÁ, CALI, MEDELLÍN, NEIVA, BUCARAMANGA, BARRANQUILLA, RIOHACHA, QUIBDÓ, YOPAL"</formula1>
    </dataValidation>
    <dataValidation type="list" allowBlank="1" showInputMessage="1" showErrorMessage="1" sqref="B13:B23" xr:uid="{3A89F47A-5017-4FDD-8A7C-E53557C6C3AE}">
      <formula1>"PISO 1, PISO 2, PISO 4, PISO 9, PISO 10, SÓTANO, OTRAS ÁREAS COMUNES, OTRA"</formula1>
    </dataValidation>
    <dataValidation operator="lessThan" allowBlank="1" showInputMessage="1" showErrorMessage="1" sqref="AF3" xr:uid="{55F60EF5-174B-4B90-8E68-E51255A41AD5}"/>
  </dataValidation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276E17-085B-4D74-BD26-EF66A7F1512E}">
          <x14:formula1>
            <xm:f>LISTA!$N$2:$N$50</xm:f>
          </x14:formula1>
          <xm:sqref>A13:A23</xm:sqref>
        </x14:dataValidation>
        <x14:dataValidation type="list" allowBlank="1" showInputMessage="1" showErrorMessage="1" xr:uid="{F128E913-ECBC-447A-A0CF-201C204D8207}">
          <x14:formula1>
            <xm:f>LISTA!$C$2:$C$4</xm:f>
          </x14:formula1>
          <xm:sqref>F13:F23</xm:sqref>
        </x14:dataValidation>
        <x14:dataValidation type="list" allowBlank="1" showInputMessage="1" showErrorMessage="1" xr:uid="{42FB04FF-5675-4A11-82E1-7DDBA176F3DC}">
          <x14:formula1>
            <xm:f>LISTA!$E$2:$E$5</xm:f>
          </x14:formula1>
          <xm:sqref>N13:N23</xm:sqref>
        </x14:dataValidation>
        <x14:dataValidation type="list" allowBlank="1" showInputMessage="1" showErrorMessage="1" xr:uid="{C026F636-2C38-4428-9F6B-7C7EEEE5E81C}">
          <x14:formula1>
            <xm:f>LISTA!$F$2:$F$5</xm:f>
          </x14:formula1>
          <xm:sqref>O13:O23</xm:sqref>
        </x14:dataValidation>
        <x14:dataValidation type="list" allowBlank="1" showInputMessage="1" showErrorMessage="1" xr:uid="{ADD83AEA-38A7-42DC-A46D-2F4541FC31B7}">
          <x14:formula1>
            <xm:f>LISTA!$G$2:$G$5</xm:f>
          </x14:formula1>
          <xm:sqref>R13:R23</xm:sqref>
        </x14:dataValidation>
        <x14:dataValidation type="list" allowBlank="1" showInputMessage="1" showErrorMessage="1" xr:uid="{83B53BEE-862E-448C-86F6-8C8C91FCF0C0}">
          <x14:formula1>
            <xm:f>LISTA!$A$2:$A$46</xm:f>
          </x14:formula1>
          <xm:sqref>E13:E23</xm:sqref>
        </x14:dataValidation>
        <x14:dataValidation type="list" allowBlank="1" showInputMessage="1" showErrorMessage="1" xr:uid="{5F7C349F-103B-4F6B-A12C-40A567F87C5D}">
          <x14:formula1>
            <xm:f>'Clasif. Peligros'!$A$1:$G$1</xm:f>
          </x14:formula1>
          <xm:sqref>D13:D23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C930-8158-4372-B59E-E5AE91EB5E04}">
  <sheetPr>
    <tabColor theme="8" tint="0.39997558519241921"/>
  </sheetPr>
  <dimension ref="A1:C7"/>
  <sheetViews>
    <sheetView workbookViewId="0">
      <selection activeCell="C28" sqref="C28"/>
    </sheetView>
  </sheetViews>
  <sheetFormatPr baseColWidth="10" defaultRowHeight="15" x14ac:dyDescent="0.25"/>
  <cols>
    <col min="1" max="1" width="37.28515625" customWidth="1"/>
    <col min="3" max="3" width="120.42578125" customWidth="1"/>
  </cols>
  <sheetData>
    <row r="1" spans="1:3" ht="20.25" x14ac:dyDescent="0.25">
      <c r="A1" s="156" t="s">
        <v>156</v>
      </c>
      <c r="B1" s="156"/>
      <c r="C1" s="156"/>
    </row>
    <row r="2" spans="1:3" ht="15.75" x14ac:dyDescent="0.25">
      <c r="A2" s="157" t="s">
        <v>157</v>
      </c>
      <c r="B2" s="157" t="s">
        <v>106</v>
      </c>
      <c r="C2" s="28" t="s">
        <v>158</v>
      </c>
    </row>
    <row r="3" spans="1:3" ht="15.75" x14ac:dyDescent="0.25">
      <c r="A3" s="158"/>
      <c r="B3" s="158"/>
      <c r="C3" s="28" t="s">
        <v>159</v>
      </c>
    </row>
    <row r="4" spans="1:3" ht="23.25" customHeight="1" x14ac:dyDescent="0.25">
      <c r="A4" s="39" t="s">
        <v>160</v>
      </c>
      <c r="B4" s="27">
        <v>100</v>
      </c>
      <c r="C4" s="33" t="s">
        <v>161</v>
      </c>
    </row>
    <row r="5" spans="1:3" ht="23.25" customHeight="1" x14ac:dyDescent="0.25">
      <c r="A5" s="40" t="s">
        <v>162</v>
      </c>
      <c r="B5" s="27">
        <v>60</v>
      </c>
      <c r="C5" s="33" t="s">
        <v>163</v>
      </c>
    </row>
    <row r="6" spans="1:3" ht="23.25" customHeight="1" x14ac:dyDescent="0.25">
      <c r="A6" s="41" t="s">
        <v>164</v>
      </c>
      <c r="B6" s="27">
        <v>25</v>
      </c>
      <c r="C6" s="33" t="s">
        <v>165</v>
      </c>
    </row>
    <row r="7" spans="1:3" ht="23.25" customHeight="1" x14ac:dyDescent="0.25">
      <c r="A7" s="42" t="s">
        <v>166</v>
      </c>
      <c r="B7" s="27">
        <v>10</v>
      </c>
      <c r="C7" s="33" t="s">
        <v>167</v>
      </c>
    </row>
  </sheetData>
  <mergeCells count="3">
    <mergeCell ref="A1:C1"/>
    <mergeCell ref="A2:A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7BA1-3E54-4F78-A507-86A799E91F67}">
  <dimension ref="A1:F7"/>
  <sheetViews>
    <sheetView workbookViewId="0">
      <selection activeCell="C28" sqref="C28"/>
    </sheetView>
  </sheetViews>
  <sheetFormatPr baseColWidth="10" defaultRowHeight="15" x14ac:dyDescent="0.25"/>
  <cols>
    <col min="1" max="1" width="29.140625" customWidth="1"/>
  </cols>
  <sheetData>
    <row r="1" spans="1:6" ht="20.25" x14ac:dyDescent="0.25">
      <c r="A1" s="156" t="s">
        <v>168</v>
      </c>
      <c r="B1" s="156"/>
      <c r="C1" s="156"/>
      <c r="D1" s="156"/>
      <c r="E1" s="156"/>
      <c r="F1" s="156"/>
    </row>
    <row r="2" spans="1:6" ht="15.75" x14ac:dyDescent="0.25">
      <c r="A2" s="47"/>
      <c r="B2" s="159" t="s">
        <v>35</v>
      </c>
      <c r="C2" s="159"/>
      <c r="D2" s="159"/>
      <c r="E2" s="159"/>
      <c r="F2" s="159"/>
    </row>
    <row r="3" spans="1:6" ht="31.5" x14ac:dyDescent="0.25">
      <c r="A3" s="43" t="s">
        <v>169</v>
      </c>
      <c r="B3" s="34"/>
      <c r="C3" s="27" t="s">
        <v>170</v>
      </c>
      <c r="D3" s="48" t="s">
        <v>171</v>
      </c>
      <c r="E3" s="27" t="s">
        <v>172</v>
      </c>
      <c r="F3" s="27" t="s">
        <v>173</v>
      </c>
    </row>
    <row r="4" spans="1:6" ht="45" x14ac:dyDescent="0.25">
      <c r="A4" s="160" t="s">
        <v>174</v>
      </c>
      <c r="B4" s="34">
        <v>100</v>
      </c>
      <c r="C4" s="29" t="s">
        <v>175</v>
      </c>
      <c r="D4" s="29" t="s">
        <v>176</v>
      </c>
      <c r="E4" s="29" t="s">
        <v>177</v>
      </c>
      <c r="F4" s="31" t="s">
        <v>178</v>
      </c>
    </row>
    <row r="5" spans="1:6" ht="45" x14ac:dyDescent="0.25">
      <c r="A5" s="160"/>
      <c r="B5" s="34">
        <v>60</v>
      </c>
      <c r="C5" s="29" t="s">
        <v>179</v>
      </c>
      <c r="D5" s="29" t="s">
        <v>180</v>
      </c>
      <c r="E5" s="31" t="s">
        <v>181</v>
      </c>
      <c r="F5" s="44" t="s">
        <v>182</v>
      </c>
    </row>
    <row r="6" spans="1:6" ht="30" x14ac:dyDescent="0.25">
      <c r="A6" s="160"/>
      <c r="B6" s="34">
        <v>25</v>
      </c>
      <c r="C6" s="29" t="s">
        <v>183</v>
      </c>
      <c r="D6" s="31" t="s">
        <v>184</v>
      </c>
      <c r="E6" s="31" t="s">
        <v>185</v>
      </c>
      <c r="F6" s="32" t="s">
        <v>186</v>
      </c>
    </row>
    <row r="7" spans="1:6" ht="45" x14ac:dyDescent="0.25">
      <c r="A7" s="160"/>
      <c r="B7" s="34">
        <v>10</v>
      </c>
      <c r="C7" s="31" t="s">
        <v>187</v>
      </c>
      <c r="D7" s="45" t="s">
        <v>182</v>
      </c>
      <c r="E7" s="32" t="s">
        <v>188</v>
      </c>
      <c r="F7" s="46" t="s">
        <v>189</v>
      </c>
    </row>
  </sheetData>
  <mergeCells count="3">
    <mergeCell ref="A1:F1"/>
    <mergeCell ref="B2:F2"/>
    <mergeCell ref="A4: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67EC-E170-4A3C-8406-DE857B7C2D09}">
  <sheetPr>
    <tabColor theme="8" tint="0.39997558519241921"/>
  </sheetPr>
  <dimension ref="A1:B6"/>
  <sheetViews>
    <sheetView workbookViewId="0">
      <selection activeCell="C28" sqref="C28"/>
    </sheetView>
  </sheetViews>
  <sheetFormatPr baseColWidth="10" defaultRowHeight="15" x14ac:dyDescent="0.25"/>
  <cols>
    <col min="1" max="1" width="18.7109375" customWidth="1"/>
    <col min="2" max="2" width="124.42578125" customWidth="1"/>
  </cols>
  <sheetData>
    <row r="1" spans="1:2" ht="20.25" x14ac:dyDescent="0.25">
      <c r="A1" s="156" t="s">
        <v>190</v>
      </c>
      <c r="B1" s="156"/>
    </row>
    <row r="2" spans="1:2" ht="15.75" x14ac:dyDescent="0.25">
      <c r="A2" s="28" t="s">
        <v>191</v>
      </c>
      <c r="B2" s="28" t="s">
        <v>158</v>
      </c>
    </row>
    <row r="3" spans="1:2" ht="30" x14ac:dyDescent="0.25">
      <c r="A3" s="27" t="s">
        <v>192</v>
      </c>
      <c r="B3" s="26" t="s">
        <v>193</v>
      </c>
    </row>
    <row r="4" spans="1:2" ht="30" x14ac:dyDescent="0.25">
      <c r="A4" s="27" t="s">
        <v>194</v>
      </c>
      <c r="B4" s="26" t="s">
        <v>195</v>
      </c>
    </row>
    <row r="5" spans="1:2" x14ac:dyDescent="0.25">
      <c r="A5" s="27" t="s">
        <v>196</v>
      </c>
      <c r="B5" s="26" t="s">
        <v>197</v>
      </c>
    </row>
    <row r="6" spans="1:2" ht="45" x14ac:dyDescent="0.25">
      <c r="A6" s="27">
        <v>20</v>
      </c>
      <c r="B6" s="26" t="s">
        <v>198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275F-EF41-4052-97F8-A6CE976CB217}">
  <dimension ref="A1:C6"/>
  <sheetViews>
    <sheetView workbookViewId="0">
      <selection activeCell="C28" sqref="C28"/>
    </sheetView>
  </sheetViews>
  <sheetFormatPr baseColWidth="10" defaultRowHeight="15" x14ac:dyDescent="0.25"/>
  <cols>
    <col min="1" max="1" width="27.42578125" customWidth="1"/>
    <col min="2" max="2" width="54.140625" customWidth="1"/>
    <col min="3" max="3" width="77.28515625" customWidth="1"/>
  </cols>
  <sheetData>
    <row r="1" spans="1:3" ht="20.25" x14ac:dyDescent="0.3">
      <c r="A1" s="161" t="s">
        <v>0</v>
      </c>
      <c r="B1" s="161"/>
      <c r="C1" s="161"/>
    </row>
    <row r="2" spans="1:3" ht="15.75" x14ac:dyDescent="0.25">
      <c r="A2" s="1" t="s">
        <v>1</v>
      </c>
      <c r="B2" s="2" t="s">
        <v>2</v>
      </c>
      <c r="C2" s="3"/>
    </row>
    <row r="3" spans="1:3" ht="15.75" x14ac:dyDescent="0.25">
      <c r="A3" s="4" t="s">
        <v>3</v>
      </c>
      <c r="B3" s="5" t="s">
        <v>4</v>
      </c>
      <c r="C3" s="6" t="s">
        <v>5</v>
      </c>
    </row>
    <row r="4" spans="1:3" ht="15.75" x14ac:dyDescent="0.25">
      <c r="A4" s="7" t="s">
        <v>6</v>
      </c>
      <c r="B4" s="8" t="s">
        <v>7</v>
      </c>
      <c r="C4" s="9" t="s">
        <v>8</v>
      </c>
    </row>
    <row r="5" spans="1:3" ht="15.75" x14ac:dyDescent="0.25">
      <c r="A5" s="10" t="s">
        <v>9</v>
      </c>
      <c r="B5" s="11" t="s">
        <v>10</v>
      </c>
      <c r="C5" s="12" t="s">
        <v>11</v>
      </c>
    </row>
    <row r="6" spans="1:3" ht="15.75" x14ac:dyDescent="0.25">
      <c r="A6" s="13" t="s">
        <v>12</v>
      </c>
      <c r="B6" s="14" t="s">
        <v>13</v>
      </c>
      <c r="C6" s="15" t="s">
        <v>14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0AF0-F2EC-46B4-B05C-909A3E260B28}">
  <dimension ref="A1:F46"/>
  <sheetViews>
    <sheetView showGridLines="0" topLeftCell="A29" workbookViewId="0">
      <selection activeCell="B51" sqref="B51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</row>
    <row r="2" spans="1:5" x14ac:dyDescent="0.25">
      <c r="A2" s="62" t="s">
        <v>262</v>
      </c>
      <c r="B2" s="58" t="s">
        <v>280</v>
      </c>
      <c r="C2" s="58" t="s">
        <v>279</v>
      </c>
      <c r="D2" s="58" t="s">
        <v>301</v>
      </c>
      <c r="E2" s="58" t="s">
        <v>303</v>
      </c>
    </row>
    <row r="3" spans="1:5" x14ac:dyDescent="0.25">
      <c r="A3" s="66" t="s">
        <v>225</v>
      </c>
      <c r="B3" s="59" t="s">
        <v>281</v>
      </c>
      <c r="C3" s="59" t="s">
        <v>279</v>
      </c>
      <c r="D3" s="60" t="s">
        <v>302</v>
      </c>
      <c r="E3" s="59" t="s">
        <v>304</v>
      </c>
    </row>
    <row r="4" spans="1:5" ht="22.5" x14ac:dyDescent="0.25">
      <c r="A4" s="62" t="s">
        <v>269</v>
      </c>
      <c r="B4" s="58" t="s">
        <v>282</v>
      </c>
      <c r="C4" s="58" t="s">
        <v>305</v>
      </c>
      <c r="D4" s="70" t="s">
        <v>306</v>
      </c>
      <c r="E4" s="70" t="s">
        <v>307</v>
      </c>
    </row>
    <row r="5" spans="1:5" x14ac:dyDescent="0.25">
      <c r="A5" s="66" t="s">
        <v>15</v>
      </c>
      <c r="B5" s="59" t="s">
        <v>283</v>
      </c>
      <c r="C5" s="59" t="s">
        <v>305</v>
      </c>
      <c r="D5" s="72">
        <v>45332</v>
      </c>
      <c r="E5" s="73" t="s">
        <v>308</v>
      </c>
    </row>
    <row r="6" spans="1:5" x14ac:dyDescent="0.25">
      <c r="A6" s="62" t="s">
        <v>226</v>
      </c>
      <c r="B6" s="58" t="s">
        <v>284</v>
      </c>
      <c r="C6" s="58" t="s">
        <v>309</v>
      </c>
      <c r="D6" s="71" t="s">
        <v>364</v>
      </c>
      <c r="E6" s="71" t="s">
        <v>310</v>
      </c>
    </row>
    <row r="7" spans="1:5" ht="22.5" x14ac:dyDescent="0.25">
      <c r="A7" s="66" t="s">
        <v>271</v>
      </c>
      <c r="B7" s="59" t="s">
        <v>285</v>
      </c>
      <c r="C7" s="59" t="s">
        <v>311</v>
      </c>
      <c r="D7" s="59" t="s">
        <v>312</v>
      </c>
      <c r="E7" s="59" t="s">
        <v>313</v>
      </c>
    </row>
    <row r="8" spans="1:5" x14ac:dyDescent="0.25">
      <c r="A8" s="64" t="s">
        <v>268</v>
      </c>
      <c r="B8" s="59" t="s">
        <v>314</v>
      </c>
      <c r="C8" s="59" t="s">
        <v>279</v>
      </c>
      <c r="D8" s="59" t="s">
        <v>314</v>
      </c>
      <c r="E8" s="59" t="s">
        <v>315</v>
      </c>
    </row>
    <row r="9" spans="1:5" x14ac:dyDescent="0.25">
      <c r="A9" s="65" t="s">
        <v>21</v>
      </c>
      <c r="B9" s="59" t="s">
        <v>286</v>
      </c>
      <c r="C9" s="59" t="s">
        <v>317</v>
      </c>
      <c r="D9" s="59" t="s">
        <v>316</v>
      </c>
      <c r="E9" s="59" t="s">
        <v>318</v>
      </c>
    </row>
    <row r="10" spans="1:5" x14ac:dyDescent="0.25">
      <c r="A10" s="69" t="s">
        <v>22</v>
      </c>
      <c r="B10" s="58" t="s">
        <v>319</v>
      </c>
      <c r="C10" s="58" t="s">
        <v>317</v>
      </c>
      <c r="D10" s="58" t="s">
        <v>320</v>
      </c>
      <c r="E10" s="58" t="s">
        <v>321</v>
      </c>
    </row>
    <row r="11" spans="1:5" ht="33.75" x14ac:dyDescent="0.25">
      <c r="A11" s="66" t="s">
        <v>23</v>
      </c>
      <c r="B11" s="59" t="s">
        <v>287</v>
      </c>
      <c r="C11" s="59" t="s">
        <v>309</v>
      </c>
      <c r="D11" s="59" t="s">
        <v>362</v>
      </c>
      <c r="E11" s="59" t="s">
        <v>363</v>
      </c>
    </row>
    <row r="12" spans="1:5" x14ac:dyDescent="0.25">
      <c r="A12" s="69" t="s">
        <v>24</v>
      </c>
      <c r="B12" s="59" t="s">
        <v>314</v>
      </c>
      <c r="C12" s="59" t="s">
        <v>279</v>
      </c>
      <c r="D12" s="59" t="s">
        <v>314</v>
      </c>
      <c r="E12" s="59" t="s">
        <v>315</v>
      </c>
    </row>
    <row r="13" spans="1:5" x14ac:dyDescent="0.25">
      <c r="A13" s="66" t="s">
        <v>47</v>
      </c>
      <c r="B13" s="59" t="s">
        <v>288</v>
      </c>
      <c r="C13" s="59" t="s">
        <v>279</v>
      </c>
      <c r="D13" s="59" t="s">
        <v>350</v>
      </c>
      <c r="E13" s="59" t="s">
        <v>351</v>
      </c>
    </row>
    <row r="14" spans="1:5" ht="22.5" x14ac:dyDescent="0.25">
      <c r="A14" s="64" t="s">
        <v>48</v>
      </c>
      <c r="B14" s="58" t="s">
        <v>289</v>
      </c>
      <c r="C14" s="58" t="s">
        <v>25</v>
      </c>
      <c r="D14" s="58" t="s">
        <v>352</v>
      </c>
      <c r="E14" s="58" t="s">
        <v>353</v>
      </c>
    </row>
    <row r="15" spans="1:5" x14ac:dyDescent="0.25">
      <c r="A15" s="65" t="s">
        <v>25</v>
      </c>
      <c r="B15" s="63" t="s">
        <v>290</v>
      </c>
      <c r="C15" s="63" t="s">
        <v>317</v>
      </c>
      <c r="D15" s="63" t="s">
        <v>354</v>
      </c>
      <c r="E15" s="63" t="s">
        <v>355</v>
      </c>
    </row>
    <row r="16" spans="1:5" ht="45" x14ac:dyDescent="0.25">
      <c r="A16" s="64" t="s">
        <v>26</v>
      </c>
      <c r="B16" s="58" t="s">
        <v>291</v>
      </c>
      <c r="C16" s="58" t="s">
        <v>309</v>
      </c>
      <c r="D16" s="58" t="s">
        <v>356</v>
      </c>
      <c r="E16" s="58" t="s">
        <v>357</v>
      </c>
    </row>
    <row r="17" spans="1:5" x14ac:dyDescent="0.25">
      <c r="A17" s="66" t="s">
        <v>27</v>
      </c>
      <c r="B17" s="59" t="s">
        <v>288</v>
      </c>
      <c r="C17" s="59" t="s">
        <v>317</v>
      </c>
      <c r="D17" s="59" t="s">
        <v>333</v>
      </c>
      <c r="E17" s="59" t="s">
        <v>358</v>
      </c>
    </row>
    <row r="18" spans="1:5" x14ac:dyDescent="0.25">
      <c r="A18" s="62" t="s">
        <v>28</v>
      </c>
      <c r="B18" s="58" t="s">
        <v>292</v>
      </c>
      <c r="C18" s="58" t="s">
        <v>359</v>
      </c>
      <c r="D18" s="58" t="s">
        <v>360</v>
      </c>
      <c r="E18" s="58" t="s">
        <v>361</v>
      </c>
    </row>
    <row r="19" spans="1:5" x14ac:dyDescent="0.25">
      <c r="A19" s="66" t="s">
        <v>16</v>
      </c>
      <c r="B19" s="59" t="s">
        <v>314</v>
      </c>
      <c r="C19" s="59" t="s">
        <v>279</v>
      </c>
      <c r="D19" s="59" t="s">
        <v>314</v>
      </c>
      <c r="E19" s="59" t="s">
        <v>315</v>
      </c>
    </row>
    <row r="20" spans="1:5" x14ac:dyDescent="0.25">
      <c r="A20" s="64" t="s">
        <v>29</v>
      </c>
      <c r="B20" s="58" t="s">
        <v>293</v>
      </c>
      <c r="C20" s="58" t="s">
        <v>317</v>
      </c>
      <c r="D20" s="58" t="s">
        <v>333</v>
      </c>
      <c r="E20" s="58" t="s">
        <v>349</v>
      </c>
    </row>
    <row r="21" spans="1:5" x14ac:dyDescent="0.25">
      <c r="A21" s="66" t="s">
        <v>30</v>
      </c>
      <c r="B21" s="59" t="s">
        <v>293</v>
      </c>
      <c r="C21" s="59" t="s">
        <v>317</v>
      </c>
      <c r="D21" s="59" t="s">
        <v>335</v>
      </c>
      <c r="E21" s="59" t="s">
        <v>317</v>
      </c>
    </row>
    <row r="22" spans="1:5" x14ac:dyDescent="0.25">
      <c r="A22" s="64" t="s">
        <v>31</v>
      </c>
      <c r="B22" s="58" t="s">
        <v>293</v>
      </c>
      <c r="C22" s="58" t="s">
        <v>279</v>
      </c>
      <c r="D22" s="58" t="s">
        <v>333</v>
      </c>
      <c r="E22" s="58" t="s">
        <v>348</v>
      </c>
    </row>
    <row r="23" spans="1:5" ht="22.5" x14ac:dyDescent="0.25">
      <c r="A23" s="66" t="s">
        <v>32</v>
      </c>
      <c r="B23" s="59" t="s">
        <v>292</v>
      </c>
      <c r="C23" s="59" t="s">
        <v>279</v>
      </c>
      <c r="D23" s="59" t="s">
        <v>346</v>
      </c>
      <c r="E23" s="59" t="s">
        <v>347</v>
      </c>
    </row>
    <row r="24" spans="1:5" x14ac:dyDescent="0.25">
      <c r="A24" s="58" t="s">
        <v>17</v>
      </c>
      <c r="B24" s="58" t="s">
        <v>314</v>
      </c>
      <c r="C24" s="58" t="s">
        <v>279</v>
      </c>
      <c r="D24" s="58" t="s">
        <v>314</v>
      </c>
      <c r="E24" s="58" t="s">
        <v>315</v>
      </c>
    </row>
    <row r="25" spans="1:5" ht="22.5" x14ac:dyDescent="0.25">
      <c r="A25" s="66" t="s">
        <v>33</v>
      </c>
      <c r="B25" s="59" t="s">
        <v>294</v>
      </c>
      <c r="C25" s="59" t="s">
        <v>317</v>
      </c>
      <c r="D25" s="67">
        <v>10</v>
      </c>
      <c r="E25" s="59" t="s">
        <v>323</v>
      </c>
    </row>
    <row r="26" spans="1:5" ht="22.5" x14ac:dyDescent="0.25">
      <c r="A26" s="62" t="s">
        <v>34</v>
      </c>
      <c r="B26" s="58" t="s">
        <v>299</v>
      </c>
      <c r="C26" s="59" t="s">
        <v>317</v>
      </c>
      <c r="D26" s="67">
        <v>4</v>
      </c>
      <c r="E26" s="59" t="s">
        <v>322</v>
      </c>
    </row>
    <row r="27" spans="1:5" ht="33.75" x14ac:dyDescent="0.25">
      <c r="A27" s="66" t="s">
        <v>35</v>
      </c>
      <c r="B27" s="59" t="s">
        <v>295</v>
      </c>
      <c r="C27" s="59" t="s">
        <v>324</v>
      </c>
      <c r="D27" s="67">
        <v>0</v>
      </c>
      <c r="E27" s="59" t="s">
        <v>327</v>
      </c>
    </row>
    <row r="28" spans="1:5" ht="22.5" x14ac:dyDescent="0.25">
      <c r="A28" s="62" t="s">
        <v>36</v>
      </c>
      <c r="B28" s="58" t="s">
        <v>296</v>
      </c>
      <c r="C28" s="58" t="s">
        <v>309</v>
      </c>
      <c r="D28" s="58" t="s">
        <v>325</v>
      </c>
      <c r="E28" s="58" t="s">
        <v>326</v>
      </c>
    </row>
    <row r="29" spans="1:5" ht="33.75" x14ac:dyDescent="0.25">
      <c r="A29" s="66" t="s">
        <v>37</v>
      </c>
      <c r="B29" s="59" t="s">
        <v>297</v>
      </c>
      <c r="C29" s="59" t="s">
        <v>317</v>
      </c>
      <c r="D29" s="67">
        <v>100</v>
      </c>
      <c r="E29" s="59" t="s">
        <v>328</v>
      </c>
    </row>
    <row r="30" spans="1:5" ht="22.5" x14ac:dyDescent="0.25">
      <c r="A30" s="62" t="s">
        <v>1</v>
      </c>
      <c r="B30" s="58" t="s">
        <v>296</v>
      </c>
      <c r="C30" s="58" t="s">
        <v>324</v>
      </c>
      <c r="D30" s="68">
        <v>0</v>
      </c>
      <c r="E30" s="58" t="s">
        <v>327</v>
      </c>
    </row>
    <row r="31" spans="1:5" ht="33.75" x14ac:dyDescent="0.25">
      <c r="A31" s="66" t="s">
        <v>38</v>
      </c>
      <c r="B31" s="59" t="s">
        <v>295</v>
      </c>
      <c r="C31" s="59" t="s">
        <v>305</v>
      </c>
      <c r="D31" s="59" t="s">
        <v>12</v>
      </c>
      <c r="E31" s="59" t="s">
        <v>345</v>
      </c>
    </row>
    <row r="32" spans="1:5" x14ac:dyDescent="0.25">
      <c r="A32" s="58" t="s">
        <v>18</v>
      </c>
      <c r="B32" s="58" t="s">
        <v>314</v>
      </c>
      <c r="C32" s="58" t="s">
        <v>279</v>
      </c>
      <c r="D32" s="58" t="s">
        <v>314</v>
      </c>
      <c r="E32" s="58" t="s">
        <v>315</v>
      </c>
    </row>
    <row r="33" spans="1:5" ht="22.5" x14ac:dyDescent="0.25">
      <c r="A33" s="66" t="s">
        <v>0</v>
      </c>
      <c r="B33" s="59" t="s">
        <v>296</v>
      </c>
      <c r="C33" s="59" t="s">
        <v>309</v>
      </c>
      <c r="D33" s="59" t="s">
        <v>329</v>
      </c>
      <c r="E33" s="59" t="s">
        <v>330</v>
      </c>
    </row>
    <row r="34" spans="1:5" x14ac:dyDescent="0.25">
      <c r="A34" s="58" t="s">
        <v>19</v>
      </c>
      <c r="B34" s="58" t="s">
        <v>314</v>
      </c>
      <c r="C34" s="58" t="s">
        <v>279</v>
      </c>
      <c r="D34" s="58" t="s">
        <v>314</v>
      </c>
      <c r="E34" s="58" t="s">
        <v>315</v>
      </c>
    </row>
    <row r="35" spans="1:5" ht="22.5" x14ac:dyDescent="0.25">
      <c r="A35" s="66" t="s">
        <v>272</v>
      </c>
      <c r="B35" s="59" t="s">
        <v>298</v>
      </c>
      <c r="C35" s="59" t="s">
        <v>305</v>
      </c>
      <c r="D35" s="67">
        <v>100</v>
      </c>
      <c r="E35" s="59" t="s">
        <v>331</v>
      </c>
    </row>
    <row r="36" spans="1:5" ht="22.5" x14ac:dyDescent="0.25">
      <c r="A36" s="58" t="s">
        <v>273</v>
      </c>
      <c r="B36" s="58" t="s">
        <v>298</v>
      </c>
      <c r="C36" s="59" t="s">
        <v>305</v>
      </c>
      <c r="D36" s="67">
        <v>20</v>
      </c>
      <c r="E36" s="59" t="s">
        <v>331</v>
      </c>
    </row>
    <row r="37" spans="1:5" ht="22.5" x14ac:dyDescent="0.25">
      <c r="A37" s="59" t="s">
        <v>227</v>
      </c>
      <c r="B37" s="59" t="s">
        <v>296</v>
      </c>
      <c r="C37" s="59" t="s">
        <v>279</v>
      </c>
      <c r="D37" s="59" t="s">
        <v>332</v>
      </c>
      <c r="E37" s="59" t="s">
        <v>326</v>
      </c>
    </row>
    <row r="38" spans="1:5" ht="33.75" x14ac:dyDescent="0.25">
      <c r="A38" s="58" t="s">
        <v>39</v>
      </c>
      <c r="B38" s="58" t="s">
        <v>295</v>
      </c>
      <c r="C38" s="58" t="s">
        <v>309</v>
      </c>
      <c r="D38" s="58" t="s">
        <v>220</v>
      </c>
      <c r="E38" s="58" t="s">
        <v>326</v>
      </c>
    </row>
    <row r="39" spans="1:5" x14ac:dyDescent="0.25">
      <c r="A39" s="66" t="s">
        <v>40</v>
      </c>
      <c r="B39" s="59" t="s">
        <v>293</v>
      </c>
      <c r="C39" s="59" t="s">
        <v>317</v>
      </c>
      <c r="D39" s="59" t="s">
        <v>333</v>
      </c>
      <c r="E39" s="59" t="s">
        <v>337</v>
      </c>
    </row>
    <row r="40" spans="1:5" x14ac:dyDescent="0.25">
      <c r="A40" s="58" t="s">
        <v>20</v>
      </c>
      <c r="B40" s="58" t="s">
        <v>314</v>
      </c>
      <c r="C40" s="58" t="s">
        <v>279</v>
      </c>
      <c r="D40" s="58" t="s">
        <v>314</v>
      </c>
      <c r="E40" s="58" t="s">
        <v>315</v>
      </c>
    </row>
    <row r="41" spans="1:5" x14ac:dyDescent="0.25">
      <c r="A41" s="66" t="s">
        <v>41</v>
      </c>
      <c r="B41" s="59" t="s">
        <v>293</v>
      </c>
      <c r="C41" s="59" t="s">
        <v>317</v>
      </c>
      <c r="D41" s="61" t="s">
        <v>335</v>
      </c>
      <c r="E41" s="58" t="s">
        <v>338</v>
      </c>
    </row>
    <row r="42" spans="1:5" x14ac:dyDescent="0.25">
      <c r="A42" s="62" t="s">
        <v>42</v>
      </c>
      <c r="B42" s="58" t="s">
        <v>293</v>
      </c>
      <c r="C42" s="58" t="s">
        <v>317</v>
      </c>
      <c r="D42" s="58" t="s">
        <v>336</v>
      </c>
      <c r="E42" s="58" t="s">
        <v>334</v>
      </c>
    </row>
    <row r="43" spans="1:5" x14ac:dyDescent="0.25">
      <c r="A43" s="66" t="s">
        <v>43</v>
      </c>
      <c r="B43" s="59" t="s">
        <v>293</v>
      </c>
      <c r="C43" s="59" t="s">
        <v>317</v>
      </c>
      <c r="D43" s="61" t="s">
        <v>335</v>
      </c>
      <c r="E43" s="58" t="s">
        <v>339</v>
      </c>
    </row>
    <row r="44" spans="1:5" x14ac:dyDescent="0.25">
      <c r="A44" s="62" t="s">
        <v>44</v>
      </c>
      <c r="B44" s="58" t="s">
        <v>293</v>
      </c>
      <c r="C44" s="58" t="s">
        <v>317</v>
      </c>
      <c r="D44" s="58" t="s">
        <v>333</v>
      </c>
      <c r="E44" s="58" t="s">
        <v>341</v>
      </c>
    </row>
    <row r="45" spans="1:5" ht="22.5" x14ac:dyDescent="0.25">
      <c r="A45" s="66" t="s">
        <v>45</v>
      </c>
      <c r="B45" s="59" t="s">
        <v>300</v>
      </c>
      <c r="C45" s="58" t="s">
        <v>317</v>
      </c>
      <c r="D45" s="61" t="s">
        <v>340</v>
      </c>
      <c r="E45" s="58" t="s">
        <v>342</v>
      </c>
    </row>
    <row r="46" spans="1:5" x14ac:dyDescent="0.25">
      <c r="A46" s="62" t="s">
        <v>46</v>
      </c>
      <c r="B46" s="58" t="s">
        <v>292</v>
      </c>
      <c r="C46" s="58" t="s">
        <v>309</v>
      </c>
      <c r="D46" s="58" t="s">
        <v>343</v>
      </c>
      <c r="E46" s="58" t="s">
        <v>344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D31B-FE58-42C9-B2AA-88F88CA0FCF9}">
  <sheetPr>
    <tabColor theme="0" tint="-0.34998626667073579"/>
  </sheetPr>
  <dimension ref="A1:G9"/>
  <sheetViews>
    <sheetView workbookViewId="0">
      <selection activeCell="C28" sqref="C28"/>
    </sheetView>
  </sheetViews>
  <sheetFormatPr baseColWidth="10" defaultRowHeight="15" x14ac:dyDescent="0.25"/>
  <cols>
    <col min="1" max="1" width="27.5703125" customWidth="1"/>
    <col min="2" max="2" width="32" customWidth="1"/>
    <col min="3" max="3" width="36.42578125" customWidth="1"/>
    <col min="4" max="4" width="44" customWidth="1"/>
    <col min="5" max="5" width="32.140625" customWidth="1"/>
    <col min="6" max="6" width="28.140625" customWidth="1"/>
    <col min="7" max="7" width="21.7109375" customWidth="1"/>
  </cols>
  <sheetData>
    <row r="1" spans="1:7" ht="15.75" x14ac:dyDescent="0.25">
      <c r="A1" s="17" t="s">
        <v>58</v>
      </c>
      <c r="B1" s="18" t="s">
        <v>64</v>
      </c>
      <c r="C1" s="18" t="s">
        <v>69</v>
      </c>
      <c r="D1" s="17" t="s">
        <v>70</v>
      </c>
      <c r="E1" s="18" t="s">
        <v>49</v>
      </c>
      <c r="F1" s="17" t="s">
        <v>54</v>
      </c>
      <c r="G1" s="18" t="s">
        <v>71</v>
      </c>
    </row>
    <row r="2" spans="1:7" ht="15.75" x14ac:dyDescent="0.25">
      <c r="A2" s="19" t="s">
        <v>59</v>
      </c>
      <c r="B2" s="20" t="s">
        <v>67</v>
      </c>
      <c r="C2" s="20" t="s">
        <v>72</v>
      </c>
      <c r="D2" s="19" t="s">
        <v>73</v>
      </c>
      <c r="E2" s="20" t="s">
        <v>53</v>
      </c>
      <c r="F2" s="19" t="s">
        <v>56</v>
      </c>
      <c r="G2" s="20" t="s">
        <v>74</v>
      </c>
    </row>
    <row r="3" spans="1:7" ht="15.75" x14ac:dyDescent="0.25">
      <c r="A3" s="19" t="s">
        <v>75</v>
      </c>
      <c r="B3" s="20" t="s">
        <v>76</v>
      </c>
      <c r="C3" s="20" t="s">
        <v>77</v>
      </c>
      <c r="D3" s="19" t="s">
        <v>78</v>
      </c>
      <c r="E3" s="20" t="s">
        <v>52</v>
      </c>
      <c r="F3" s="19" t="s">
        <v>79</v>
      </c>
      <c r="G3" s="20" t="s">
        <v>80</v>
      </c>
    </row>
    <row r="4" spans="1:7" ht="15.75" x14ac:dyDescent="0.25">
      <c r="A4" s="19" t="s">
        <v>81</v>
      </c>
      <c r="B4" s="20" t="s">
        <v>82</v>
      </c>
      <c r="C4" s="20" t="s">
        <v>83</v>
      </c>
      <c r="D4" s="19" t="s">
        <v>84</v>
      </c>
      <c r="E4" s="20" t="s">
        <v>66</v>
      </c>
      <c r="F4" s="19" t="s">
        <v>55</v>
      </c>
      <c r="G4" s="20" t="s">
        <v>85</v>
      </c>
    </row>
    <row r="5" spans="1:7" ht="15.75" x14ac:dyDescent="0.25">
      <c r="A5" s="19" t="s">
        <v>86</v>
      </c>
      <c r="B5" s="20" t="s">
        <v>87</v>
      </c>
      <c r="C5" s="20" t="s">
        <v>88</v>
      </c>
      <c r="D5" s="19" t="s">
        <v>89</v>
      </c>
      <c r="E5" s="20" t="s">
        <v>50</v>
      </c>
      <c r="F5" s="19" t="s">
        <v>60</v>
      </c>
      <c r="G5" s="20" t="s">
        <v>90</v>
      </c>
    </row>
    <row r="6" spans="1:7" ht="15.75" x14ac:dyDescent="0.25">
      <c r="A6" s="19" t="s">
        <v>91</v>
      </c>
      <c r="B6" s="20" t="s">
        <v>92</v>
      </c>
      <c r="C6" s="20" t="s">
        <v>93</v>
      </c>
      <c r="D6" s="19" t="s">
        <v>94</v>
      </c>
      <c r="E6" s="21"/>
      <c r="F6" s="19" t="s">
        <v>61</v>
      </c>
      <c r="G6" s="20" t="s">
        <v>95</v>
      </c>
    </row>
    <row r="7" spans="1:7" ht="15.75" x14ac:dyDescent="0.25">
      <c r="A7" s="19" t="s">
        <v>96</v>
      </c>
      <c r="B7" s="20" t="s">
        <v>97</v>
      </c>
      <c r="C7" s="20" t="s">
        <v>98</v>
      </c>
      <c r="D7" s="19" t="s">
        <v>99</v>
      </c>
      <c r="E7" s="21"/>
      <c r="F7" s="19" t="s">
        <v>63</v>
      </c>
      <c r="G7" s="20" t="s">
        <v>100</v>
      </c>
    </row>
    <row r="8" spans="1:7" ht="15.75" x14ac:dyDescent="0.25">
      <c r="A8" s="19" t="s">
        <v>101</v>
      </c>
      <c r="B8" s="20" t="s">
        <v>65</v>
      </c>
      <c r="C8" s="21"/>
      <c r="D8" s="21"/>
      <c r="E8" s="21"/>
      <c r="F8" s="19" t="s">
        <v>68</v>
      </c>
      <c r="G8" s="21"/>
    </row>
    <row r="9" spans="1:7" ht="15.75" x14ac:dyDescent="0.25">
      <c r="A9" s="19" t="s">
        <v>102</v>
      </c>
      <c r="B9" s="21"/>
      <c r="C9" s="21"/>
      <c r="D9" s="21"/>
      <c r="E9" s="21"/>
      <c r="F9" s="19" t="s">
        <v>103</v>
      </c>
      <c r="G9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E2CB-C050-408F-9CC3-755CDE24856F}">
  <dimension ref="A1:N48"/>
  <sheetViews>
    <sheetView topLeftCell="A18" workbookViewId="0">
      <selection activeCell="C28" sqref="C28"/>
    </sheetView>
  </sheetViews>
  <sheetFormatPr baseColWidth="10" defaultRowHeight="15" x14ac:dyDescent="0.25"/>
  <cols>
    <col min="1" max="1" width="37" customWidth="1"/>
    <col min="3" max="3" width="17.85546875" customWidth="1"/>
    <col min="10" max="10" width="22.5703125" customWidth="1"/>
    <col min="14" max="14" width="218.7109375" bestFit="1" customWidth="1"/>
  </cols>
  <sheetData>
    <row r="1" spans="1:14" x14ac:dyDescent="0.25">
      <c r="A1" s="23" t="s">
        <v>108</v>
      </c>
      <c r="C1" s="23" t="s">
        <v>107</v>
      </c>
      <c r="E1" s="23" t="s">
        <v>104</v>
      </c>
      <c r="F1" s="23" t="s">
        <v>105</v>
      </c>
      <c r="G1" s="23" t="s">
        <v>106</v>
      </c>
      <c r="J1" s="23" t="s">
        <v>209</v>
      </c>
      <c r="L1" s="55" t="s">
        <v>216</v>
      </c>
      <c r="N1" s="55" t="s">
        <v>21</v>
      </c>
    </row>
    <row r="2" spans="1:14" ht="15.75" x14ac:dyDescent="0.25">
      <c r="A2" s="19" t="s">
        <v>59</v>
      </c>
      <c r="C2" s="19" t="s">
        <v>57</v>
      </c>
      <c r="E2" s="16">
        <v>10</v>
      </c>
      <c r="F2" s="16">
        <v>4</v>
      </c>
      <c r="G2" s="16">
        <v>100</v>
      </c>
      <c r="J2" s="22" t="s">
        <v>211</v>
      </c>
      <c r="L2" s="22" t="s">
        <v>217</v>
      </c>
      <c r="N2" s="22" t="s">
        <v>228</v>
      </c>
    </row>
    <row r="3" spans="1:14" ht="15.75" x14ac:dyDescent="0.25">
      <c r="A3" s="19" t="s">
        <v>75</v>
      </c>
      <c r="C3" s="19" t="s">
        <v>51</v>
      </c>
      <c r="E3" s="16">
        <v>6</v>
      </c>
      <c r="F3" s="16">
        <v>3</v>
      </c>
      <c r="G3" s="16">
        <v>60</v>
      </c>
      <c r="J3" s="22" t="s">
        <v>212</v>
      </c>
      <c r="L3" s="22" t="s">
        <v>218</v>
      </c>
      <c r="N3" s="22" t="s">
        <v>229</v>
      </c>
    </row>
    <row r="4" spans="1:14" ht="15.75" x14ac:dyDescent="0.25">
      <c r="A4" s="19" t="s">
        <v>81</v>
      </c>
      <c r="C4" s="19" t="s">
        <v>62</v>
      </c>
      <c r="E4" s="16">
        <v>2</v>
      </c>
      <c r="F4" s="16">
        <v>2</v>
      </c>
      <c r="G4" s="16">
        <v>25</v>
      </c>
      <c r="J4" s="22" t="s">
        <v>213</v>
      </c>
      <c r="L4" s="22" t="s">
        <v>219</v>
      </c>
      <c r="N4" s="22" t="s">
        <v>230</v>
      </c>
    </row>
    <row r="5" spans="1:14" ht="15.75" x14ac:dyDescent="0.25">
      <c r="A5" s="19" t="s">
        <v>86</v>
      </c>
      <c r="E5" s="16">
        <v>0</v>
      </c>
      <c r="F5" s="16">
        <v>1</v>
      </c>
      <c r="G5" s="16">
        <v>10</v>
      </c>
      <c r="J5" s="22" t="s">
        <v>214</v>
      </c>
      <c r="N5" s="22" t="s">
        <v>231</v>
      </c>
    </row>
    <row r="6" spans="1:14" ht="15.75" x14ac:dyDescent="0.25">
      <c r="A6" s="19" t="s">
        <v>91</v>
      </c>
      <c r="J6" s="22" t="s">
        <v>215</v>
      </c>
      <c r="N6" s="22" t="s">
        <v>232</v>
      </c>
    </row>
    <row r="7" spans="1:14" ht="15.75" x14ac:dyDescent="0.25">
      <c r="A7" s="19" t="s">
        <v>96</v>
      </c>
      <c r="N7" s="22" t="s">
        <v>233</v>
      </c>
    </row>
    <row r="8" spans="1:14" ht="15.75" x14ac:dyDescent="0.25">
      <c r="A8" s="19" t="s">
        <v>101</v>
      </c>
      <c r="C8" s="21"/>
      <c r="N8" s="22" t="s">
        <v>234</v>
      </c>
    </row>
    <row r="9" spans="1:14" ht="15.75" x14ac:dyDescent="0.25">
      <c r="A9" s="19" t="s">
        <v>102</v>
      </c>
      <c r="B9" s="21"/>
      <c r="C9" s="21"/>
      <c r="N9" s="22" t="s">
        <v>235</v>
      </c>
    </row>
    <row r="10" spans="1:14" ht="15.75" x14ac:dyDescent="0.25">
      <c r="A10" s="20" t="s">
        <v>67</v>
      </c>
      <c r="N10" s="22" t="s">
        <v>236</v>
      </c>
    </row>
    <row r="11" spans="1:14" ht="15.75" x14ac:dyDescent="0.25">
      <c r="A11" s="20" t="s">
        <v>76</v>
      </c>
      <c r="N11" s="22" t="s">
        <v>237</v>
      </c>
    </row>
    <row r="12" spans="1:14" ht="15.75" x14ac:dyDescent="0.25">
      <c r="A12" s="20" t="s">
        <v>82</v>
      </c>
      <c r="N12" s="22" t="s">
        <v>238</v>
      </c>
    </row>
    <row r="13" spans="1:14" ht="15.75" x14ac:dyDescent="0.25">
      <c r="A13" s="20" t="s">
        <v>87</v>
      </c>
      <c r="N13" s="22" t="s">
        <v>239</v>
      </c>
    </row>
    <row r="14" spans="1:14" ht="15.75" x14ac:dyDescent="0.25">
      <c r="A14" s="20" t="s">
        <v>92</v>
      </c>
      <c r="N14" s="22" t="s">
        <v>240</v>
      </c>
    </row>
    <row r="15" spans="1:14" ht="15.75" x14ac:dyDescent="0.25">
      <c r="A15" s="20" t="s">
        <v>97</v>
      </c>
      <c r="N15" s="22" t="s">
        <v>241</v>
      </c>
    </row>
    <row r="16" spans="1:14" ht="15.75" x14ac:dyDescent="0.25">
      <c r="A16" s="20" t="s">
        <v>65</v>
      </c>
      <c r="N16" s="22" t="s">
        <v>242</v>
      </c>
    </row>
    <row r="17" spans="1:14" ht="15.75" x14ac:dyDescent="0.25">
      <c r="A17" s="20" t="s">
        <v>72</v>
      </c>
      <c r="N17" s="22" t="s">
        <v>243</v>
      </c>
    </row>
    <row r="18" spans="1:14" ht="15.75" x14ac:dyDescent="0.25">
      <c r="A18" s="20" t="s">
        <v>77</v>
      </c>
      <c r="N18" s="22" t="s">
        <v>244</v>
      </c>
    </row>
    <row r="19" spans="1:14" ht="15.75" x14ac:dyDescent="0.25">
      <c r="A19" s="20" t="s">
        <v>83</v>
      </c>
      <c r="N19" s="22" t="s">
        <v>245</v>
      </c>
    </row>
    <row r="20" spans="1:14" ht="15.75" x14ac:dyDescent="0.25">
      <c r="A20" s="20" t="s">
        <v>88</v>
      </c>
      <c r="N20" s="22" t="s">
        <v>246</v>
      </c>
    </row>
    <row r="21" spans="1:14" ht="15.75" x14ac:dyDescent="0.25">
      <c r="A21" s="20" t="s">
        <v>93</v>
      </c>
      <c r="N21" s="22" t="s">
        <v>247</v>
      </c>
    </row>
    <row r="22" spans="1:14" ht="15.75" x14ac:dyDescent="0.25">
      <c r="A22" s="20" t="s">
        <v>98</v>
      </c>
      <c r="N22" s="22" t="s">
        <v>248</v>
      </c>
    </row>
    <row r="23" spans="1:14" ht="15.75" x14ac:dyDescent="0.25">
      <c r="A23" s="19" t="s">
        <v>73</v>
      </c>
      <c r="N23" s="22" t="s">
        <v>249</v>
      </c>
    </row>
    <row r="24" spans="1:14" ht="15.75" x14ac:dyDescent="0.25">
      <c r="A24" s="19" t="s">
        <v>78</v>
      </c>
      <c r="N24" s="22" t="s">
        <v>250</v>
      </c>
    </row>
    <row r="25" spans="1:14" ht="15.75" x14ac:dyDescent="0.25">
      <c r="A25" s="19" t="s">
        <v>84</v>
      </c>
      <c r="N25" s="22" t="s">
        <v>251</v>
      </c>
    </row>
    <row r="26" spans="1:14" ht="15.75" x14ac:dyDescent="0.25">
      <c r="A26" s="19" t="s">
        <v>89</v>
      </c>
      <c r="N26" s="22" t="s">
        <v>252</v>
      </c>
    </row>
    <row r="27" spans="1:14" ht="15.75" x14ac:dyDescent="0.25">
      <c r="A27" s="19" t="s">
        <v>94</v>
      </c>
      <c r="N27" s="22" t="s">
        <v>253</v>
      </c>
    </row>
    <row r="28" spans="1:14" ht="15.75" x14ac:dyDescent="0.25">
      <c r="A28" s="19" t="s">
        <v>99</v>
      </c>
      <c r="N28" s="22" t="s">
        <v>254</v>
      </c>
    </row>
    <row r="29" spans="1:14" ht="15.75" x14ac:dyDescent="0.25">
      <c r="A29" s="20" t="s">
        <v>53</v>
      </c>
      <c r="N29" s="22" t="s">
        <v>255</v>
      </c>
    </row>
    <row r="30" spans="1:14" ht="15.75" x14ac:dyDescent="0.25">
      <c r="A30" s="20" t="s">
        <v>52</v>
      </c>
      <c r="N30" s="22" t="s">
        <v>256</v>
      </c>
    </row>
    <row r="31" spans="1:14" ht="15.75" x14ac:dyDescent="0.25">
      <c r="A31" s="20" t="s">
        <v>66</v>
      </c>
      <c r="N31" s="22" t="s">
        <v>257</v>
      </c>
    </row>
    <row r="32" spans="1:14" ht="15.75" x14ac:dyDescent="0.25">
      <c r="A32" s="20" t="s">
        <v>50</v>
      </c>
      <c r="N32" s="22" t="s">
        <v>258</v>
      </c>
    </row>
    <row r="33" spans="1:14" ht="15.75" x14ac:dyDescent="0.25">
      <c r="A33" s="19" t="s">
        <v>56</v>
      </c>
      <c r="N33" s="22" t="s">
        <v>259</v>
      </c>
    </row>
    <row r="34" spans="1:14" ht="15.75" x14ac:dyDescent="0.25">
      <c r="A34" s="19" t="s">
        <v>79</v>
      </c>
      <c r="N34" s="22" t="s">
        <v>260</v>
      </c>
    </row>
    <row r="35" spans="1:14" ht="15.75" x14ac:dyDescent="0.25">
      <c r="A35" s="19" t="s">
        <v>55</v>
      </c>
      <c r="N35" s="22" t="s">
        <v>261</v>
      </c>
    </row>
    <row r="36" spans="1:14" ht="15.75" x14ac:dyDescent="0.25">
      <c r="A36" s="19" t="s">
        <v>60</v>
      </c>
      <c r="N36" s="22" t="s">
        <v>263</v>
      </c>
    </row>
    <row r="37" spans="1:14" ht="15.75" x14ac:dyDescent="0.25">
      <c r="A37" s="19" t="s">
        <v>61</v>
      </c>
      <c r="N37" s="22" t="s">
        <v>264</v>
      </c>
    </row>
    <row r="38" spans="1:14" ht="15.75" x14ac:dyDescent="0.25">
      <c r="A38" s="19" t="s">
        <v>63</v>
      </c>
      <c r="N38" s="22" t="s">
        <v>265</v>
      </c>
    </row>
    <row r="39" spans="1:14" ht="15.75" x14ac:dyDescent="0.25">
      <c r="A39" s="19" t="s">
        <v>68</v>
      </c>
      <c r="N39" s="22" t="s">
        <v>266</v>
      </c>
    </row>
    <row r="40" spans="1:14" ht="15.75" x14ac:dyDescent="0.25">
      <c r="A40" s="19" t="s">
        <v>103</v>
      </c>
      <c r="N40" s="22" t="s">
        <v>267</v>
      </c>
    </row>
    <row r="41" spans="1:14" ht="15.75" x14ac:dyDescent="0.25">
      <c r="A41" s="20" t="s">
        <v>74</v>
      </c>
      <c r="N41" s="22"/>
    </row>
    <row r="42" spans="1:14" ht="15.75" x14ac:dyDescent="0.25">
      <c r="A42" s="20" t="s">
        <v>80</v>
      </c>
    </row>
    <row r="43" spans="1:14" ht="15.75" x14ac:dyDescent="0.25">
      <c r="A43" s="20" t="s">
        <v>85</v>
      </c>
    </row>
    <row r="44" spans="1:14" ht="15.75" x14ac:dyDescent="0.25">
      <c r="A44" s="20" t="s">
        <v>90</v>
      </c>
    </row>
    <row r="45" spans="1:14" ht="15.75" x14ac:dyDescent="0.25">
      <c r="A45" s="20" t="s">
        <v>95</v>
      </c>
    </row>
    <row r="46" spans="1:14" ht="15.75" x14ac:dyDescent="0.25">
      <c r="A46" s="20" t="s">
        <v>100</v>
      </c>
    </row>
    <row r="47" spans="1:14" ht="15.75" x14ac:dyDescent="0.25">
      <c r="A47" s="21"/>
    </row>
    <row r="48" spans="1:14" ht="15.75" x14ac:dyDescent="0.25">
      <c r="A48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5CCE-4715-44E4-B59E-105929B75036}">
  <sheetPr>
    <tabColor theme="0" tint="-0.249977111117893"/>
  </sheetPr>
  <dimension ref="A1:D4"/>
  <sheetViews>
    <sheetView workbookViewId="0">
      <selection activeCell="C28" sqref="C28"/>
    </sheetView>
  </sheetViews>
  <sheetFormatPr baseColWidth="10" defaultRowHeight="15" x14ac:dyDescent="0.25"/>
  <cols>
    <col min="1" max="1" width="23.5703125" customWidth="1"/>
    <col min="2" max="4" width="52.7109375" customWidth="1"/>
  </cols>
  <sheetData>
    <row r="1" spans="1:4" ht="20.25" x14ac:dyDescent="0.3">
      <c r="A1" s="53" t="s">
        <v>109</v>
      </c>
      <c r="B1" s="53"/>
      <c r="C1" s="53"/>
      <c r="D1" s="53"/>
    </row>
    <row r="2" spans="1:4" ht="15.75" x14ac:dyDescent="0.25">
      <c r="A2" s="24" t="s">
        <v>110</v>
      </c>
      <c r="B2" s="24" t="s">
        <v>57</v>
      </c>
      <c r="C2" s="24" t="s">
        <v>51</v>
      </c>
      <c r="D2" s="24" t="s">
        <v>62</v>
      </c>
    </row>
    <row r="3" spans="1:4" ht="85.5" customHeight="1" x14ac:dyDescent="0.25">
      <c r="A3" s="25" t="s">
        <v>111</v>
      </c>
      <c r="B3" s="54" t="s">
        <v>112</v>
      </c>
      <c r="C3" s="54" t="s">
        <v>113</v>
      </c>
      <c r="D3" s="54" t="s">
        <v>114</v>
      </c>
    </row>
    <row r="4" spans="1:4" ht="85.5" customHeight="1" x14ac:dyDescent="0.25">
      <c r="A4" s="25" t="s">
        <v>115</v>
      </c>
      <c r="B4" s="54" t="s">
        <v>116</v>
      </c>
      <c r="C4" s="54" t="s">
        <v>117</v>
      </c>
      <c r="D4" s="54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4B38-30AB-4477-9778-EFC7FE30347D}">
  <sheetPr>
    <tabColor theme="8" tint="0.39997558519241921"/>
  </sheetPr>
  <dimension ref="A1:C6"/>
  <sheetViews>
    <sheetView workbookViewId="0">
      <selection activeCell="C28" sqref="C28"/>
    </sheetView>
  </sheetViews>
  <sheetFormatPr baseColWidth="10" defaultRowHeight="15" x14ac:dyDescent="0.25"/>
  <cols>
    <col min="1" max="1" width="23.28515625" customWidth="1"/>
    <col min="3" max="3" width="130.85546875" customWidth="1"/>
  </cols>
  <sheetData>
    <row r="1" spans="1:3" ht="20.25" x14ac:dyDescent="0.25">
      <c r="A1" s="148" t="s">
        <v>119</v>
      </c>
      <c r="B1" s="148"/>
      <c r="C1" s="148"/>
    </row>
    <row r="2" spans="1:3" ht="31.5" x14ac:dyDescent="0.25">
      <c r="A2" s="28" t="s">
        <v>120</v>
      </c>
      <c r="B2" s="28" t="s">
        <v>121</v>
      </c>
      <c r="C2" s="28" t="s">
        <v>122</v>
      </c>
    </row>
    <row r="3" spans="1:3" ht="45" x14ac:dyDescent="0.25">
      <c r="A3" s="29" t="s">
        <v>123</v>
      </c>
      <c r="B3" s="27">
        <v>10</v>
      </c>
      <c r="C3" s="26" t="s">
        <v>124</v>
      </c>
    </row>
    <row r="4" spans="1:3" ht="30" x14ac:dyDescent="0.25">
      <c r="A4" s="30" t="s">
        <v>125</v>
      </c>
      <c r="B4" s="27">
        <v>6</v>
      </c>
      <c r="C4" s="26" t="s">
        <v>126</v>
      </c>
    </row>
    <row r="5" spans="1:3" ht="45" x14ac:dyDescent="0.25">
      <c r="A5" s="31" t="s">
        <v>127</v>
      </c>
      <c r="B5" s="27">
        <v>2</v>
      </c>
      <c r="C5" s="26" t="s">
        <v>128</v>
      </c>
    </row>
    <row r="6" spans="1:3" ht="45" x14ac:dyDescent="0.25">
      <c r="A6" s="32" t="s">
        <v>129</v>
      </c>
      <c r="B6" s="27">
        <v>0</v>
      </c>
      <c r="C6" s="26" t="s">
        <v>130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872D-4A88-467F-9448-50BBA3804D28}">
  <dimension ref="A1:C6"/>
  <sheetViews>
    <sheetView workbookViewId="0">
      <selection activeCell="C28" sqref="C28"/>
    </sheetView>
  </sheetViews>
  <sheetFormatPr baseColWidth="10" defaultRowHeight="15" x14ac:dyDescent="0.25"/>
  <cols>
    <col min="1" max="1" width="24.5703125" customWidth="1"/>
    <col min="3" max="3" width="122.140625" customWidth="1"/>
  </cols>
  <sheetData>
    <row r="1" spans="1:3" ht="20.25" x14ac:dyDescent="0.25">
      <c r="A1" s="148" t="s">
        <v>131</v>
      </c>
      <c r="B1" s="148"/>
      <c r="C1" s="148"/>
    </row>
    <row r="2" spans="1:3" ht="31.5" x14ac:dyDescent="0.25">
      <c r="A2" s="28" t="s">
        <v>132</v>
      </c>
      <c r="B2" s="28" t="s">
        <v>133</v>
      </c>
      <c r="C2" s="28" t="s">
        <v>122</v>
      </c>
    </row>
    <row r="3" spans="1:3" ht="30" x14ac:dyDescent="0.25">
      <c r="A3" s="27" t="s">
        <v>134</v>
      </c>
      <c r="B3" s="27">
        <v>4</v>
      </c>
      <c r="C3" s="33" t="s">
        <v>135</v>
      </c>
    </row>
    <row r="4" spans="1:3" ht="30" x14ac:dyDescent="0.25">
      <c r="A4" s="27" t="s">
        <v>136</v>
      </c>
      <c r="B4" s="27">
        <v>3</v>
      </c>
      <c r="C4" s="33" t="s">
        <v>137</v>
      </c>
    </row>
    <row r="5" spans="1:3" ht="30" x14ac:dyDescent="0.25">
      <c r="A5" s="27" t="s">
        <v>138</v>
      </c>
      <c r="B5" s="27">
        <v>2</v>
      </c>
      <c r="C5" s="33" t="s">
        <v>139</v>
      </c>
    </row>
    <row r="6" spans="1:3" x14ac:dyDescent="0.25">
      <c r="A6" s="27" t="s">
        <v>140</v>
      </c>
      <c r="B6" s="27">
        <v>1</v>
      </c>
      <c r="C6" s="33" t="s">
        <v>141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6956-5DBF-43AF-BD9F-C575D8982C4E}">
  <sheetPr>
    <tabColor theme="8" tint="0.39997558519241921"/>
  </sheetPr>
  <dimension ref="A1:F6"/>
  <sheetViews>
    <sheetView workbookViewId="0">
      <selection activeCell="C28" sqref="C28"/>
    </sheetView>
  </sheetViews>
  <sheetFormatPr baseColWidth="10" defaultRowHeight="15" x14ac:dyDescent="0.25"/>
  <cols>
    <col min="1" max="1" width="55.28515625" customWidth="1"/>
  </cols>
  <sheetData>
    <row r="1" spans="1:6" ht="20.25" x14ac:dyDescent="0.3">
      <c r="A1" s="149" t="s">
        <v>142</v>
      </c>
      <c r="B1" s="149"/>
      <c r="C1" s="149"/>
      <c r="D1" s="149"/>
      <c r="E1" s="149"/>
      <c r="F1" s="149"/>
    </row>
    <row r="2" spans="1:6" ht="15.75" x14ac:dyDescent="0.25">
      <c r="A2" s="150" t="s">
        <v>35</v>
      </c>
      <c r="B2" s="151"/>
      <c r="C2" s="154" t="s">
        <v>143</v>
      </c>
      <c r="D2" s="154"/>
      <c r="E2" s="154"/>
      <c r="F2" s="154"/>
    </row>
    <row r="3" spans="1:6" ht="15.75" x14ac:dyDescent="0.25">
      <c r="A3" s="152"/>
      <c r="B3" s="153"/>
      <c r="C3" s="34">
        <v>4</v>
      </c>
      <c r="D3" s="34">
        <v>3</v>
      </c>
      <c r="E3" s="34">
        <v>2</v>
      </c>
      <c r="F3" s="34">
        <v>1</v>
      </c>
    </row>
    <row r="4" spans="1:6" ht="15.75" x14ac:dyDescent="0.25">
      <c r="A4" s="155" t="s">
        <v>144</v>
      </c>
      <c r="B4" s="34">
        <v>10</v>
      </c>
      <c r="C4" s="35" t="s">
        <v>145</v>
      </c>
      <c r="D4" s="35" t="s">
        <v>146</v>
      </c>
      <c r="E4" s="36" t="s">
        <v>147</v>
      </c>
      <c r="F4" s="36" t="s">
        <v>148</v>
      </c>
    </row>
    <row r="5" spans="1:6" ht="15.75" x14ac:dyDescent="0.25">
      <c r="A5" s="155"/>
      <c r="B5" s="34">
        <v>6</v>
      </c>
      <c r="C5" s="35" t="s">
        <v>149</v>
      </c>
      <c r="D5" s="36" t="s">
        <v>150</v>
      </c>
      <c r="E5" s="36" t="s">
        <v>151</v>
      </c>
      <c r="F5" s="37" t="s">
        <v>152</v>
      </c>
    </row>
    <row r="6" spans="1:6" ht="15.75" x14ac:dyDescent="0.25">
      <c r="A6" s="155"/>
      <c r="B6" s="34">
        <v>2</v>
      </c>
      <c r="C6" s="37" t="s">
        <v>153</v>
      </c>
      <c r="D6" s="37" t="s">
        <v>152</v>
      </c>
      <c r="E6" s="38" t="s">
        <v>154</v>
      </c>
      <c r="F6" s="38" t="s">
        <v>155</v>
      </c>
    </row>
  </sheetData>
  <mergeCells count="4">
    <mergeCell ref="A1:F1"/>
    <mergeCell ref="A2:B3"/>
    <mergeCell ref="C2:F2"/>
    <mergeCell ref="A4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1E6C-B12F-4B0D-9E2B-6E39FD126182}">
  <dimension ref="A1:C6"/>
  <sheetViews>
    <sheetView workbookViewId="0">
      <selection activeCell="C28" sqref="C28"/>
    </sheetView>
  </sheetViews>
  <sheetFormatPr baseColWidth="10" defaultRowHeight="15" x14ac:dyDescent="0.25"/>
  <cols>
    <col min="1" max="1" width="22.42578125" customWidth="1"/>
    <col min="2" max="2" width="21" customWidth="1"/>
    <col min="3" max="3" width="118.140625" customWidth="1"/>
  </cols>
  <sheetData>
    <row r="1" spans="1:3" ht="20.25" x14ac:dyDescent="0.25">
      <c r="A1" s="148" t="s">
        <v>199</v>
      </c>
      <c r="B1" s="148"/>
      <c r="C1" s="148"/>
    </row>
    <row r="2" spans="1:3" ht="31.5" x14ac:dyDescent="0.25">
      <c r="A2" s="28" t="s">
        <v>35</v>
      </c>
      <c r="B2" s="28" t="s">
        <v>200</v>
      </c>
      <c r="C2" s="28" t="s">
        <v>122</v>
      </c>
    </row>
    <row r="3" spans="1:3" ht="30" x14ac:dyDescent="0.25">
      <c r="A3" s="49" t="s">
        <v>123</v>
      </c>
      <c r="B3" s="27" t="s">
        <v>201</v>
      </c>
      <c r="C3" s="33" t="s">
        <v>202</v>
      </c>
    </row>
    <row r="4" spans="1:3" ht="45" x14ac:dyDescent="0.25">
      <c r="A4" s="50" t="s">
        <v>125</v>
      </c>
      <c r="B4" s="27" t="s">
        <v>203</v>
      </c>
      <c r="C4" s="33" t="s">
        <v>204</v>
      </c>
    </row>
    <row r="5" spans="1:3" ht="30" x14ac:dyDescent="0.25">
      <c r="A5" s="51" t="s">
        <v>127</v>
      </c>
      <c r="B5" s="27" t="s">
        <v>205</v>
      </c>
      <c r="C5" s="33" t="s">
        <v>206</v>
      </c>
    </row>
    <row r="6" spans="1:3" ht="45" x14ac:dyDescent="0.25">
      <c r="A6" s="52" t="s">
        <v>129</v>
      </c>
      <c r="B6" s="27" t="s">
        <v>207</v>
      </c>
      <c r="C6" s="33" t="s">
        <v>208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PEFT16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identificación de peligros, evaluación y valoración de riesgos  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https://www.supersalud.gov.co/es-co/nuestra-entidad/estructura-organica-y-talento-humano/talento-humano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2025-09-22T05:00:00+00:00</Fecha_x0020_de_x0020_inicio_x0020_de_x0020_publicación>
    <Tipo_x0020_Documental xmlns="cfd7d055-4c42-4b1a-a19c-7e601acfe3a8">1686</Tipo_x0020_Documental>
    <_dlc_DocId xmlns="b6565643-c00f-44ce-b5d1-532a85e4382c">XQAF2AT3N76N-114-4443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https://docs.supersalud.gov.co/PortalWeb/planeacion/_layouts/15/DocIdRedir.aspx?ID=XQAF2AT3N76N-114-4443</Url>
      <Description>XQAF2AT3N76N-114-4443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804F0EC-6BCA-46E1-A652-235BB1C1E09C}">
  <ds:schemaRefs>
    <ds:schemaRef ds:uri="http://schemas.microsoft.com/sharepoint/v3"/>
    <ds:schemaRef ds:uri="http://purl.org/dc/terms/"/>
    <ds:schemaRef ds:uri="http://purl.org/dc/dcmitype/"/>
    <ds:schemaRef ds:uri="60c38085-413c-455a-bf36-609d76e3b506"/>
    <ds:schemaRef ds:uri="cfd7d055-4c42-4b1a-a19c-7e601acfe3a8"/>
    <ds:schemaRef ds:uri="b6565643-c00f-44ce-b5d1-532a85e4382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F6BCA0-438C-418F-9F7B-402275E970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497AA7-E1CF-43E7-AD04-80DBD9E08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F6639D-2DA3-4FD7-93DD-A711A05085C1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798649A-57F7-4290-92CD-5A70E5F7C5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PEFT16</vt:lpstr>
      <vt:lpstr>Metadatos</vt:lpstr>
      <vt:lpstr>Clasif. Peligros</vt:lpstr>
      <vt:lpstr>LISTA</vt:lpstr>
      <vt:lpstr>Efectos posibles</vt:lpstr>
      <vt:lpstr>ND</vt:lpstr>
      <vt:lpstr>NE</vt:lpstr>
      <vt:lpstr>NP</vt:lpstr>
      <vt:lpstr>Significado NP</vt:lpstr>
      <vt:lpstr>NC</vt:lpstr>
      <vt:lpstr>NR</vt:lpstr>
      <vt:lpstr>Significado NR</vt:lpstr>
      <vt:lpstr>Aceptación del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identificación de peligros, evaluación y valoración de riesgos</dc:title>
  <dc:creator>Luis Alonso Mila Herrera</dc:creator>
  <cp:keywords>PEFT16</cp:keywords>
  <cp:lastModifiedBy>Marcela Andrea Garcia Guerrero</cp:lastModifiedBy>
  <dcterms:created xsi:type="dcterms:W3CDTF">2023-02-02T17:09:57Z</dcterms:created>
  <dcterms:modified xsi:type="dcterms:W3CDTF">2025-09-22T19:40:59Z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af9dd5b0-ee1f-4314-98c0-d246a49b176c</vt:lpwstr>
  </property>
  <property fmtid="{D5CDD505-2E9C-101B-9397-08002B2CF9AE}" pid="6" name="Tematica">
    <vt:lpwstr>matriz, riesgo, institucional, seguridad, información, ambiental, gestión, salud, trabajo, ASFT12, ASFT22, ASFT25, STFT01</vt:lpwstr>
  </property>
  <property fmtid="{D5CDD505-2E9C-101B-9397-08002B2CF9AE}" pid="7" name="ESRI_WORKBOOK_ID">
    <vt:lpwstr>2e6dcc7208e14d52913115c03590ea63</vt:lpwstr>
  </property>
</Properties>
</file>