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externalLinks/externalLink1.xml" ContentType="application/vnd.openxmlformats-officedocument.spreadsheetml.externalLink+xml"/>
  <Override PartName="/xl/comments1.xml" ContentType="application/vnd.openxmlformats-officedocument.spreadsheetml.comments+xml"/>
  <Override PartName="/xl/tables/table1.xml" ContentType="application/vnd.openxmlformats-officedocument.spreadsheetml.table+xml"/>
  <Override PartName="/xl/comments2.xml" ContentType="application/vnd.openxmlformats-officedocument.spreadsheetml.comments+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omments3.xml" ContentType="application/vnd.openxmlformats-officedocument.spreadsheetml.comments+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comments4.xml" ContentType="application/vnd.openxmlformats-officedocument.spreadsheetml.comment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6.xml" ContentType="application/vnd.openxmlformats-officedocument.customXmlProperties+xml"/>
  <Override PartName="/customXml/itemProps7.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29"/>
  <workbookPr defaultThemeVersion="166925"/>
  <mc:AlternateContent xmlns:mc="http://schemas.openxmlformats.org/markup-compatibility/2006">
    <mc:Choice Requires="x15">
      <x15ac:absPath xmlns:x15ac="http://schemas.microsoft.com/office/spreadsheetml/2010/11/ac" url="C:\Users\jhoan.mantilla\Documents\Cambio de logo\Gestion Estrategica de personas\"/>
    </mc:Choice>
  </mc:AlternateContent>
  <xr:revisionPtr revIDLastSave="0" documentId="13_ncr:1_{4BFF879B-5898-41B5-9E59-B1555CA52A2C}" xr6:coauthVersionLast="43" xr6:coauthVersionMax="43" xr10:uidLastSave="{00000000-0000-0000-0000-000000000000}"/>
  <bookViews>
    <workbookView xWindow="-120" yWindow="-120" windowWidth="29040" windowHeight="15840" firstSheet="2" activeTab="2" xr2:uid="{00000000-000D-0000-FFFF-FFFF00000000}"/>
  </bookViews>
  <sheets>
    <sheet name="Descripción1" sheetId="1" state="hidden" r:id="rId1"/>
    <sheet name="Instructivo" sheetId="10" state="hidden" r:id="rId2"/>
    <sheet name="PEFT60" sheetId="3" r:id="rId3"/>
    <sheet name="METADATOS PEFT60" sheetId="15" r:id="rId4"/>
    <sheet name="PEFT64" sheetId="12" r:id="rId5"/>
    <sheet name="METADATOS PEFT64" sheetId="16" r:id="rId6"/>
    <sheet name="PEFT65" sheetId="14" r:id="rId7"/>
    <sheet name="METADATOS PEFT65" sheetId="17" r:id="rId8"/>
    <sheet name="PEFT61" sheetId="4" r:id="rId9"/>
    <sheet name="METADATOS PEFT61" sheetId="18" r:id="rId10"/>
    <sheet name="PEFT62" sheetId="6" r:id="rId11"/>
    <sheet name="METADATOS PEFT62" sheetId="19" r:id="rId12"/>
  </sheets>
  <externalReferences>
    <externalReference r:id="rId13"/>
  </externalReferences>
  <definedNames>
    <definedName name="_xlnm.Print_Area" localSheetId="1">Instructivo!$B$1:$I$15</definedName>
    <definedName name="_xlnm.Print_Area" localSheetId="2">PEFT60!$A$1:$I$44</definedName>
    <definedName name="_xlnm.Print_Area" localSheetId="10">PEFT62!$A$3:$G$14</definedName>
    <definedName name="D_MIPG">[1]LISTAS!$D$2:$D$12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7" i="12" l="1"/>
  <c r="B14" i="6"/>
  <c r="B13" i="6"/>
  <c r="B12" i="6"/>
  <c r="G35" i="12"/>
  <c r="E8" i="14" l="1"/>
  <c r="B12" i="12" l="1"/>
  <c r="C7" i="12"/>
  <c r="D7" i="12"/>
  <c r="E7" i="12"/>
  <c r="C12" i="12"/>
  <c r="D12" i="12"/>
  <c r="E12" i="12"/>
  <c r="H12" i="12" l="1"/>
  <c r="H7" i="12"/>
  <c r="F59" i="4"/>
  <c r="E59" i="4"/>
  <c r="D59" i="4"/>
  <c r="F53" i="4"/>
  <c r="E53" i="4"/>
  <c r="D53" i="4"/>
  <c r="E35" i="4"/>
  <c r="F35" i="4"/>
  <c r="D35" i="4"/>
  <c r="F28" i="4"/>
  <c r="E28" i="4"/>
  <c r="D28" i="4"/>
  <c r="H54" i="4" l="1"/>
  <c r="F100" i="4"/>
  <c r="E100" i="4"/>
  <c r="D100" i="4"/>
  <c r="F93" i="4"/>
  <c r="E93" i="4"/>
  <c r="D93" i="4"/>
  <c r="F87" i="4"/>
  <c r="E87" i="4"/>
  <c r="D87" i="4"/>
  <c r="F80" i="4"/>
  <c r="E80" i="4"/>
  <c r="D80" i="4"/>
  <c r="F73" i="4"/>
  <c r="E73" i="4"/>
  <c r="D73" i="4"/>
  <c r="F66" i="4"/>
  <c r="E66" i="4"/>
  <c r="D66" i="4"/>
  <c r="F48" i="4"/>
  <c r="E48" i="4"/>
  <c r="D48" i="4"/>
  <c r="F41" i="4"/>
  <c r="E41" i="4"/>
  <c r="D41" i="4"/>
  <c r="F17" i="4"/>
  <c r="E17" i="4"/>
  <c r="D17" i="4"/>
  <c r="F16" i="14" l="1"/>
  <c r="I8" i="14" l="1"/>
  <c r="I13" i="14"/>
  <c r="E18" i="12"/>
  <c r="E24" i="12"/>
  <c r="E30" i="12"/>
  <c r="H88" i="4" l="1"/>
  <c r="H67" i="4"/>
  <c r="H74" i="4"/>
  <c r="J31" i="14"/>
  <c r="J19" i="14"/>
  <c r="I31" i="14"/>
  <c r="I19" i="14"/>
  <c r="J13" i="14"/>
  <c r="J8" i="14"/>
  <c r="H31" i="14"/>
  <c r="H19" i="14"/>
  <c r="H13" i="14"/>
  <c r="H8" i="14"/>
  <c r="F35" i="14"/>
  <c r="F34" i="14"/>
  <c r="F33" i="14"/>
  <c r="F32" i="14"/>
  <c r="F31" i="14"/>
  <c r="F29" i="14"/>
  <c r="F28" i="14"/>
  <c r="F27" i="14"/>
  <c r="F26" i="14"/>
  <c r="F25" i="14"/>
  <c r="F23" i="14"/>
  <c r="F22" i="14"/>
  <c r="F21" i="14"/>
  <c r="F20" i="14"/>
  <c r="F19" i="14"/>
  <c r="F17" i="14"/>
  <c r="F15" i="14"/>
  <c r="F14" i="14"/>
  <c r="F13" i="14"/>
  <c r="F12" i="14"/>
  <c r="F11" i="14"/>
  <c r="F10" i="14"/>
  <c r="F9" i="14"/>
  <c r="F8" i="14"/>
  <c r="E25" i="14"/>
  <c r="E19" i="14"/>
  <c r="E31" i="14"/>
  <c r="E13" i="14"/>
  <c r="D31" i="14"/>
  <c r="D25" i="14"/>
  <c r="D19" i="14"/>
  <c r="D13" i="14"/>
  <c r="D8" i="14"/>
  <c r="C31" i="14"/>
  <c r="C25" i="14"/>
  <c r="C19" i="14"/>
  <c r="C13" i="14"/>
  <c r="C8" i="14"/>
  <c r="B31" i="14"/>
  <c r="B25" i="14"/>
  <c r="B19" i="14"/>
  <c r="B13" i="14"/>
  <c r="B8" i="14"/>
  <c r="H30" i="12"/>
  <c r="H24" i="12"/>
  <c r="H18" i="12"/>
  <c r="F34" i="12"/>
  <c r="F33" i="12"/>
  <c r="F32" i="12"/>
  <c r="F31" i="12"/>
  <c r="F30" i="12"/>
  <c r="F28" i="12"/>
  <c r="F27" i="12"/>
  <c r="F26" i="12"/>
  <c r="F25" i="12"/>
  <c r="F24" i="12"/>
  <c r="F22" i="12"/>
  <c r="F21" i="12"/>
  <c r="F20" i="12"/>
  <c r="F19" i="12"/>
  <c r="F18" i="12"/>
  <c r="F16" i="12"/>
  <c r="F15" i="12"/>
  <c r="F14" i="12"/>
  <c r="F13" i="12"/>
  <c r="F12" i="12"/>
  <c r="F11" i="12"/>
  <c r="F10" i="12"/>
  <c r="F9" i="12"/>
  <c r="F8" i="12"/>
  <c r="F7" i="12"/>
  <c r="D30" i="12"/>
  <c r="D24" i="12"/>
  <c r="D18" i="12"/>
  <c r="C30" i="12"/>
  <c r="C24" i="12"/>
  <c r="C18" i="12"/>
  <c r="B30" i="12"/>
  <c r="B24" i="12"/>
  <c r="B18" i="12"/>
  <c r="H81" i="4" l="1"/>
  <c r="H18" i="4"/>
  <c r="H14" i="4"/>
  <c r="H29" i="4" l="1"/>
  <c r="H49" i="4"/>
  <c r="H60" i="4" l="1"/>
  <c r="H42" i="4" l="1"/>
  <c r="G36" i="14"/>
  <c r="L31" i="14"/>
  <c r="M31" i="14" s="1"/>
  <c r="L25" i="14"/>
  <c r="M25" i="14" s="1"/>
  <c r="L19" i="14"/>
  <c r="M19" i="14" s="1"/>
  <c r="L13" i="14"/>
  <c r="M13" i="14" s="1"/>
  <c r="L8" i="14"/>
  <c r="M8" i="14" s="1"/>
  <c r="M36" i="14" l="1"/>
  <c r="G35" i="3"/>
  <c r="H94" i="4" l="1"/>
  <c r="B9" i="1"/>
  <c r="H36" i="4" l="1"/>
  <c r="H101" i="4" l="1"/>
  <c r="I101"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ana karina marin quiros marin quiros</author>
    <author>Leandry Luz Vargas Alvarez</author>
    <author>Cristian Camilo Angulo Escobar</author>
    <author>Camila Andrea Jaime de la Rosa</author>
  </authors>
  <commentList>
    <comment ref="B4" authorId="0" shapeId="0" xr:uid="{00000000-0006-0000-0200-000001000000}">
      <text>
        <r>
          <rPr>
            <sz val="16"/>
            <color indexed="81"/>
            <rFont val="Calibri"/>
            <family val="2"/>
            <scheme val="minor"/>
          </rPr>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t>
        </r>
      </text>
    </comment>
    <comment ref="C4" authorId="1" shapeId="0" xr:uid="{00000000-0006-0000-0200-000002000000}">
      <text>
        <r>
          <rPr>
            <sz val="16"/>
            <color indexed="81"/>
            <rFont val="Calibri"/>
            <family val="2"/>
            <scheme val="minor"/>
          </rPr>
          <t xml:space="preserve">Comprenden los resultados a ser medidos, cuantificados y verificados que adelantará el gerente público para el cumplimiento efectivo de los objetivos de la entidad. </t>
        </r>
      </text>
    </comment>
    <comment ref="D4" authorId="1" shapeId="0" xr:uid="{00000000-0006-0000-0200-000003000000}">
      <text>
        <r>
          <rPr>
            <sz val="16"/>
            <color indexed="81"/>
            <rFont val="Calibri"/>
            <family val="2"/>
            <scheme val="minor"/>
          </rPr>
          <t>Es la representación cuantitativa en número o porcentaje que debe ser verificable objetivamente y mediante el cual se determina el cumplimiento de los compromisos gerenciales.</t>
        </r>
      </text>
    </comment>
    <comment ref="E4" authorId="1" shapeId="0" xr:uid="{00000000-0006-0000-0200-000004000000}">
      <text>
        <r>
          <rPr>
            <sz val="16"/>
            <color indexed="81"/>
            <rFont val="Calibri"/>
            <family val="2"/>
            <scheme val="minor"/>
          </rPr>
          <t>Corresponde al lapso de ejecución del compromiso concertado en el cual deberán adelantarse las acciones necesarias para el cumplimiento del mismo.</t>
        </r>
      </text>
    </comment>
    <comment ref="F4" authorId="0" shapeId="0" xr:uid="{00000000-0006-0000-0200-000005000000}">
      <text>
        <r>
          <rPr>
            <sz val="16"/>
            <color indexed="81"/>
            <rFont val="Calibri"/>
            <family val="2"/>
            <scheme val="minor"/>
          </rPr>
          <t>Corresponden a las principales acciones definidas por el gerente público que harán posible el logro de los compromisos gerenciales generando así las evidencias que permitan el seguimiento a la gestión. Estas no deberán ser menos de 3 ni más de 5 por cada compromiso gerencial.</t>
        </r>
      </text>
    </comment>
    <comment ref="G4" authorId="0" shapeId="0" xr:uid="{00000000-0006-0000-0200-000006000000}">
      <text>
        <r>
          <rPr>
            <sz val="16"/>
            <color indexed="81"/>
            <rFont val="Calibri"/>
            <family val="2"/>
            <scheme val="minor"/>
          </rPr>
          <t xml:space="preserve">Corresponde al porcentaje de cada compromiso concertado con el superior jerárquico, en función de las metas de la entidad. </t>
        </r>
      </text>
    </comment>
    <comment ref="H5" authorId="2" shapeId="0" xr:uid="{00000000-0006-0000-0200-000007000000}">
      <text>
        <r>
          <rPr>
            <sz val="16"/>
            <color indexed="81"/>
            <rFont val="Calibri"/>
            <family val="2"/>
            <scheme val="minor"/>
          </rPr>
          <t>Se registra el porcentaje programado de cumplimiento de cada compromiso gerencial para este periodo.</t>
        </r>
      </text>
    </comment>
    <comment ref="I5" authorId="2" shapeId="0" xr:uid="{00000000-0006-0000-0200-000008000000}">
      <text>
        <r>
          <rPr>
            <sz val="16"/>
            <color indexed="81"/>
            <rFont val="Calibri"/>
            <family val="2"/>
            <scheme val="minor"/>
          </rPr>
          <t>Se registra el porcentaje programado de cumplimiento de cada compromiso gerencial durante este periodo.</t>
        </r>
      </text>
    </comment>
    <comment ref="A36" authorId="3" shapeId="0" xr:uid="{4CFBD8DF-7857-4284-9106-F16D7FA0F798}">
      <text>
        <r>
          <rPr>
            <sz val="9"/>
            <color indexed="81"/>
            <rFont val="Tahoma"/>
            <family val="2"/>
          </rPr>
          <t>Registrar el nombre del superior jerárquico</t>
        </r>
      </text>
    </comment>
    <comment ref="A37" authorId="3" shapeId="0" xr:uid="{3E09C6F6-B938-4671-B24D-EC0F0612FFA9}">
      <text>
        <r>
          <rPr>
            <sz val="9"/>
            <color indexed="81"/>
            <rFont val="Tahoma"/>
            <family val="2"/>
          </rPr>
          <t>Registrar el cargo del superior jerárquico</t>
        </r>
        <r>
          <rPr>
            <sz val="9"/>
            <color indexed="81"/>
            <rFont val="Tahoma"/>
            <family val="2"/>
          </rPr>
          <t xml:space="preserve">
</t>
        </r>
      </text>
    </comment>
    <comment ref="A38" authorId="3" shapeId="0" xr:uid="{438C385F-938A-4E0C-9EB0-6C41FF74296E}">
      <text>
        <r>
          <rPr>
            <sz val="9"/>
            <color indexed="81"/>
            <rFont val="Tahoma"/>
            <family val="2"/>
          </rPr>
          <t>Registrar la firma del superior jerárquico</t>
        </r>
      </text>
    </comment>
    <comment ref="A39" authorId="3" shapeId="0" xr:uid="{041C8DBE-E689-4607-A018-309F2DF942D7}">
      <text>
        <r>
          <rPr>
            <sz val="9"/>
            <color indexed="81"/>
            <rFont val="Tahoma"/>
            <family val="2"/>
          </rPr>
          <t>Registrar el nombre del Gerente Público Evaluado</t>
        </r>
      </text>
    </comment>
    <comment ref="A40" authorId="3" shapeId="0" xr:uid="{428AE412-AC4A-4D96-BD58-9E612FA772E6}">
      <text>
        <r>
          <rPr>
            <sz val="9"/>
            <color indexed="81"/>
            <rFont val="Tahoma"/>
            <family val="2"/>
          </rPr>
          <t>Registrar el cargo del Gerente Público Evaluado</t>
        </r>
      </text>
    </comment>
    <comment ref="A41" authorId="3" shapeId="0" xr:uid="{A1D60580-0379-42D1-ACF3-CB4EB530C657}">
      <text>
        <r>
          <rPr>
            <sz val="9"/>
            <color indexed="81"/>
            <rFont val="Tahoma"/>
            <family val="2"/>
          </rPr>
          <t xml:space="preserve">Registrar el área en que el Gerente Público Evaluado desempreña sus funciones
</t>
        </r>
      </text>
    </comment>
    <comment ref="A42" authorId="3" shapeId="0" xr:uid="{4190CE2D-07AF-4CB0-B345-7EDC24505A24}">
      <text>
        <r>
          <rPr>
            <sz val="9"/>
            <color indexed="81"/>
            <rFont val="Tahoma"/>
            <family val="2"/>
          </rPr>
          <t>Registrar la firma del Gerente Público Evaluado</t>
        </r>
      </text>
    </comment>
    <comment ref="A43" authorId="3" shapeId="0" xr:uid="{A5D242D3-9787-4114-A72F-F0D15354AEFC}">
      <text>
        <r>
          <rPr>
            <sz val="9"/>
            <color indexed="81"/>
            <rFont val="Tahoma"/>
            <family val="2"/>
          </rPr>
          <t>Registrar la fecha de suscripción del acuerdo</t>
        </r>
      </text>
    </comment>
    <comment ref="A44" authorId="3" shapeId="0" xr:uid="{392E0671-71C7-42B9-A4AE-95FAAF7AA24C}">
      <text>
        <r>
          <rPr>
            <sz val="9"/>
            <color indexed="81"/>
            <rFont val="Tahoma"/>
            <family val="2"/>
          </rPr>
          <t>Registrar la vigencia del acuerdo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ana karina marin quiros marin quiros</author>
    <author>Leandry Luz Vargas Alvarez</author>
    <author>Claudia Viviana Molina Barón</author>
    <author>Cristian Camilo Angulo Escobar</author>
    <author>Camila Andrea Jaime de la Rosa</author>
  </authors>
  <commentList>
    <comment ref="B4" authorId="0" shapeId="0" xr:uid="{00000000-0006-0000-0300-000001000000}">
      <text>
        <r>
          <rPr>
            <sz val="16"/>
            <color indexed="81"/>
            <rFont val="Calibri"/>
            <family val="2"/>
            <scheme val="minor"/>
          </rPr>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t>
        </r>
      </text>
    </comment>
    <comment ref="C4" authorId="1" shapeId="0" xr:uid="{00000000-0006-0000-0300-000002000000}">
      <text>
        <r>
          <rPr>
            <sz val="16"/>
            <color indexed="81"/>
            <rFont val="Calibri"/>
            <family val="2"/>
            <scheme val="minor"/>
          </rPr>
          <t xml:space="preserve">Comprenden los resultados a ser medidos, cuantificados y verificados que adelantará el gerente público para el cumplimiento efectivo de los objetivos de la entidad.  </t>
        </r>
      </text>
    </comment>
    <comment ref="D4" authorId="1" shapeId="0" xr:uid="{00000000-0006-0000-0300-000003000000}">
      <text>
        <r>
          <rPr>
            <sz val="16"/>
            <color indexed="81"/>
            <rFont val="Calibri"/>
            <family val="2"/>
            <scheme val="minor"/>
          </rPr>
          <t>Es la representación cuantitativa en número o porcentaje que debe ser verificable objetivamente y mediante el cual se determina el cumplimiento de los compromisos gerenciales.</t>
        </r>
      </text>
    </comment>
    <comment ref="E4" authorId="1" shapeId="0" xr:uid="{00000000-0006-0000-0300-000004000000}">
      <text>
        <r>
          <rPr>
            <sz val="16"/>
            <color indexed="81"/>
            <rFont val="Calibri"/>
            <family val="2"/>
            <scheme val="minor"/>
          </rPr>
          <t>Corresponde al lapso de ejecución del compromiso concertado en el cual deberán adelantarse las acciones necesarias para el cumplimiento del mismo.</t>
        </r>
      </text>
    </comment>
    <comment ref="F4" authorId="0" shapeId="0" xr:uid="{00000000-0006-0000-0300-000005000000}">
      <text>
        <r>
          <rPr>
            <sz val="16"/>
            <color indexed="81"/>
            <rFont val="Calibri"/>
            <family val="2"/>
            <scheme val="minor"/>
          </rPr>
          <t>Corresponden a las principales acciones definidas por el gerente público que harán posible el logro de los compromisos gerenciales generando así las evidencias que permitan el seguimiento a la gestión. Estas no deberán ser menos de 3 ni más de 5 por cada compromiso gerencial.</t>
        </r>
      </text>
    </comment>
    <comment ref="G4" authorId="0" shapeId="0" xr:uid="{00000000-0006-0000-0300-000006000000}">
      <text>
        <r>
          <rPr>
            <sz val="16"/>
            <color indexed="81"/>
            <rFont val="Calibri"/>
            <family val="2"/>
            <scheme val="minor"/>
          </rPr>
          <t xml:space="preserve">Corresponde al porcentaje de cada compromiso concertado con el superior jerárquico, en función de las metas de la entidad. </t>
        </r>
      </text>
    </comment>
    <comment ref="J4" authorId="2" shapeId="0" xr:uid="{00000000-0006-0000-0300-000007000000}">
      <text>
        <r>
          <rPr>
            <sz val="16"/>
            <color indexed="81"/>
            <rFont val="Tahoma"/>
            <family val="2"/>
          </rPr>
          <t xml:space="preserve">Soportes que acompañan la ejecución de los compromisos gerenciales y que pueden encontrarse de forma física y/o virtual. </t>
        </r>
        <r>
          <rPr>
            <sz val="9"/>
            <color indexed="81"/>
            <rFont val="Tahoma"/>
            <family val="2"/>
          </rPr>
          <t xml:space="preserve">
</t>
        </r>
      </text>
    </comment>
    <comment ref="H5" authorId="3" shapeId="0" xr:uid="{00000000-0006-0000-0300-000008000000}">
      <text>
        <r>
          <rPr>
            <sz val="16"/>
            <color indexed="81"/>
            <rFont val="Calibri"/>
            <family val="2"/>
            <scheme val="minor"/>
          </rPr>
          <t>Se registra el porcentaje programado de cumplimiento de cada compromiso gerencial para este periodo.</t>
        </r>
      </text>
    </comment>
    <comment ref="I5" authorId="0" shapeId="0" xr:uid="{00000000-0006-0000-0300-000009000000}">
      <text>
        <r>
          <rPr>
            <sz val="16"/>
            <color indexed="81"/>
            <rFont val="Calibri"/>
            <family val="2"/>
            <scheme val="minor"/>
          </rPr>
          <t>Se verifica el avance de los compromisos e indicadores definidos en la etapa de concertación y se registra el resultado del indicador asociado al compromiso con corte al primer semestre del año.</t>
        </r>
      </text>
    </comment>
    <comment ref="J5" authorId="1" shapeId="0" xr:uid="{00000000-0006-0000-0300-00000A000000}">
      <text>
        <r>
          <rPr>
            <sz val="16"/>
            <color indexed="81"/>
            <rFont val="Calibri"/>
            <family val="2"/>
            <scheme val="minor"/>
          </rPr>
          <t>Breve descripción del producto o actividad indicada como evidencia.</t>
        </r>
      </text>
    </comment>
    <comment ref="K5" authorId="1" shapeId="0" xr:uid="{00000000-0006-0000-0300-00000B000000}">
      <text>
        <r>
          <rPr>
            <sz val="16"/>
            <color indexed="81"/>
            <rFont val="Calibri"/>
            <family val="2"/>
            <scheme val="minor"/>
          </rPr>
          <t>Ubicación de la misma ya sea en medios físicos o electrónicos.</t>
        </r>
      </text>
    </comment>
    <comment ref="L5" authorId="2" shapeId="0" xr:uid="{00000000-0006-0000-0300-00000C000000}">
      <text>
        <r>
          <rPr>
            <sz val="16"/>
            <color indexed="81"/>
            <rFont val="Tahoma"/>
            <family val="2"/>
          </rPr>
          <t>Se registran los aspectos de mejora para el cumplimiento de los compromisos concertados que se encuentren retrasados conforme a lo programado.</t>
        </r>
        <r>
          <rPr>
            <sz val="9"/>
            <color indexed="81"/>
            <rFont val="Tahoma"/>
            <family val="2"/>
          </rPr>
          <t xml:space="preserve">
</t>
        </r>
      </text>
    </comment>
    <comment ref="A36" authorId="4" shapeId="0" xr:uid="{AE54069A-2F31-441C-9521-93786A1E191B}">
      <text>
        <r>
          <rPr>
            <sz val="9"/>
            <color indexed="81"/>
            <rFont val="Tahoma"/>
            <family val="2"/>
          </rPr>
          <t>Registrar el nombre del superior jerárquico</t>
        </r>
      </text>
    </comment>
    <comment ref="A37" authorId="4" shapeId="0" xr:uid="{1E7D54AB-9FC5-4553-AD08-6AF893539D0C}">
      <text>
        <r>
          <rPr>
            <sz val="9"/>
            <color indexed="81"/>
            <rFont val="Tahoma"/>
            <family val="2"/>
          </rPr>
          <t>Registrar el cargo del superior jerárquico</t>
        </r>
        <r>
          <rPr>
            <sz val="9"/>
            <color indexed="81"/>
            <rFont val="Tahoma"/>
            <family val="2"/>
          </rPr>
          <t xml:space="preserve">
</t>
        </r>
      </text>
    </comment>
    <comment ref="A38" authorId="4" shapeId="0" xr:uid="{E2269F08-AC50-41C2-A53D-66FB59E8AE9D}">
      <text>
        <r>
          <rPr>
            <sz val="9"/>
            <color indexed="81"/>
            <rFont val="Tahoma"/>
            <family val="2"/>
          </rPr>
          <t>Registrar la firma del superior jerárquico</t>
        </r>
      </text>
    </comment>
    <comment ref="A39" authorId="4" shapeId="0" xr:uid="{6BC91358-5293-4085-AD59-CB349C032732}">
      <text>
        <r>
          <rPr>
            <sz val="9"/>
            <color indexed="81"/>
            <rFont val="Tahoma"/>
            <family val="2"/>
          </rPr>
          <t>Registrar el nombre del Gerente Público Evaluado</t>
        </r>
      </text>
    </comment>
    <comment ref="A40" authorId="4" shapeId="0" xr:uid="{1B5FB86E-A369-411E-A9B7-B93C79D5527E}">
      <text>
        <r>
          <rPr>
            <sz val="9"/>
            <color indexed="81"/>
            <rFont val="Tahoma"/>
            <family val="2"/>
          </rPr>
          <t>Registrar el cargo del Gerente Público Evaluado</t>
        </r>
      </text>
    </comment>
    <comment ref="A41" authorId="4" shapeId="0" xr:uid="{BF22DA10-DBCD-42B5-8EC6-D98DFF951A87}">
      <text>
        <r>
          <rPr>
            <sz val="9"/>
            <color indexed="81"/>
            <rFont val="Tahoma"/>
            <family val="2"/>
          </rPr>
          <t xml:space="preserve">Registrar el área en que el Gerente Público Evaluado desempreña sus funciones
</t>
        </r>
      </text>
    </comment>
    <comment ref="A42" authorId="4" shapeId="0" xr:uid="{98C0C083-9B68-497B-882A-FA16EAC16C72}">
      <text>
        <r>
          <rPr>
            <sz val="9"/>
            <color indexed="81"/>
            <rFont val="Tahoma"/>
            <family val="2"/>
          </rPr>
          <t>Registrar la firma del Gerente Público Evaluado</t>
        </r>
      </text>
    </comment>
    <comment ref="A43" authorId="4" shapeId="0" xr:uid="{A7144975-A6FC-4EAA-9CDE-06E4795112C0}">
      <text>
        <r>
          <rPr>
            <sz val="9"/>
            <color indexed="81"/>
            <rFont val="Tahoma"/>
            <family val="2"/>
          </rPr>
          <t>Registrar la fecha de suscripción del acuerdo</t>
        </r>
      </text>
    </comment>
    <comment ref="A44" authorId="4" shapeId="0" xr:uid="{F079E20F-5304-4998-9787-333714EF6CCC}">
      <text>
        <r>
          <rPr>
            <sz val="9"/>
            <color indexed="81"/>
            <rFont val="Tahoma"/>
            <family val="2"/>
          </rPr>
          <t>Registrar la vigencia del acuerdo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ana karina marin quiros marin quiros</author>
    <author>Leandry Luz Vargas Alvarez</author>
    <author>Ligia del Pilar Agudelo</author>
    <author>Cristian Camilo Angulo Escobar</author>
    <author>Camila Andrea Jaime de la Rosa</author>
  </authors>
  <commentList>
    <comment ref="B5" authorId="0" shapeId="0" xr:uid="{00000000-0006-0000-0400-000001000000}">
      <text>
        <r>
          <rPr>
            <sz val="16"/>
            <color indexed="81"/>
            <rFont val="Calibri"/>
            <family val="2"/>
            <scheme val="minor"/>
          </rPr>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t>
        </r>
      </text>
    </comment>
    <comment ref="C5" authorId="1" shapeId="0" xr:uid="{00000000-0006-0000-0400-000002000000}">
      <text>
        <r>
          <rPr>
            <sz val="16"/>
            <color indexed="81"/>
            <rFont val="Calibri"/>
            <family val="2"/>
            <scheme val="minor"/>
          </rPr>
          <t xml:space="preserve">Comprenden los resultados a ser medidos, cuantificados y verificados que adelantará el gerente público para el cumplimiento efectivo de los objetivos de la entidad. </t>
        </r>
      </text>
    </comment>
    <comment ref="D5" authorId="1" shapeId="0" xr:uid="{00000000-0006-0000-0400-000003000000}">
      <text>
        <r>
          <rPr>
            <sz val="16"/>
            <color indexed="81"/>
            <rFont val="Calibri"/>
            <family val="2"/>
            <scheme val="minor"/>
          </rPr>
          <t>Es la representación cuantitativa en número o porcentaje que debe ser verificable objetivamente y mediante el cual se determina el cumplimiento de los compromisos gerenciales.</t>
        </r>
      </text>
    </comment>
    <comment ref="E5" authorId="1" shapeId="0" xr:uid="{00000000-0006-0000-0400-000004000000}">
      <text>
        <r>
          <rPr>
            <sz val="16"/>
            <color indexed="81"/>
            <rFont val="Calibri"/>
            <family val="2"/>
            <scheme val="minor"/>
          </rPr>
          <t>Corresponde al lapso de ejecución del compromiso concertado en el cual deberán adelantarse las acciones necesarias para el cumplimiento del mismo.</t>
        </r>
      </text>
    </comment>
    <comment ref="F5" authorId="0" shapeId="0" xr:uid="{00000000-0006-0000-0400-000005000000}">
      <text>
        <r>
          <rPr>
            <sz val="16"/>
            <color indexed="81"/>
            <rFont val="Calibri"/>
            <family val="2"/>
            <scheme val="minor"/>
          </rPr>
          <t>Corresponden a las principales acciones definidas por el gerente público que harán posible el logro de los compromisos gerenciales generando así las evidencias que permitan el seguimiento a la gestión. Estas no deberán ser menos de 3 ni más de 5 por cada compromiso gerencial.</t>
        </r>
      </text>
    </comment>
    <comment ref="G5" authorId="0" shapeId="0" xr:uid="{00000000-0006-0000-0400-000006000000}">
      <text>
        <r>
          <rPr>
            <sz val="16"/>
            <color indexed="81"/>
            <rFont val="Calibri"/>
            <family val="2"/>
            <scheme val="minor"/>
          </rPr>
          <t xml:space="preserve">Corresponde al porcentaje de cada compromiso concertado con el superior jerárquico, en función de las metas de la entidad. </t>
        </r>
      </text>
    </comment>
    <comment ref="L5" authorId="2" shapeId="0" xr:uid="{00000000-0006-0000-0400-000007000000}">
      <text>
        <r>
          <rPr>
            <sz val="16"/>
            <color indexed="81"/>
            <rFont val="Calibri"/>
            <family val="2"/>
            <scheme val="minor"/>
          </rPr>
          <t>Resultado final alcanzado, que se obtiene de la sumatoria entre el cumplimiento del primer y segundo semestre de acuerdo con lo concertado.</t>
        </r>
      </text>
    </comment>
    <comment ref="M5" authorId="1" shapeId="0" xr:uid="{00000000-0006-0000-0400-000008000000}">
      <text>
        <r>
          <rPr>
            <sz val="16"/>
            <color indexed="81"/>
            <rFont val="Calibri"/>
            <family val="2"/>
            <scheme val="minor"/>
          </rPr>
          <t>Porcentaje de cumplimiento de los compromisos gerenciales del año de acuerdo con el peso ponderado que se asignó al compromiso institucional.</t>
        </r>
      </text>
    </comment>
    <comment ref="N5" authorId="1" shapeId="0" xr:uid="{00000000-0006-0000-0400-000009000000}">
      <text>
        <r>
          <rPr>
            <sz val="16"/>
            <color indexed="81"/>
            <rFont val="Tahoma"/>
            <family val="2"/>
          </rPr>
          <t xml:space="preserve">Soportes que acompañan la ejecución de los compromisos gerenciales y que pueden encontrarse de forma física y/o virtual. </t>
        </r>
      </text>
    </comment>
    <comment ref="H6" authorId="3" shapeId="0" xr:uid="{00000000-0006-0000-0400-00000A000000}">
      <text>
        <r>
          <rPr>
            <sz val="16"/>
            <color indexed="81"/>
            <rFont val="Calibri"/>
            <family val="2"/>
            <scheme val="minor"/>
          </rPr>
          <t>Se registra el porcentaje programado de cumplimiento de cada compromiso gerencial para este periodo.</t>
        </r>
      </text>
    </comment>
    <comment ref="I6" authorId="0" shapeId="0" xr:uid="{00000000-0006-0000-0400-00000B000000}">
      <text>
        <r>
          <rPr>
            <sz val="16"/>
            <color indexed="81"/>
            <rFont val="Calibri"/>
            <family val="2"/>
            <scheme val="minor"/>
          </rPr>
          <t>Se verifica el avance de los compromisos e indicadores definidos en la etapa de concertación y se registra el resultado del indicador asociado al compromiso con corte al primer semestre del año.</t>
        </r>
      </text>
    </comment>
    <comment ref="J6" authorId="3" shapeId="0" xr:uid="{00000000-0006-0000-0400-00000C000000}">
      <text>
        <r>
          <rPr>
            <sz val="16"/>
            <color indexed="81"/>
            <rFont val="Calibri"/>
            <family val="2"/>
            <scheme val="minor"/>
          </rPr>
          <t>Se registra el porcentaje programado de cumplimiento de cada compromiso gerencial durante este periodo.</t>
        </r>
      </text>
    </comment>
    <comment ref="K6" authorId="0" shapeId="0" xr:uid="{00000000-0006-0000-0400-00000D000000}">
      <text>
        <r>
          <rPr>
            <sz val="16"/>
            <color indexed="81"/>
            <rFont val="Calibri"/>
            <family val="2"/>
            <scheme val="minor"/>
          </rPr>
          <t>Se verifica el avance de Se verifica el avance de los compromisos e indicadores definidos en la etapa de concertación y se registra el resultado del indicador asociado al compromiso con corte al segundo semestre del año (no acumulado). Este deberá expresarse en términos porcentuales reflejando lo ejecutado frente a lo programado durante este periodo.</t>
        </r>
      </text>
    </comment>
    <comment ref="N6" authorId="1" shapeId="0" xr:uid="{00000000-0006-0000-0400-00000E000000}">
      <text>
        <r>
          <rPr>
            <sz val="16"/>
            <color indexed="81"/>
            <rFont val="Calibri"/>
            <family val="2"/>
            <scheme val="minor"/>
          </rPr>
          <t>Breve descripción del producto o actividad indicada como evidencia.</t>
        </r>
      </text>
    </comment>
    <comment ref="O6" authorId="1" shapeId="0" xr:uid="{00000000-0006-0000-0400-00000F000000}">
      <text>
        <r>
          <rPr>
            <sz val="16"/>
            <color indexed="81"/>
            <rFont val="Calibri"/>
            <family val="2"/>
            <scheme val="minor"/>
          </rPr>
          <t>Ubicación de la misma ya sea en medios físicos o electrónicos.</t>
        </r>
      </text>
    </comment>
    <comment ref="A37" authorId="4" shapeId="0" xr:uid="{2EBDFBE7-4C07-42D4-9A9E-E87C4EBBEE36}">
      <text>
        <r>
          <rPr>
            <sz val="9"/>
            <color indexed="81"/>
            <rFont val="Tahoma"/>
            <family val="2"/>
          </rPr>
          <t>Registrar el nombre del superior jerárquico</t>
        </r>
      </text>
    </comment>
    <comment ref="A38" authorId="4" shapeId="0" xr:uid="{79D66A7D-D09D-448C-9DF8-7866CA8958AD}">
      <text>
        <r>
          <rPr>
            <sz val="9"/>
            <color indexed="81"/>
            <rFont val="Tahoma"/>
            <family val="2"/>
          </rPr>
          <t>Registrar el cargo del superior jerárquico</t>
        </r>
        <r>
          <rPr>
            <sz val="9"/>
            <color indexed="81"/>
            <rFont val="Tahoma"/>
            <family val="2"/>
          </rPr>
          <t xml:space="preserve">
</t>
        </r>
      </text>
    </comment>
    <comment ref="A39" authorId="4" shapeId="0" xr:uid="{89C8F313-9263-430F-8B87-AD6AF4304901}">
      <text>
        <r>
          <rPr>
            <sz val="9"/>
            <color indexed="81"/>
            <rFont val="Tahoma"/>
            <family val="2"/>
          </rPr>
          <t>Registrar la firma del superior jerárquico</t>
        </r>
      </text>
    </comment>
    <comment ref="A40" authorId="4" shapeId="0" xr:uid="{831D7D32-6226-4845-8804-5A4EE7B6C06D}">
      <text>
        <r>
          <rPr>
            <sz val="9"/>
            <color indexed="81"/>
            <rFont val="Tahoma"/>
            <family val="2"/>
          </rPr>
          <t>Registrar el nombre del Gerente Público Evaluado</t>
        </r>
      </text>
    </comment>
    <comment ref="A41" authorId="4" shapeId="0" xr:uid="{CED1FEE4-B8A5-4500-9F08-0C589C08663D}">
      <text>
        <r>
          <rPr>
            <sz val="9"/>
            <color indexed="81"/>
            <rFont val="Tahoma"/>
            <family val="2"/>
          </rPr>
          <t>Registrar el cargo del Gerente Público Evaluado</t>
        </r>
      </text>
    </comment>
    <comment ref="A42" authorId="4" shapeId="0" xr:uid="{D3FC2675-E6D8-4906-86A9-A12CD4DBBADC}">
      <text>
        <r>
          <rPr>
            <sz val="9"/>
            <color indexed="81"/>
            <rFont val="Tahoma"/>
            <family val="2"/>
          </rPr>
          <t xml:space="preserve">Registrar el área en que el Gerente Público Evaluado desempreña sus funciones
</t>
        </r>
      </text>
    </comment>
    <comment ref="A43" authorId="4" shapeId="0" xr:uid="{EBA72FC0-FB5C-4BBB-B6D1-FBBAB062622C}">
      <text>
        <r>
          <rPr>
            <sz val="9"/>
            <color indexed="81"/>
            <rFont val="Tahoma"/>
            <family val="2"/>
          </rPr>
          <t>Registrar la firma del Gerente Público Evaluado</t>
        </r>
      </text>
    </comment>
    <comment ref="A44" authorId="4" shapeId="0" xr:uid="{51940019-5ACA-484B-8AF5-7B05BF152146}">
      <text>
        <r>
          <rPr>
            <sz val="9"/>
            <color indexed="81"/>
            <rFont val="Tahoma"/>
            <family val="2"/>
          </rPr>
          <t>Registrar la fecha de suscripción del acuerdo</t>
        </r>
      </text>
    </comment>
    <comment ref="A45" authorId="4" shapeId="0" xr:uid="{CB9A3EF0-C904-4B93-8E41-D11D940543A3}">
      <text>
        <r>
          <rPr>
            <sz val="9"/>
            <color indexed="81"/>
            <rFont val="Tahoma"/>
            <family val="2"/>
          </rPr>
          <t>Registrar la vigencia del acuerdo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Ligia del Pilar Agudelo</author>
  </authors>
  <commentList>
    <comment ref="H101" authorId="0" shapeId="0" xr:uid="{00000000-0006-0000-0500-000001000000}">
      <text>
        <r>
          <rPr>
            <sz val="16"/>
            <color indexed="81"/>
            <rFont val="Calibri"/>
            <family val="2"/>
            <scheme val="minor"/>
          </rPr>
          <t xml:space="preserve">Sumatoria simple de la evaluación, dividido por el numero de competencias evaluadas
</t>
        </r>
      </text>
    </comment>
    <comment ref="I101" authorId="0" shapeId="0" xr:uid="{00000000-0006-0000-0500-000002000000}">
      <text>
        <r>
          <rPr>
            <sz val="16"/>
            <color indexed="81"/>
            <rFont val="Calibri"/>
            <family val="2"/>
            <scheme val="minor"/>
          </rPr>
          <t>Resultado porcentual de las competencias que pesan el 20% de la evaluación individual</t>
        </r>
      </text>
    </comment>
  </commentList>
</comments>
</file>

<file path=xl/sharedStrings.xml><?xml version="1.0" encoding="utf-8"?>
<sst xmlns="http://schemas.openxmlformats.org/spreadsheetml/2006/main" count="883" uniqueCount="309">
  <si>
    <t>Productividad</t>
  </si>
  <si>
    <t>Objetivos institucionales / compromisos gerenciales</t>
  </si>
  <si>
    <t>Valoración de las competencias comunes y directivas</t>
  </si>
  <si>
    <t>Construcción de integridad</t>
  </si>
  <si>
    <t>Gestión cultural</t>
  </si>
  <si>
    <t>Desarrollo de personas y equipos</t>
  </si>
  <si>
    <t>Total</t>
  </si>
  <si>
    <t>Instructivo de Diligenciamiento</t>
  </si>
  <si>
    <t xml:space="preserve"> Objetivos institucionales</t>
  </si>
  <si>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t>
  </si>
  <si>
    <t>Compromisos Gerenciales</t>
  </si>
  <si>
    <t xml:space="preserve">Comprenden los resultados a ser medidos, cuantificados y verificados que adelantará el gerente público para el cumplimiento efectivo de los objetivos de la entidad. </t>
  </si>
  <si>
    <t>Indicador</t>
  </si>
  <si>
    <t>Es la representación cuantitativa en número o porcentaje que debe ser verificable objetivamente y mediante el cual se determina el cumplimiento de los compromisos gerenciales.</t>
  </si>
  <si>
    <t>Fecha inicio – fin</t>
  </si>
  <si>
    <t>Corresponde al lapso de ejecución del compromiso concertado en el cual deberán adelantarse las acciones necesarias para el cumplimiento del mismo.</t>
  </si>
  <si>
    <t>Actividades</t>
  </si>
  <si>
    <t>Corresponden a las principales acciones definidas por el gerente público que harán posible el logro de los compromisos gerenciales generando así las evidencias que permitan el seguimiento a la gestión. Estas no deberán ser menos de 3 ni más de 5 por cada compromiso gerencial.</t>
  </si>
  <si>
    <r>
      <t>Peso</t>
    </r>
    <r>
      <rPr>
        <sz val="11"/>
        <color rgb="FF000000"/>
        <rFont val="Helvetica Neue"/>
      </rPr>
      <t xml:space="preserve"> </t>
    </r>
    <r>
      <rPr>
        <b/>
        <sz val="11"/>
        <color rgb="FF000000"/>
        <rFont val="Helvetica Neue"/>
      </rPr>
      <t>ponderado</t>
    </r>
  </si>
  <si>
    <t xml:space="preserve">Corresponde al porcentaje de cada compromiso concertado con el superior jerárquico, en función de las metas de la entidad. </t>
  </si>
  <si>
    <t>Porcentaje de cumplimiento programado al primer semestre</t>
  </si>
  <si>
    <t>Se registra el porcentaje programado de cumplimiento de cada compromiso gerencial para este periodo.</t>
  </si>
  <si>
    <t>Porcentaje de cumplimiento de indicador primer semestre</t>
  </si>
  <si>
    <t>Se verifica el avance de los compromisos e indicadores definidos en la etapa de concertación y se registra el resultado del indicador asociado al compromiso con corte al primer semestre del año.</t>
  </si>
  <si>
    <t>Observaciones del avance y Oportunidades de mejora</t>
  </si>
  <si>
    <t>Se registran los aspectos de mejora para el cumplimiento de los compromisos concertados que se encuentren retrasados conforme a lo programado.</t>
  </si>
  <si>
    <t>Porcentaje de cumplimiento programado al segundo semestre:</t>
  </si>
  <si>
    <t>Se registra el porcentaje programado de cumplimiento de cada compromiso gerencial durante este periodo.</t>
  </si>
  <si>
    <t>Porcentaje de cumplimiento de indicador segundo semestre</t>
  </si>
  <si>
    <t>Se verifica el avance de los compromisos e indicadores definidos en la etapa de concertación y se registra el resultado del indicador asociado al compromiso con corte al segundo semestre del año (no acumulado). Este deberá expresarse en términos porcentuales reflejando lo ejecutado frente a lo programado durante este periodo.</t>
  </si>
  <si>
    <t>Porcentaje de cumplimiento del año</t>
  </si>
  <si>
    <t>Se refiere al resultado final alcanzado, que se obtiene de la sumatoria entre el cumplimiento del primer y segundo semestre de acuerdo con lo concertado.</t>
  </si>
  <si>
    <t>Resultado</t>
  </si>
  <si>
    <t>Porcentaje de cumplimiento de los compromisos gerenciales del año de acuerdo con el peso ponderado que se asignó al compromiso institucional.</t>
  </si>
  <si>
    <t>Evidencias</t>
  </si>
  <si>
    <t>Comprende los soportes que acompañan la ejecución de los compromisos gerenciales y que pueden encontrarse de forma física y/o virtual. Para ello se deberá consignar una breve descripción del producto o actividad indicada como evidencia, así como la ubicación de la misma ya sea en medios físicos o electrónicos.</t>
  </si>
  <si>
    <t>Competencias y conductas asociadas</t>
  </si>
  <si>
    <t>Son las establecidas en el Decreto 815 de 2018 compilado en el Decreto 1083 de 2015.</t>
  </si>
  <si>
    <t xml:space="preserve">Autovaloración </t>
  </si>
  <si>
    <t>Se registra la información de la autoevaluación realizada por cada gerente público previo a la concertación de los acuerdos de gestión y es un insumo fundamental en todo el proceso.</t>
  </si>
  <si>
    <t>Evaluación actual</t>
  </si>
  <si>
    <t xml:space="preserve">Este resultado se obtiene de la valoración de cada una de las conductas asociadas a todas las competencias en una escala de 1 a 5, obteniendo por cada competencia un promedio simple. Este valor debe multiplicarse por el porcentaje previamente asignado a cada evaluador (Superior jerárquico, 60%; pares, 20%; y colaboradores, 20%) </t>
  </si>
  <si>
    <t>Evaluación final</t>
  </si>
  <si>
    <t>Es el resultado final de la valoración realizada por su superior jerárquico, los pares y el equipo de trabajo, con el fin de identificar la oferta de capacitación para el cierre de brechas de competencias.</t>
  </si>
  <si>
    <t>Comentarios para la retroalimentación</t>
  </si>
  <si>
    <t>El superior jerárquico visualiza la totalidad de la valoración integral de competencias e identifica y registra las fortalezas y oportunidades de desarrollo del gerente público que acompañan su gestión.</t>
  </si>
  <si>
    <t>No.</t>
  </si>
  <si>
    <t>Objetivos institucionales</t>
  </si>
  <si>
    <t>Compromisos gerenciales</t>
  </si>
  <si>
    <t xml:space="preserve"> Indicador</t>
  </si>
  <si>
    <t xml:space="preserve">Fecha inicio-fin dd/mm/aa </t>
  </si>
  <si>
    <t>Peso ponderado</t>
  </si>
  <si>
    <t xml:space="preserve">Avance </t>
  </si>
  <si>
    <t>% cumplimiento programado a 1er semestre</t>
  </si>
  <si>
    <t>% cumplimiento programado a 2° semestre</t>
  </si>
  <si>
    <t>Pilar 1. Productividad Social</t>
  </si>
  <si>
    <t>Pilar 2. Construcción de integridad</t>
  </si>
  <si>
    <t>Pilar 3. Gestión Cultural</t>
  </si>
  <si>
    <t>Pilar 4. Desarrollo de personas y equipos</t>
  </si>
  <si>
    <t xml:space="preserve">Total </t>
  </si>
  <si>
    <t>Nombre del Superior Jerárquico</t>
  </si>
  <si>
    <t xml:space="preserve">Nombre del Gerente Público: </t>
  </si>
  <si>
    <t xml:space="preserve">Firma del Superior Jerárquico </t>
  </si>
  <si>
    <t>Área en la que se desempeña:</t>
  </si>
  <si>
    <t xml:space="preserve">Firma del Gerente Público </t>
  </si>
  <si>
    <t>Atributo</t>
  </si>
  <si>
    <t>Descripción del atributo</t>
  </si>
  <si>
    <t>Tipo de atributo</t>
  </si>
  <si>
    <t>Ejemplo de registro</t>
  </si>
  <si>
    <t>Calidad del dato</t>
  </si>
  <si>
    <t>Numero de compromisos a dar cumplimiento, recuerde que son minimo 3 maximo 5</t>
  </si>
  <si>
    <t>Numero</t>
  </si>
  <si>
    <t>1, 2</t>
  </si>
  <si>
    <t>Descripción</t>
  </si>
  <si>
    <t>Promover y fortalecer la participación ciudadana para la defensa de los derechos de los usuarios del sector salud.</t>
  </si>
  <si>
    <t>Promover continuamente el mejoramiento en salud de todos los colombianos.</t>
  </si>
  <si>
    <t>Porcentaje</t>
  </si>
  <si>
    <t>Fecha</t>
  </si>
  <si>
    <t>01/01/2024 - 31/12/2024</t>
  </si>
  <si>
    <t>Gestionar las quejas peticiones y reclamos que se radican en la delegada por medio de los diferentes canales.</t>
  </si>
  <si>
    <t>Corresponde al porcentaje de cada compromiso concertado con el superior jerárquico, en función de las metas de la entidad.</t>
  </si>
  <si>
    <t>Adelanto realizado durante cada semestre de acuerdo a los compromisos gerenciales acordados</t>
  </si>
  <si>
    <t>Es la planeación institucional en concordancia con lo ya establecido en la dimensión “Direccionamiento estratégico y planeación” del MIPG, esta dice que el gerente público debe tener claro el horizonte de la entidad a corto y mediano plazo para así priorizar los recursos y focalizar sus procesos de gestión en la consecución de los resultados, siempre teniendo como referente el plan de desarrollo nacional, departamental, distrital o municipal, según sea el caso, así como el plan sectorial, el plan de acción anual y el plan estratégico de la entidad.</t>
  </si>
  <si>
    <t>Gestión de valores para resultados</t>
  </si>
  <si>
    <t>se debe promover desde el cumplimiento estricto de las leyes, de las reglas de una entidad y de los valores como: bien común, compromiso con la sociedad, equidad, respeto, espíritu de servicio, franqueza, honestidad, innovación, lealtad y respeto por la constitución, rectitud, responsabilidad, trabajo en equipo, y solidaridad.
Por su parte, el Código de integridad del servicio público del Departamento Administrativo de la Función (DAFP) propone cinco valores: honestidad, respeto, compromiso, diligencia y justicia, cuyo propósito es la construcción de integridad en lo público.</t>
  </si>
  <si>
    <t>Promover propone cinco valores: honestidad, respeto, compromiso, diligencia y justicia, cuyo propósito es la construcción de integridad en lo público.</t>
  </si>
  <si>
    <t>Está relacionada con la capacidad de identificar las prácticas culturales que agregan valor y que facilitan la evolución de la entidad.</t>
  </si>
  <si>
    <t>Apoyar la politica de divercidad, Equidad de Genero e Inclucion para contribuir a la transformación de las prácticas culturales en la entidad.</t>
  </si>
  <si>
    <t>Debe ser liderado por el gerente público 4.0 porque él es el responsable de la materialización de las metas, los planes, los proyectos y demás tareas a cargo del talento humano de su entidad, esto implica cambiar el pensamiento de que esta labor solo le corresponde a la oficina de talento humano.
En la gerencia pública los procesos de construcción, fortalecimiento, transformación e innovación del conocimiento deben ser vistos como factores claves para la materialización de las metas institucionales a corto plazo.</t>
  </si>
  <si>
    <t>Generar parametros claros que permitan a los integrantes del equipo saber qué, cómo, por qué y para qué hacen lo que hacen. Para tener claro los planteamientos de la entidad.</t>
  </si>
  <si>
    <t>Fecha en que se suscriben los compromisos</t>
  </si>
  <si>
    <t>Vigencia</t>
  </si>
  <si>
    <t xml:space="preserve">Corresponde al lapso de ejecución de los compromisos en el cual deberan adelantarse las activides nesesarias para su cumplimiento. </t>
  </si>
  <si>
    <t>Hace referencia al porcentaje total de los compromisos, no debe ser superior a 100</t>
  </si>
  <si>
    <t>Firma superior jerarquico</t>
  </si>
  <si>
    <t>Firma</t>
  </si>
  <si>
    <t>Firma gerente publico quien va a establecer el acuerdo de gestión.</t>
  </si>
  <si>
    <t xml:space="preserve">Retroalimentación </t>
  </si>
  <si>
    <t>% cumplimiento de Indicador 1er Semestre</t>
  </si>
  <si>
    <t xml:space="preserve">Descripción </t>
  </si>
  <si>
    <t xml:space="preserve">Ubicación </t>
  </si>
  <si>
    <t>Observaciones del avance y oportunidad de mejora</t>
  </si>
  <si>
    <t>Informes trimestrales y/o semestrales, Correo Eletronico y SuperArgo</t>
  </si>
  <si>
    <t>Breve descripción del producto o actividad indicada como evidencia.</t>
  </si>
  <si>
    <t>Informe completo que contenga la infomacion de las actividaes realizadas y gestionada por el area.</t>
  </si>
  <si>
    <t>Ubicación de la misma ya sea medios fisicos o electronicos.</t>
  </si>
  <si>
    <t>descripción de la ubicacion</t>
  </si>
  <si>
    <t>Correo electronico y medio fisico</t>
  </si>
  <si>
    <t>Se registran los aspectos de mejora para el cumplimiento de los compromisos concertados que se encuentran retrasados conforme a lo programado.</t>
  </si>
  <si>
    <t>Revisar la estrategia</t>
  </si>
  <si>
    <t>En la mitad del periodo de gestión (usualmente a mitad del año) para revisar los objetivos definidos, darle una retroalimentación en torno a su trabajo (capacidades, logros, oportunidades de mejora) y acordar el apoyo requerido para resolver las dificultades identificadas en el cumplimiento de las metas.</t>
  </si>
  <si>
    <t>Buscar mas opciones para mejorar y alcanzar la meta trazada.</t>
  </si>
  <si>
    <t xml:space="preserve">% Cumplimiento año </t>
  </si>
  <si>
    <t xml:space="preserve">Resultado </t>
  </si>
  <si>
    <t>% cumplimiento programado a 2do semestre</t>
  </si>
  <si>
    <t>% Cumplimiento de indicador 2do Semestre</t>
  </si>
  <si>
    <t>Criterios de valoracion</t>
  </si>
  <si>
    <t>Es consistente en su comportamiento, da ejemplo e influye en otros, es un referente en su organización y trasciende su entorno de gestión.</t>
  </si>
  <si>
    <t>Es consistente en su comportamiento y se destaca entre sus pares y en los entornos donde se desenvuelve. Puede afianzar.</t>
  </si>
  <si>
    <t>Su comportamiento se evidencia de manera regular en los entornos en los que se desenvuelve. Puede mejorar.</t>
  </si>
  <si>
    <t xml:space="preserve">No es consistente en su comportamiento, requiere de acompañamiento. Puede mejorar.   </t>
  </si>
  <si>
    <t>Competencias comunes / directivas</t>
  </si>
  <si>
    <t>Definición de la competencia</t>
  </si>
  <si>
    <t>Conductas asociadas</t>
  </si>
  <si>
    <t>Valoracion de los servidores publicos  [1-5]</t>
  </si>
  <si>
    <t>Valoracion actual</t>
  </si>
  <si>
    <t xml:space="preserve">Comentarios para la retroalimentación </t>
  </si>
  <si>
    <t xml:space="preserve">Colaboradores </t>
  </si>
  <si>
    <t xml:space="preserve">Aprendizaje continuo </t>
  </si>
  <si>
    <t>Identificar, incorporar y aplicar nuevos conocimientos sobre regulaciones vigentes, tecnologías disponibles, métodos y programas de trabajo, para mantener actualizada la efectividad de sus prácticas laborales y su visión del contexto.</t>
  </si>
  <si>
    <t>Mantiene sus competencias actualizadas en función de los cambios que exige la administración pública en la prestación de un óptimo servicio.</t>
  </si>
  <si>
    <t>Gestiona sus propias fuentes de información confiable y/o participa de espacios informativos y de capacitación.</t>
  </si>
  <si>
    <t>Comparte sus saberes y habilidades con sus compañeros de trabajo, y aprende de sus colegas habilidades diferenciales, que le permiten nivelar sus conocimientos en flujos informales de inter-aprendizaje.</t>
  </si>
  <si>
    <t>Total Puntaje Evaluador</t>
  </si>
  <si>
    <t>Orientación a resultados</t>
  </si>
  <si>
    <t>Realizar las funciones y cumplir los compromisos organizacionales con eficacia, calidad y oportunidad.</t>
  </si>
  <si>
    <t>Asume la responsabilidad por sus resultados.</t>
  </si>
  <si>
    <t>Trabaja con base en objetivos claramente establecidos y realistas.</t>
  </si>
  <si>
    <t>Diseña y utiliza indicadores para medir y comprobar los resultados obtenidos.</t>
  </si>
  <si>
    <t>Adopta medidas para minimizar riesgos.</t>
  </si>
  <si>
    <t>Plantea estrategias para alcanzar o superar los resultados esperados.</t>
  </si>
  <si>
    <t>Se fija metas y obtiene los resultados institucionales esperados.</t>
  </si>
  <si>
    <t>Cumple con oportunidad las funciones de acuerdo con los estándares, objetivos y tiempos establecidos por la entidad.</t>
  </si>
  <si>
    <t>Gestiona recursos para mejorar la productividad y toma medidas necesarias para minimizar los riesgos.</t>
  </si>
  <si>
    <t>Aporta elementos para la consecución de resultados enmarcando sus productos y / o servicios dentro de las normas que rigen a la entidad.</t>
  </si>
  <si>
    <t>Evalúa de forma regular el grado de consecución de los objetivos.</t>
  </si>
  <si>
    <t>Orientación al usuario y al ciudadano</t>
  </si>
  <si>
    <t>Dirigir las decisiones y acciones a la satisfacción de las necesidades e intereses de los usuarios (internos y externos) y de los ciudadanos, de conformidad con las responsabilidades públicas asignadas a la entidad.</t>
  </si>
  <si>
    <t>Valora y atiende las necesidades y peticiones de los usuarios y de los ciudadanos de forma oportuna.</t>
  </si>
  <si>
    <t>Reconoce la interdependencia entre su trabajo y el de otros.</t>
  </si>
  <si>
    <t>Establece mecanismos para conocer las necesidades e inquietudes de los usuarios y ciudadanos.</t>
  </si>
  <si>
    <t>Incorpora las necesidades de usuarios y ciudadanos en los proyectos institucionales, teniendo en cuenta la visión de servicio a corto, mediano y largo plazo.</t>
  </si>
  <si>
    <t>Aplica los conceptos de no estigmatización y no discriminación y genera espacios y lenguaje incluyente.</t>
  </si>
  <si>
    <t>Escucha activamente e informa con veracidad al usuario o ciudadano.</t>
  </si>
  <si>
    <t>Compromiso con la organización</t>
  </si>
  <si>
    <t>Alinear el propio comportamiento a las necesidades, prioridades y metas organizacionales.</t>
  </si>
  <si>
    <t>Promueve el cumplimiento de las metas de la organización y respeta sus normas.</t>
  </si>
  <si>
    <t>Antepone las necesidades de la organización a sus propias necesidades.</t>
  </si>
  <si>
    <t>Apoya a la organización en situaciones difíciles.</t>
  </si>
  <si>
    <t>Demuestra sentido de pertenencia en todas sus actuaciones.</t>
  </si>
  <si>
    <t>Toma la iniciativa de colaborar con sus compañeros y con otras áreas cuando se requiere, sin descuidar sus tareas.</t>
  </si>
  <si>
    <t>Trabajo en equipo</t>
  </si>
  <si>
    <t>Trabajar con otros de forma integrada y armónica para la consecución de metas institucionales comunes.</t>
  </si>
  <si>
    <t>Cumple los compromisos que adquiere con el equipo.</t>
  </si>
  <si>
    <t>Respeta la diversidad de criterios y opiniones de los miembros del equipo.</t>
  </si>
  <si>
    <t>Asume su responsabilidad como miembro de un equipo de trabajo y se enfoca en contribuir con el compromiso y la motivación de sus miembros.</t>
  </si>
  <si>
    <t>Planifica las propias acciones teniendo en cuenta su repercusión en la consecución de los objetivos grupales.</t>
  </si>
  <si>
    <t>Establece una comunicación directa con los miembros del equipo que permite compartir información e ideas en condiciones de respeto y cordialidad.</t>
  </si>
  <si>
    <t>Integra a los nuevos miembros y facilita su proceso de reconocimiento y apropiación de las actividades a cargo del equipo.</t>
  </si>
  <si>
    <t>Adaptación al cambio</t>
  </si>
  <si>
    <t>Enfrentar con flexibilidad las situaciones nuevas asumiendo un manejo positivo y constructivo de los cambios.</t>
  </si>
  <si>
    <t>Acepta y se adapta fácilmente a las nuevas situaciones.</t>
  </si>
  <si>
    <t>Responde al cambio con flexibilidad.</t>
  </si>
  <si>
    <t>Apoya a la entidad en nuevas decisiones y coopera activamente en la implementación de nuevos objetivos. formas de trabajo y procedimientos.</t>
  </si>
  <si>
    <t>Promueve al grupo para que se adapten a las nuevas condiciones.</t>
  </si>
  <si>
    <t xml:space="preserve">Resolución de conflictos </t>
  </si>
  <si>
    <t>Capacidad para identificar situaciones que generen conflicto, prevenirlas o afrontarlas ofreciendo alternativas de solución y evitando las consecuencias negativas.</t>
  </si>
  <si>
    <t xml:space="preserve">Establece estrategias que permitan prevenir los conflictos o detectarlos a tiempo. </t>
  </si>
  <si>
    <t>Evalúa las causas del conflicto de manera objetiva para tomar decisiones.</t>
  </si>
  <si>
    <t>Aporta opiniones, ideas o sugerencias para solucionar los conflictos en el equipo.</t>
  </si>
  <si>
    <t xml:space="preserve">Asume como propia la solución acordada por el equipo. </t>
  </si>
  <si>
    <t xml:space="preserve">Aplica soluciones de conflictos anteriores para situaciones similares. </t>
  </si>
  <si>
    <t>Visión estratégica</t>
  </si>
  <si>
    <t>Anticipar oportunidades y riesgos en el mediano y largo plazo para el área a cargo, la organización y su entorno, de modo tal que la estrategia directiva identifique la alternativa más adecuada frente a cada situación presente o eventual, comunicando al equipo la lógica de las decisiones directivas que contribuyan al beneficio de la entidad y del país.</t>
  </si>
  <si>
    <t xml:space="preserve">Articula objetivos, recursos y metas de forma tal que los resultados generen valor. </t>
  </si>
  <si>
    <t>Adopta alternativas si el contexto presenta obstrucciones a la ejecución de la planeación anual, involucrando al equipo, aliados y superiores para el logro de los objetivos.</t>
  </si>
  <si>
    <t>Vincula a los actores con incidencia potencial en los resultados del área a su cargo, para articular acciones o anticipar negociaciones necesarias.</t>
  </si>
  <si>
    <t>Monitorea periódicamente los resultados alcanzados e introduce cambios en la planeación para alcanzarlos.</t>
  </si>
  <si>
    <t>Presenta nuevas estrategias ante aliados y superiores para contribuir al logro de los objetivos institucionales.</t>
  </si>
  <si>
    <t>Comunica de manera asertiva, clara y contundente el objetivo o la meta, logrando la motivación y compromiso de los equipos de trabajo.</t>
  </si>
  <si>
    <t>Planeación</t>
  </si>
  <si>
    <t>Determinar eficazmente las metas y prioridades institucionales, identificando las acciones, los responsables, los plazos y los recursos requeridos para alcanzarlas.</t>
  </si>
  <si>
    <t>Prevé situaciones y escenarios futuros.</t>
  </si>
  <si>
    <t>Establece los planes de acción necesarios para el desarrollo de los objetivos estratégicos, teniendo en cuenta actividades, responsables, plazos y recursos requeridos; promoviendo altos estándares de desempeño.</t>
  </si>
  <si>
    <t>Hace seguimiento a la planeación institucional, con base en los indicadores y metas planeadas, verificando que se realicen los ajustes y retroalimentando el proceso.</t>
  </si>
  <si>
    <t>Orienta la planeación institucional con una visión estratégica, que tiene en cuenta las necesidades y expectativas de los usuarios y ciudadanos.</t>
  </si>
  <si>
    <t>Optimiza el uso de los recursos.</t>
  </si>
  <si>
    <t xml:space="preserve">Concreta oportunidades que generan valor a corto, mediano y largo plazo. </t>
  </si>
  <si>
    <t>Toma de decisiones</t>
  </si>
  <si>
    <t>Elegir entre dos o más alternativas para solucionar un problema o atender una situación, comprometiéndose con acciones concretas y consecuentes con la decisión.</t>
  </si>
  <si>
    <t>Elige con oportunidad, entre las alternativas disponibles, los proyectos a realizar, estableciendo responsabilidades precisas con base en las prioridades de la entidad.</t>
  </si>
  <si>
    <t>Toma en cuenta la opinión técnica de los miembros de su equipo al analizar las alternativas existentes para tomar una decisión y desarrollarla.</t>
  </si>
  <si>
    <t>Decide en situaciones de alta complejidad e incertidumbre teniendo en consideración la consecución de logros y objetivos de la entidad.</t>
  </si>
  <si>
    <t>Efectúa los cambios que considera necesarios para solucionar los problemas detectados o atender situaciones particulares y se hace responsable de la decisión tomada.</t>
  </si>
  <si>
    <t xml:space="preserve">Detecta amenazas y oportunidades frente a posibles decisiones y elige de forma pertinente. </t>
  </si>
  <si>
    <t>Asume los riesgos de las decisiones tomadas.</t>
  </si>
  <si>
    <t>Gestión del desarrollo de las personas</t>
  </si>
  <si>
    <t>Forjar un clima laboral en el que los intereses de los equipos y de las personas se armonicen con los objetivos y resultados de la organización, generando oportunidades de aprendizaje y desarrollo, además de incentivos para reforzar el alto rendimiento.</t>
  </si>
  <si>
    <t>Identifica las competencias de los miembros del equipo, las evalúa y las impulsa activamente para su desarrollo y aplicación a las tareas asignadas.</t>
  </si>
  <si>
    <t>Promueve la formación de equipos con interáreas positivas y genera espacios de aprendizaje colaborativo, poniendo en común experiencias, hallazgos y problemas.</t>
  </si>
  <si>
    <t>Organiza los entornos de trabajo para fomentar la polivalencia profesional de los miembros del equipo, facilitando la rotación de puestos y de tareas.</t>
  </si>
  <si>
    <t>Asume una función orientadora para promover y afianzar las mejores prácticas y desempeños.</t>
  </si>
  <si>
    <t>Empodera a los miembros del equipo dándoles autonomía y poder de decisión, preservando la equidad interna y generando compromiso en su equipo de trabajo.</t>
  </si>
  <si>
    <t>Se capacita permanentemente y actualiza sus competencias y estrategias directivas.</t>
  </si>
  <si>
    <t>Pensamiento sistémico</t>
  </si>
  <si>
    <t>Comprender y afrontar la realidad y sus conexiones para abordar el funcionamiento integral y articulado de la organización e incidir en los resultados esperados.</t>
  </si>
  <si>
    <t>Integra varias áreas de conocimiento para interpretar las interacciones del entorno.</t>
  </si>
  <si>
    <t>Comprende y gestiona las interrelaciones entre las causas y los efectos dentro de los diferentes procesos en los que participa.</t>
  </si>
  <si>
    <t>Identifica la dinámica de los sistemas en los que se ve inmerso y sus conexiones para afrontar los retos del entorno.</t>
  </si>
  <si>
    <t>Participa activamente en el equipo considerando su complejidad e interárea para impactar en los resultados esperados.</t>
  </si>
  <si>
    <t>Influye positivamente al equipo desde una perspectiva sistémica, generando una dinámica propia que integre diversos enfoques para interpretar el entorno.</t>
  </si>
  <si>
    <t>Liderazgo efectivo</t>
  </si>
  <si>
    <t xml:space="preserve">Gerenciar equipos, optimizando la aplicación del talento disponible y creando un entorno positivo y de compromiso para el logro de los resultados. </t>
  </si>
  <si>
    <t>Traduce la visión y logra que cada miembro del equipo se comprometa y aporte, en un entorno participativo y de toma de decisiones.</t>
  </si>
  <si>
    <t>Forma equipos y les delega responsabilidades y tareas en función de las competencias, el potencial y los intereses de los miembros del equipo.</t>
  </si>
  <si>
    <t>Crea compromiso y moviliza a los miembros de su equipo a gestionar, aceptar retos, desafíos y directrices, superando intereses personales para alcanzar las metas.</t>
  </si>
  <si>
    <t>Brinda apoyo y motiva a su equipo en momentos de adversidad, a la vez que comparte las mejores prácticas y desempeños y celebra el éxito con su gente, incidiendo positivamente en la calidad de vida laboral.</t>
  </si>
  <si>
    <t>Propicia, favorece y acompaña las condiciones para generar y mantener un clima laboral positivo en un entorno de inclusión.</t>
  </si>
  <si>
    <t>Fomenta la comunicación clara y concreta en un entorno de respeto.</t>
  </si>
  <si>
    <t xml:space="preserve">Valoracion  final </t>
  </si>
  <si>
    <t>Es consistente en su comportamiento, da ejemplo e influye en otros, es un referente en su organización y trasciende su entorno de gestión (5).
Es consistente en su comportamiento y se destaca entre sus pares y en los entornos donde se desenvuelve. Puede afianzar (4).
Su comportamiento se evidencia de manera regular en los entornos en los que se desenvuelve. Puede mejorar (3).
No es consistente en su comportamiento, requiere de acompañamiento. Puede mejorar (2).   
Su comportamiento no se manifiesta, requiere de retroalimentación directa y acompañamiento. Puede mejorar (1).</t>
  </si>
  <si>
    <t>Numerico</t>
  </si>
  <si>
    <t>Competencias comportamentales comunes a los servidores públicos. Son las competencias inherentes al servicio público, que debe acreditar todo servidor, independientemente de la función, jerarquía y modalidad laboral. 
DE acuerdo al decreto 815 de 2018.</t>
  </si>
  <si>
    <t>Competencia</t>
  </si>
  <si>
    <t>Iniciativa</t>
  </si>
  <si>
    <t xml:space="preserve">Las competencias laborales se definen como la capacidad de una persona para desempeñar, en diferentes contextos y con base en los requerimientos de calidad y resultados esperados en el sector público, las funciones inherentes a un empleo; capacidad que está determinada por los conocimientos, destrezas, habilidades, valores, actitudes y aptitudes que debe poseer y demostrar el empleado público. </t>
  </si>
  <si>
    <t>Anticiparse a los problemas proponiendo alternativas de solución.</t>
  </si>
  <si>
    <t>Las conductas asiciadas son el conjunto de comportamientos que se deben aplicar y desempeñar en diferentes contextos de acuerdo a las competencias establecidas en el decreto 815 de 2018.</t>
  </si>
  <si>
    <t>Reconoce y hace viables las oportunidades.</t>
  </si>
  <si>
    <t>La valoración de las competencias comunes y directivas corresponde al 20%, se realiza una evaluación, que consiste en: el 60% corresponde a la valoración de las competencias por parte del superior jerárquico, 20% por parte de los pares, y el 20% restante será el resultado del promedio de la valoración de los colaboradores directos.</t>
  </si>
  <si>
    <t>Superior</t>
  </si>
  <si>
    <t>Jefe o persona de la entidad que tiene un puesto o rango más elevado.</t>
  </si>
  <si>
    <t>Pares</t>
  </si>
  <si>
    <t>Gerente publico con Igual o semejante al cargo del nominado</t>
  </si>
  <si>
    <t>Subalternos del nominado (cargos asistenciales).</t>
  </si>
  <si>
    <t>Evaluación de sí mismo de acuerdo alos resultados adelantados en el cumplimiento de los objetivos de la entidad.</t>
  </si>
  <si>
    <t>El sistema consolida la valoración dada por el superios, par y subalterno, de acuerdo a cada competencia.</t>
  </si>
  <si>
    <t>Feedback en torno a su trabajo (capacidades, logros, oportunidades de mejora) y acordar el apoyo requerido para resolver las dificultades identificadas en el cumplimiento de las metas.</t>
  </si>
  <si>
    <t xml:space="preserve">Contiene la sumatoria simple de la evauación dividido por el numero de competencias evaluadas y el resultado porcentual de las competencias que pesan el 20% de la evaluacion individual.
</t>
  </si>
  <si>
    <t>Numerica</t>
  </si>
  <si>
    <t>Fecha:</t>
  </si>
  <si>
    <t>PONDERADO</t>
  </si>
  <si>
    <t xml:space="preserve">PONDERADO </t>
  </si>
  <si>
    <t xml:space="preserve">NOTA FINAL </t>
  </si>
  <si>
    <t>CUMPLIMIENTO FINAL</t>
  </si>
  <si>
    <t>Nombre del gerente publico</t>
  </si>
  <si>
    <t>Nombre</t>
  </si>
  <si>
    <t>Daniel Rodriguez</t>
  </si>
  <si>
    <t>Area donde r desempeña sus funciones</t>
  </si>
  <si>
    <t>Area</t>
  </si>
  <si>
    <t>Secretaria General</t>
  </si>
  <si>
    <t>fecha</t>
  </si>
  <si>
    <t>Este campo contiene formula, realiza ponderación de las calificaciones asignadas por el superior gerarquico.</t>
  </si>
  <si>
    <t>Este campo contiene formula, realiza ponderación del las calificaciones asignadas por el superior gerarquico, par y colaboradores.</t>
  </si>
  <si>
    <t>Este campo contiene formula, es el total del cumplimiento total de toda la vigencia.</t>
  </si>
  <si>
    <t>Comentarios de retroalimentación</t>
  </si>
  <si>
    <t>CODIGO</t>
  </si>
  <si>
    <t>VERSION</t>
  </si>
  <si>
    <t>FECHA</t>
  </si>
  <si>
    <t>PEFT60</t>
  </si>
  <si>
    <t>GESTIÓN ESTRATÉGICA DE PERSONAS</t>
  </si>
  <si>
    <t>PEFT61</t>
  </si>
  <si>
    <t>VALORACION DE COMPETENCIAS COMPORTAMENTALES 
DE LOS GERENTES PÚBLICOS</t>
  </si>
  <si>
    <t>Su comportamiento no se manifiesta, requiere de retroalimentación directa y acompañamiento. Puede mejorar.</t>
  </si>
  <si>
    <t>Cargo del Superior Jerárquico</t>
  </si>
  <si>
    <t>Cargo del Gerene Público</t>
  </si>
  <si>
    <t>Firma del Superior Jerárquico</t>
  </si>
  <si>
    <r>
      <t xml:space="preserve">Nota: </t>
    </r>
    <r>
      <rPr>
        <sz val="16"/>
        <color theme="1"/>
        <rFont val="Helvetica Neue"/>
      </rPr>
      <t>El número de pares y colaboradores, será potestativo de la entidad, se recomienda como mínimo dos de cada uno.</t>
    </r>
  </si>
  <si>
    <t>Par</t>
  </si>
  <si>
    <t>PROCESO</t>
  </si>
  <si>
    <t>FORMATO</t>
  </si>
  <si>
    <t>CONSOLIDADO DE EVALAUCIÓN DEL ACUERDO DE GESTIÓN</t>
  </si>
  <si>
    <t>Firma del Gerene Público</t>
  </si>
  <si>
    <t>Evaluación compromisos gerenciales</t>
  </si>
  <si>
    <t>Valoración de competencias</t>
  </si>
  <si>
    <t>Corresponde al nombre del superior jerárquico del gerente público evaluado</t>
  </si>
  <si>
    <t>Corresponde al nombre del Gerente Público que está siendo evaluado</t>
  </si>
  <si>
    <t>Corresponde al cargo del Gerente Público que está siendo evaluado</t>
  </si>
  <si>
    <t>Corresponde al área del Gerente Público que está siendo evaluado</t>
  </si>
  <si>
    <t>Superintedente Delegado</t>
  </si>
  <si>
    <t>Pedro Hernández</t>
  </si>
  <si>
    <t>Director Técnico</t>
  </si>
  <si>
    <t>Dirección de Talento Humano</t>
  </si>
  <si>
    <t>Nota Final</t>
  </si>
  <si>
    <t>CONCERTACIÓN DE COMPROMISOS GERENCIALES</t>
  </si>
  <si>
    <t>PEFT64</t>
  </si>
  <si>
    <t>SEGUIMIENTO Y RETROALIMENTACION DE COMPROMISOS GERENCIALES</t>
  </si>
  <si>
    <t>PEFT65</t>
  </si>
  <si>
    <t>PEFT62</t>
  </si>
  <si>
    <t>EVALUACIÓN  DE COMPROMISOS GERENCIALES</t>
  </si>
  <si>
    <t>Este campo contiene formula , consolida la información incluida en el formato PEFT65</t>
  </si>
  <si>
    <t>Este campo contiene formula, consolida la información incluida en el formato PEFT61</t>
  </si>
  <si>
    <t>Es la suma de lo Compromisos laborales y lo comportametal, (formatos PEFT65 y PEFT61)</t>
  </si>
  <si>
    <t>Area donde  desempeña sus funciones</t>
  </si>
  <si>
    <t>Es la suma de lo Compromisos institucionales y lo comportametal, (formatos PEFT65 y PEFT61)</t>
  </si>
  <si>
    <t>Evaluación compromisos gerenciales - Pilares (Formato  PEFT65 )</t>
  </si>
  <si>
    <t>Valoración de competencias - Ejes (Formato PEFT61)</t>
  </si>
  <si>
    <t>Firma del Gerente Público</t>
  </si>
  <si>
    <t>Cargo del Gerente Público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</si>
</sst>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Red]0.0"/>
    <numFmt numFmtId="165" formatCode="0.0"/>
  </numFmts>
  <fonts count="51">
    <font>
      <sz val="11"/>
      <color theme="1"/>
      <name val="Calibri"/>
      <family val="2"/>
      <scheme val="minor"/>
    </font>
    <font>
      <sz val="11"/>
      <color theme="1"/>
      <name val="Calibri"/>
      <family val="2"/>
      <scheme val="minor"/>
    </font>
    <font>
      <b/>
      <sz val="11"/>
      <color theme="1"/>
      <name val="Calibri"/>
      <family val="2"/>
      <scheme val="minor"/>
    </font>
    <font>
      <b/>
      <sz val="14"/>
      <color rgb="FF002060"/>
      <name val="Times New Roman"/>
      <family val="1"/>
    </font>
    <font>
      <b/>
      <sz val="14"/>
      <color theme="0"/>
      <name val="Times New Roman"/>
      <family val="1"/>
    </font>
    <font>
      <b/>
      <sz val="16"/>
      <color theme="1"/>
      <name val="Calibri"/>
      <family val="2"/>
      <scheme val="minor"/>
    </font>
    <font>
      <b/>
      <sz val="22"/>
      <color theme="8" tint="-0.499984740745262"/>
      <name val="Calibri"/>
      <family val="2"/>
      <scheme val="minor"/>
    </font>
    <font>
      <sz val="12"/>
      <color theme="1"/>
      <name val="Calibri"/>
      <family val="2"/>
      <scheme val="minor"/>
    </font>
    <font>
      <sz val="12"/>
      <color rgb="FF000000"/>
      <name val="Calibri"/>
      <family val="2"/>
      <scheme val="minor"/>
    </font>
    <font>
      <b/>
      <sz val="20"/>
      <color theme="0"/>
      <name val="Calibri"/>
      <family val="2"/>
      <scheme val="minor"/>
    </font>
    <font>
      <sz val="14"/>
      <color theme="8" tint="-0.499984740745262"/>
      <name val="Calibri"/>
      <family val="2"/>
      <scheme val="minor"/>
    </font>
    <font>
      <sz val="16"/>
      <color theme="1"/>
      <name val="Calibri"/>
      <family val="2"/>
      <scheme val="minor"/>
    </font>
    <font>
      <b/>
      <sz val="20"/>
      <color theme="8" tint="-0.499984740745262"/>
      <name val="Calibri"/>
      <family val="2"/>
      <scheme val="minor"/>
    </font>
    <font>
      <b/>
      <sz val="14"/>
      <color theme="1"/>
      <name val="Calibri"/>
      <family val="2"/>
      <scheme val="minor"/>
    </font>
    <font>
      <sz val="16"/>
      <color indexed="81"/>
      <name val="Calibri"/>
      <family val="2"/>
      <scheme val="minor"/>
    </font>
    <font>
      <sz val="11"/>
      <color rgb="FF000000"/>
      <name val="Calibri"/>
      <family val="2"/>
      <scheme val="minor"/>
    </font>
    <font>
      <sz val="14"/>
      <color theme="1"/>
      <name val="Calibri"/>
      <family val="2"/>
      <scheme val="minor"/>
    </font>
    <font>
      <b/>
      <sz val="11"/>
      <color theme="1"/>
      <name val="Helvetica Neue"/>
    </font>
    <font>
      <sz val="11"/>
      <color rgb="FF000000"/>
      <name val="Helvetica Neue"/>
    </font>
    <font>
      <b/>
      <sz val="11"/>
      <color rgb="FF000000"/>
      <name val="Helvetica Neue"/>
    </font>
    <font>
      <sz val="11"/>
      <color theme="1"/>
      <name val="Helvetica Neue"/>
    </font>
    <font>
      <sz val="9"/>
      <color indexed="81"/>
      <name val="Tahoma"/>
      <family val="2"/>
    </font>
    <font>
      <b/>
      <sz val="24"/>
      <color theme="0"/>
      <name val="Helvetica Neue"/>
    </font>
    <font>
      <sz val="16"/>
      <color theme="1"/>
      <name val="Helvetica Neue"/>
    </font>
    <font>
      <b/>
      <sz val="16"/>
      <color theme="1"/>
      <name val="Helvetica Neue"/>
    </font>
    <font>
      <b/>
      <sz val="14"/>
      <color theme="1"/>
      <name val="Helvetica Neue"/>
    </font>
    <font>
      <b/>
      <sz val="20"/>
      <color theme="8" tint="-0.499984740745262"/>
      <name val="Helvetica Neue"/>
    </font>
    <font>
      <b/>
      <sz val="20"/>
      <color theme="0"/>
      <name val="Helvetica Neue"/>
    </font>
    <font>
      <sz val="14"/>
      <color theme="8" tint="-0.499984740745262"/>
      <name val="Helvetica Neue"/>
    </font>
    <font>
      <sz val="24"/>
      <color theme="1"/>
      <name val="Helvetica Neue"/>
    </font>
    <font>
      <b/>
      <sz val="24"/>
      <color theme="8" tint="-0.499984740745262"/>
      <name val="Helvetica Neue"/>
    </font>
    <font>
      <sz val="24"/>
      <color theme="8" tint="-0.499984740745262"/>
      <name val="Helvetica Neue"/>
    </font>
    <font>
      <sz val="24"/>
      <color theme="8" tint="-0.499984740745262"/>
      <name val="Calibri"/>
      <family val="2"/>
      <scheme val="minor"/>
    </font>
    <font>
      <sz val="24"/>
      <color theme="1"/>
      <name val="Calibri"/>
      <family val="2"/>
      <scheme val="minor"/>
    </font>
    <font>
      <b/>
      <sz val="36"/>
      <color theme="1"/>
      <name val="Helvetica Neue"/>
    </font>
    <font>
      <sz val="16"/>
      <color indexed="81"/>
      <name val="Tahoma"/>
      <family val="2"/>
    </font>
    <font>
      <sz val="14"/>
      <color theme="1"/>
      <name val="Helvetica Neue"/>
    </font>
    <font>
      <b/>
      <sz val="12"/>
      <color theme="1"/>
      <name val="Calibri"/>
      <family val="2"/>
      <scheme val="minor"/>
    </font>
    <font>
      <b/>
      <sz val="12"/>
      <color theme="1"/>
      <name val="Arial"/>
      <family val="2"/>
    </font>
    <font>
      <b/>
      <sz val="11"/>
      <color theme="1"/>
      <name val="Arial"/>
      <family val="2"/>
    </font>
    <font>
      <sz val="11"/>
      <color theme="1"/>
      <name val="Arial"/>
      <family val="2"/>
    </font>
    <font>
      <b/>
      <sz val="20"/>
      <color theme="1"/>
      <name val="Arial"/>
      <family val="2"/>
    </font>
    <font>
      <sz val="16"/>
      <color theme="1"/>
      <name val="Arial"/>
      <family val="2"/>
    </font>
    <font>
      <sz val="20"/>
      <color theme="1"/>
      <name val="Arial"/>
      <family val="2"/>
    </font>
    <font>
      <b/>
      <sz val="20"/>
      <color theme="0"/>
      <name val="Arial"/>
      <family val="2"/>
    </font>
    <font>
      <b/>
      <sz val="16"/>
      <color theme="1"/>
      <name val="Arial"/>
      <family val="2"/>
    </font>
    <font>
      <sz val="16"/>
      <name val="Arial"/>
      <family val="2"/>
    </font>
    <font>
      <b/>
      <sz val="16"/>
      <name val="Arial"/>
      <family val="2"/>
    </font>
    <font>
      <b/>
      <sz val="12"/>
      <name val="Arial"/>
      <family val="2"/>
    </font>
    <font>
      <sz val="12"/>
      <name val="Arial"/>
      <family val="2"/>
    </font>
    <font>
      <sz val="12"/>
      <color theme="1"/>
      <name val="Arial"/>
      <family val="2"/>
    </font>
  </fonts>
  <fills count="13">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rgb="FF6666FF"/>
        <bgColor indexed="64"/>
      </patternFill>
    </fill>
    <fill>
      <patternFill patternType="solid">
        <fgColor rgb="FF00B0F0"/>
        <bgColor indexed="64"/>
      </patternFill>
    </fill>
    <fill>
      <patternFill patternType="solid">
        <fgColor rgb="FFFF0000"/>
        <bgColor indexed="64"/>
      </patternFill>
    </fill>
    <fill>
      <patternFill patternType="solid">
        <fgColor rgb="FF002060"/>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rgb="FF000000"/>
      </patternFill>
    </fill>
    <fill>
      <patternFill patternType="solid">
        <fgColor theme="1" tint="0.34998626667073579"/>
        <bgColor indexed="64"/>
      </patternFill>
    </fill>
  </fills>
  <borders count="34">
    <border>
      <left/>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rgb="FF002060"/>
      </left>
      <right/>
      <top style="medium">
        <color rgb="FF002060"/>
      </top>
      <bottom style="medium">
        <color rgb="FF002060"/>
      </bottom>
      <diagonal/>
    </border>
    <border>
      <left/>
      <right/>
      <top style="medium">
        <color rgb="FF002060"/>
      </top>
      <bottom style="medium">
        <color rgb="FF002060"/>
      </bottom>
      <diagonal/>
    </border>
    <border>
      <left style="medium">
        <color indexed="64"/>
      </left>
      <right/>
      <top style="medium">
        <color indexed="64"/>
      </top>
      <bottom/>
      <diagonal/>
    </border>
    <border>
      <left style="medium">
        <color rgb="FF002060"/>
      </left>
      <right style="medium">
        <color indexed="64"/>
      </right>
      <top style="medium">
        <color indexed="64"/>
      </top>
      <bottom/>
      <diagonal/>
    </border>
    <border>
      <left style="medium">
        <color indexed="64"/>
      </left>
      <right/>
      <top/>
      <bottom/>
      <diagonal/>
    </border>
    <border>
      <left style="medium">
        <color rgb="FF002060"/>
      </left>
      <right style="medium">
        <color indexed="64"/>
      </right>
      <top/>
      <bottom/>
      <diagonal/>
    </border>
    <border>
      <left style="medium">
        <color indexed="64"/>
      </left>
      <right/>
      <top/>
      <bottom style="medium">
        <color indexed="64"/>
      </bottom>
      <diagonal/>
    </border>
    <border>
      <left style="medium">
        <color rgb="FF002060"/>
      </left>
      <right style="medium">
        <color indexed="64"/>
      </right>
      <top/>
      <bottom style="medium">
        <color indexed="64"/>
      </bottom>
      <diagonal/>
    </border>
    <border>
      <left/>
      <right/>
      <top style="hair">
        <color indexed="64"/>
      </top>
      <bottom/>
      <diagonal/>
    </border>
    <border>
      <left style="hair">
        <color indexed="64"/>
      </left>
      <right style="hair">
        <color indexed="64"/>
      </right>
      <top style="hair">
        <color indexed="64"/>
      </top>
      <bottom style="hair">
        <color indexed="64"/>
      </bottom>
      <diagonal/>
    </border>
    <border>
      <left/>
      <right style="hair">
        <color indexed="64"/>
      </right>
      <top/>
      <bottom/>
      <diagonal/>
    </border>
    <border>
      <left style="hair">
        <color indexed="64"/>
      </left>
      <right/>
      <top/>
      <bottom/>
      <diagonal/>
    </border>
    <border>
      <left style="hair">
        <color theme="1"/>
      </left>
      <right style="hair">
        <color theme="1"/>
      </right>
      <top style="hair">
        <color theme="1"/>
      </top>
      <bottom style="hair">
        <color theme="1"/>
      </bottom>
      <diagonal/>
    </border>
    <border>
      <left style="hair">
        <color indexed="64"/>
      </left>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64"/>
      </left>
      <right style="thin">
        <color indexed="64"/>
      </right>
      <top/>
      <bottom style="thin">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s>
  <cellStyleXfs count="2">
    <xf numFmtId="0" fontId="0" fillId="0" borderId="0"/>
    <xf numFmtId="9" fontId="1" fillId="0" borderId="0" applyFont="0" applyFill="0" applyBorder="0" applyAlignment="0" applyProtection="0"/>
  </cellStyleXfs>
  <cellXfs count="214">
    <xf numFmtId="0" fontId="0" fillId="0" borderId="0" xfId="0"/>
    <xf numFmtId="0" fontId="3" fillId="2" borderId="1" xfId="0" applyFont="1" applyFill="1" applyBorder="1" applyAlignment="1">
      <alignment horizontal="center" vertical="center" wrapText="1" readingOrder="1"/>
    </xf>
    <xf numFmtId="0" fontId="4" fillId="4" borderId="1" xfId="0" applyFont="1" applyFill="1" applyBorder="1" applyAlignment="1">
      <alignment horizontal="center" vertical="center" wrapText="1" readingOrder="1"/>
    </xf>
    <xf numFmtId="0" fontId="4" fillId="5" borderId="1" xfId="0" applyFont="1" applyFill="1" applyBorder="1" applyAlignment="1">
      <alignment horizontal="center" vertical="center" wrapText="1" readingOrder="1"/>
    </xf>
    <xf numFmtId="0" fontId="4" fillId="6" borderId="1" xfId="0" applyFont="1" applyFill="1" applyBorder="1" applyAlignment="1">
      <alignment horizontal="center" vertical="center" readingOrder="1"/>
    </xf>
    <xf numFmtId="0" fontId="4" fillId="7" borderId="2" xfId="0" applyFont="1" applyFill="1" applyBorder="1" applyAlignment="1">
      <alignment horizontal="center" vertical="center" wrapText="1" readingOrder="1"/>
    </xf>
    <xf numFmtId="9" fontId="3" fillId="3" borderId="3" xfId="0" applyNumberFormat="1" applyFont="1" applyFill="1" applyBorder="1" applyAlignment="1">
      <alignment horizontal="center" vertical="center" wrapText="1" readingOrder="1"/>
    </xf>
    <xf numFmtId="9" fontId="3" fillId="3" borderId="3" xfId="0" applyNumberFormat="1" applyFont="1" applyFill="1" applyBorder="1" applyAlignment="1">
      <alignment horizontal="center" vertical="center" readingOrder="1"/>
    </xf>
    <xf numFmtId="9" fontId="3" fillId="3" borderId="4" xfId="0" applyNumberFormat="1" applyFont="1" applyFill="1" applyBorder="1" applyAlignment="1">
      <alignment horizontal="center" vertical="center" readingOrder="1"/>
    </xf>
    <xf numFmtId="0" fontId="6" fillId="0" borderId="0" xfId="0" applyFont="1" applyAlignment="1" applyProtection="1">
      <alignment wrapText="1"/>
      <protection locked="0"/>
    </xf>
    <xf numFmtId="0" fontId="6" fillId="0" borderId="0" xfId="0" applyFont="1" applyProtection="1">
      <protection locked="0"/>
    </xf>
    <xf numFmtId="0" fontId="2" fillId="0" borderId="0" xfId="0" applyFont="1" applyAlignment="1">
      <alignment horizontal="center" vertical="center" wrapText="1"/>
    </xf>
    <xf numFmtId="0" fontId="7" fillId="0" borderId="0" xfId="0" applyFont="1"/>
    <xf numFmtId="0" fontId="7" fillId="8" borderId="0" xfId="0" applyFont="1" applyFill="1"/>
    <xf numFmtId="0" fontId="8" fillId="11" borderId="0" xfId="0" applyFont="1" applyFill="1"/>
    <xf numFmtId="0" fontId="9" fillId="8" borderId="0" xfId="0" applyFont="1" applyFill="1" applyAlignment="1" applyProtection="1">
      <alignment vertical="center"/>
      <protection locked="0"/>
    </xf>
    <xf numFmtId="0" fontId="10" fillId="8" borderId="0" xfId="0" applyFont="1" applyFill="1" applyProtection="1">
      <protection locked="0"/>
    </xf>
    <xf numFmtId="0" fontId="10" fillId="0" borderId="0" xfId="0" applyFont="1" applyProtection="1">
      <protection locked="0"/>
    </xf>
    <xf numFmtId="0" fontId="12" fillId="8" borderId="0" xfId="0" applyFont="1" applyFill="1" applyAlignment="1" applyProtection="1">
      <alignment vertical="center"/>
      <protection locked="0"/>
    </xf>
    <xf numFmtId="0" fontId="11" fillId="8" borderId="0" xfId="0" applyFont="1" applyFill="1" applyAlignment="1" applyProtection="1">
      <alignment horizontal="center"/>
      <protection locked="0"/>
    </xf>
    <xf numFmtId="0" fontId="2" fillId="8" borderId="0" xfId="0" applyFont="1" applyFill="1" applyAlignment="1" applyProtection="1">
      <alignment horizontal="center"/>
      <protection locked="0"/>
    </xf>
    <xf numFmtId="0" fontId="13" fillId="8" borderId="0" xfId="0" applyFont="1" applyFill="1" applyAlignment="1" applyProtection="1">
      <alignment vertical="center" wrapText="1"/>
      <protection locked="0"/>
    </xf>
    <xf numFmtId="0" fontId="11" fillId="0" borderId="0" xfId="0" applyFont="1" applyAlignment="1" applyProtection="1">
      <alignment horizontal="center"/>
      <protection locked="0"/>
    </xf>
    <xf numFmtId="2" fontId="2" fillId="8" borderId="0" xfId="0" applyNumberFormat="1" applyFont="1" applyFill="1" applyAlignment="1" applyProtection="1">
      <alignment horizontal="center"/>
      <protection locked="0"/>
    </xf>
    <xf numFmtId="0" fontId="6" fillId="8" borderId="0" xfId="0" applyFont="1" applyFill="1" applyAlignment="1" applyProtection="1">
      <alignment wrapText="1"/>
      <protection locked="0"/>
    </xf>
    <xf numFmtId="0" fontId="6" fillId="8" borderId="0" xfId="0" applyFont="1" applyFill="1" applyProtection="1">
      <protection locked="0"/>
    </xf>
    <xf numFmtId="0" fontId="0" fillId="0" borderId="0" xfId="0" applyAlignment="1">
      <alignment vertical="center" wrapText="1"/>
    </xf>
    <xf numFmtId="0" fontId="0" fillId="0" borderId="0" xfId="0" applyAlignment="1">
      <alignment horizontal="center" vertical="center" wrapText="1"/>
    </xf>
    <xf numFmtId="0" fontId="0" fillId="8" borderId="0" xfId="0" applyFill="1"/>
    <xf numFmtId="0" fontId="15" fillId="8" borderId="0" xfId="0" applyFont="1" applyFill="1" applyAlignment="1">
      <alignment horizontal="left" vertical="center" wrapText="1"/>
    </xf>
    <xf numFmtId="0" fontId="0" fillId="8" borderId="0" xfId="0" applyFill="1" applyAlignment="1">
      <alignment horizontal="center"/>
    </xf>
    <xf numFmtId="0" fontId="0" fillId="8" borderId="0" xfId="0" applyFill="1" applyAlignment="1">
      <alignment vertical="center"/>
    </xf>
    <xf numFmtId="0" fontId="0" fillId="0" borderId="0" xfId="0" applyProtection="1">
      <protection locked="0"/>
    </xf>
    <xf numFmtId="2" fontId="0" fillId="8" borderId="0" xfId="0" applyNumberFormat="1" applyFill="1" applyAlignment="1" applyProtection="1">
      <alignment horizontal="center"/>
      <protection locked="0"/>
    </xf>
    <xf numFmtId="0" fontId="0" fillId="8" borderId="0" xfId="0" applyFill="1" applyAlignment="1" applyProtection="1">
      <alignment horizontal="center"/>
      <protection locked="0"/>
    </xf>
    <xf numFmtId="0" fontId="0" fillId="8" borderId="0" xfId="0" applyFill="1" applyProtection="1">
      <protection locked="0"/>
    </xf>
    <xf numFmtId="2" fontId="0" fillId="8" borderId="0" xfId="0" applyNumberFormat="1" applyFill="1" applyProtection="1">
      <protection locked="0"/>
    </xf>
    <xf numFmtId="2" fontId="0" fillId="0" borderId="0" xfId="0" applyNumberFormat="1" applyProtection="1">
      <protection locked="0"/>
    </xf>
    <xf numFmtId="0" fontId="16" fillId="8" borderId="0" xfId="0" applyFont="1" applyFill="1"/>
    <xf numFmtId="0" fontId="16" fillId="0" borderId="0" xfId="0" applyFont="1"/>
    <xf numFmtId="0" fontId="17" fillId="10" borderId="12" xfId="0" applyFont="1" applyFill="1" applyBorder="1" applyAlignment="1">
      <alignment horizontal="center" vertical="center"/>
    </xf>
    <xf numFmtId="0" fontId="19" fillId="10" borderId="12" xfId="0" applyFont="1" applyFill="1" applyBorder="1" applyAlignment="1">
      <alignment horizontal="center" vertical="center" wrapText="1"/>
    </xf>
    <xf numFmtId="0" fontId="19" fillId="10" borderId="12" xfId="0" applyFont="1" applyFill="1" applyBorder="1" applyAlignment="1">
      <alignment horizontal="center" vertical="center"/>
    </xf>
    <xf numFmtId="0" fontId="20" fillId="8" borderId="0" xfId="0" applyFont="1" applyFill="1" applyProtection="1">
      <protection locked="0"/>
    </xf>
    <xf numFmtId="0" fontId="26" fillId="8" borderId="0" xfId="0" applyFont="1" applyFill="1" applyAlignment="1" applyProtection="1">
      <alignment vertical="center"/>
      <protection locked="0"/>
    </xf>
    <xf numFmtId="0" fontId="27" fillId="8" borderId="0" xfId="0" applyFont="1" applyFill="1" applyAlignment="1" applyProtection="1">
      <alignment vertical="center"/>
      <protection locked="0"/>
    </xf>
    <xf numFmtId="0" fontId="28" fillId="8" borderId="0" xfId="0" applyFont="1" applyFill="1" applyProtection="1">
      <protection locked="0"/>
    </xf>
    <xf numFmtId="0" fontId="29" fillId="8" borderId="0" xfId="0" applyFont="1" applyFill="1" applyProtection="1">
      <protection locked="0"/>
    </xf>
    <xf numFmtId="0" fontId="30" fillId="8" borderId="0" xfId="0" applyFont="1" applyFill="1" applyAlignment="1" applyProtection="1">
      <alignment vertical="center"/>
      <protection locked="0"/>
    </xf>
    <xf numFmtId="0" fontId="22" fillId="8" borderId="0" xfId="0" applyFont="1" applyFill="1" applyAlignment="1" applyProtection="1">
      <alignment vertical="center"/>
      <protection locked="0"/>
    </xf>
    <xf numFmtId="0" fontId="31" fillId="8" borderId="0" xfId="0" applyFont="1" applyFill="1" applyProtection="1">
      <protection locked="0"/>
    </xf>
    <xf numFmtId="0" fontId="32" fillId="8" borderId="0" xfId="0" applyFont="1" applyFill="1" applyProtection="1">
      <protection locked="0"/>
    </xf>
    <xf numFmtId="0" fontId="33" fillId="8" borderId="0" xfId="0" applyFont="1" applyFill="1" applyProtection="1">
      <protection locked="0"/>
    </xf>
    <xf numFmtId="2" fontId="20" fillId="8" borderId="0" xfId="0" applyNumberFormat="1" applyFont="1" applyFill="1" applyProtection="1">
      <protection locked="0"/>
    </xf>
    <xf numFmtId="0" fontId="20" fillId="0" borderId="15" xfId="0" applyFont="1" applyBorder="1" applyAlignment="1">
      <alignment horizontal="center"/>
    </xf>
    <xf numFmtId="0" fontId="20" fillId="0" borderId="15" xfId="0" applyFont="1" applyBorder="1" applyAlignment="1">
      <alignment horizontal="center" vertical="center"/>
    </xf>
    <xf numFmtId="0" fontId="20" fillId="0" borderId="11" xfId="0" applyFont="1" applyBorder="1" applyAlignment="1">
      <alignment vertical="center" wrapText="1"/>
    </xf>
    <xf numFmtId="0" fontId="7" fillId="0" borderId="0" xfId="0" applyFont="1" applyAlignment="1">
      <alignment horizontal="left" vertical="center" wrapText="1"/>
    </xf>
    <xf numFmtId="9" fontId="7" fillId="0" borderId="0" xfId="1" applyFont="1" applyAlignment="1">
      <alignment horizontal="left" vertical="center" wrapText="1"/>
    </xf>
    <xf numFmtId="14" fontId="7" fillId="0" borderId="0" xfId="0" applyNumberFormat="1" applyFont="1" applyAlignment="1">
      <alignment horizontal="left" vertical="center" wrapText="1"/>
    </xf>
    <xf numFmtId="9" fontId="7" fillId="0" borderId="0" xfId="0" applyNumberFormat="1" applyFont="1" applyAlignment="1">
      <alignment horizontal="left" vertical="center" wrapText="1"/>
    </xf>
    <xf numFmtId="0" fontId="37" fillId="0" borderId="0" xfId="0" applyFont="1" applyAlignment="1">
      <alignment horizontal="left" vertical="center" wrapText="1"/>
    </xf>
    <xf numFmtId="0" fontId="13" fillId="0" borderId="0" xfId="0" applyFont="1" applyAlignment="1">
      <alignment horizontal="center" vertical="center" wrapText="1"/>
    </xf>
    <xf numFmtId="0" fontId="7" fillId="8" borderId="0" xfId="0" applyFont="1" applyFill="1" applyAlignment="1">
      <alignment horizontal="left" vertical="center" wrapText="1"/>
    </xf>
    <xf numFmtId="0" fontId="7" fillId="0" borderId="12" xfId="0" applyFont="1" applyBorder="1" applyAlignment="1">
      <alignment horizontal="left" vertical="center" wrapText="1"/>
    </xf>
    <xf numFmtId="14" fontId="7" fillId="0" borderId="12" xfId="0" applyNumberFormat="1" applyFont="1" applyBorder="1" applyAlignment="1">
      <alignment horizontal="left" vertical="center" wrapText="1"/>
    </xf>
    <xf numFmtId="9" fontId="7" fillId="0" borderId="12" xfId="1" applyFont="1" applyBorder="1" applyAlignment="1">
      <alignment horizontal="left" vertical="center" wrapText="1"/>
    </xf>
    <xf numFmtId="9" fontId="7" fillId="0" borderId="12" xfId="0" applyNumberFormat="1" applyFont="1" applyBorder="1" applyAlignment="1">
      <alignment horizontal="left" vertical="center" wrapText="1"/>
    </xf>
    <xf numFmtId="0" fontId="7" fillId="8" borderId="12" xfId="0" applyFont="1" applyFill="1" applyBorder="1" applyAlignment="1">
      <alignment horizontal="left" vertical="center" wrapText="1"/>
    </xf>
    <xf numFmtId="0" fontId="37" fillId="0" borderId="12" xfId="0" applyFont="1" applyBorder="1" applyAlignment="1">
      <alignment horizontal="left" vertical="center" wrapText="1"/>
    </xf>
    <xf numFmtId="0" fontId="2" fillId="0" borderId="0" xfId="0" applyFont="1"/>
    <xf numFmtId="0" fontId="38" fillId="0" borderId="0" xfId="0" applyFont="1"/>
    <xf numFmtId="0" fontId="0" fillId="0" borderId="0" xfId="0" applyAlignment="1">
      <alignment wrapText="1"/>
    </xf>
    <xf numFmtId="0" fontId="39" fillId="0" borderId="21" xfId="0" applyFont="1" applyBorder="1" applyAlignment="1">
      <alignment horizontal="center" vertical="center"/>
    </xf>
    <xf numFmtId="0" fontId="39" fillId="0" borderId="21" xfId="0" applyFont="1" applyBorder="1" applyAlignment="1">
      <alignment vertical="center"/>
    </xf>
    <xf numFmtId="0" fontId="39" fillId="9" borderId="21" xfId="0" applyFont="1" applyFill="1" applyBorder="1" applyAlignment="1">
      <alignment horizontal="center" vertical="center" wrapText="1"/>
    </xf>
    <xf numFmtId="0" fontId="40" fillId="0" borderId="21" xfId="0" applyFont="1" applyBorder="1" applyAlignment="1" applyProtection="1">
      <alignment horizontal="left" vertical="center" wrapText="1"/>
      <protection locked="0"/>
    </xf>
    <xf numFmtId="0" fontId="40" fillId="0" borderId="21" xfId="0" applyFont="1" applyBorder="1" applyAlignment="1" applyProtection="1">
      <alignment horizontal="left" vertical="center"/>
      <protection locked="0"/>
    </xf>
    <xf numFmtId="9" fontId="39" fillId="10" borderId="21" xfId="0" applyNumberFormat="1" applyFont="1" applyFill="1" applyBorder="1" applyAlignment="1">
      <alignment horizontal="center" vertical="center"/>
    </xf>
    <xf numFmtId="1" fontId="39" fillId="10" borderId="21" xfId="0" applyNumberFormat="1" applyFont="1" applyFill="1" applyBorder="1" applyAlignment="1">
      <alignment horizontal="center" vertical="center"/>
    </xf>
    <xf numFmtId="0" fontId="47" fillId="9" borderId="21" xfId="0" applyFont="1" applyFill="1" applyBorder="1" applyAlignment="1" applyProtection="1">
      <alignment horizontal="left" vertical="center"/>
      <protection locked="0"/>
    </xf>
    <xf numFmtId="0" fontId="39" fillId="8" borderId="22" xfId="0" applyFont="1" applyFill="1" applyBorder="1" applyAlignment="1" applyProtection="1">
      <alignment horizontal="center" vertical="center"/>
      <protection locked="0"/>
    </xf>
    <xf numFmtId="0" fontId="39" fillId="8" borderId="23" xfId="0" applyFont="1" applyFill="1" applyBorder="1" applyAlignment="1" applyProtection="1">
      <alignment horizontal="center" vertical="center"/>
      <protection locked="0"/>
    </xf>
    <xf numFmtId="0" fontId="39" fillId="8" borderId="24" xfId="0" applyFont="1" applyFill="1" applyBorder="1" applyAlignment="1" applyProtection="1">
      <alignment horizontal="center" vertical="center"/>
      <protection locked="0"/>
    </xf>
    <xf numFmtId="0" fontId="47" fillId="9" borderId="21" xfId="0" applyFont="1" applyFill="1" applyBorder="1" applyAlignment="1" applyProtection="1">
      <alignment horizontal="left"/>
      <protection locked="0"/>
    </xf>
    <xf numFmtId="0" fontId="45" fillId="9" borderId="21" xfId="0" applyFont="1" applyFill="1" applyBorder="1" applyAlignment="1">
      <alignment horizontal="center" vertical="center"/>
    </xf>
    <xf numFmtId="0" fontId="45" fillId="9" borderId="21" xfId="0" applyFont="1" applyFill="1" applyBorder="1" applyAlignment="1">
      <alignment horizontal="center" vertical="center" wrapText="1"/>
    </xf>
    <xf numFmtId="0" fontId="42" fillId="0" borderId="21" xfId="0" applyFont="1" applyBorder="1" applyAlignment="1" applyProtection="1">
      <alignment vertical="center"/>
      <protection locked="0"/>
    </xf>
    <xf numFmtId="9" fontId="45" fillId="10" borderId="21" xfId="0" applyNumberFormat="1" applyFont="1" applyFill="1" applyBorder="1" applyAlignment="1">
      <alignment horizontal="center" vertical="center"/>
    </xf>
    <xf numFmtId="1" fontId="45" fillId="10" borderId="21" xfId="0" applyNumberFormat="1" applyFont="1" applyFill="1" applyBorder="1" applyAlignment="1">
      <alignment horizontal="center" vertical="center"/>
    </xf>
    <xf numFmtId="0" fontId="41" fillId="9" borderId="21" xfId="0" applyFont="1" applyFill="1" applyBorder="1" applyAlignment="1">
      <alignment horizontal="center" vertical="center"/>
    </xf>
    <xf numFmtId="0" fontId="41" fillId="9" borderId="21" xfId="0" applyFont="1" applyFill="1" applyBorder="1" applyAlignment="1">
      <alignment horizontal="center" vertical="center" wrapText="1"/>
    </xf>
    <xf numFmtId="0" fontId="43" fillId="0" borderId="21" xfId="0" applyFont="1" applyBorder="1" applyAlignment="1" applyProtection="1">
      <alignment vertical="center"/>
      <protection locked="0"/>
    </xf>
    <xf numFmtId="9" fontId="41" fillId="10" borderId="21" xfId="0" applyNumberFormat="1" applyFont="1" applyFill="1" applyBorder="1" applyAlignment="1">
      <alignment horizontal="center" vertical="center"/>
    </xf>
    <xf numFmtId="1" fontId="41" fillId="10" borderId="21" xfId="0" applyNumberFormat="1" applyFont="1" applyFill="1" applyBorder="1" applyAlignment="1">
      <alignment horizontal="center" vertical="center"/>
    </xf>
    <xf numFmtId="9" fontId="44" fillId="12" borderId="21" xfId="0" applyNumberFormat="1" applyFont="1" applyFill="1" applyBorder="1" applyAlignment="1">
      <alignment horizontal="center" vertical="center"/>
    </xf>
    <xf numFmtId="0" fontId="41" fillId="8" borderId="22" xfId="0" applyFont="1" applyFill="1" applyBorder="1" applyAlignment="1" applyProtection="1">
      <alignment horizontal="center" vertical="center"/>
      <protection locked="0"/>
    </xf>
    <xf numFmtId="0" fontId="41" fillId="8" borderId="23" xfId="0" applyFont="1" applyFill="1" applyBorder="1" applyAlignment="1" applyProtection="1">
      <alignment horizontal="center" vertical="center"/>
      <protection locked="0"/>
    </xf>
    <xf numFmtId="0" fontId="41" fillId="8" borderId="24" xfId="0" applyFont="1" applyFill="1" applyBorder="1" applyAlignment="1" applyProtection="1">
      <alignment horizontal="center" vertical="center"/>
      <protection locked="0"/>
    </xf>
    <xf numFmtId="0" fontId="45" fillId="0" borderId="21" xfId="0" applyFont="1" applyBorder="1" applyAlignment="1">
      <alignment vertical="center"/>
    </xf>
    <xf numFmtId="0" fontId="45" fillId="0" borderId="21" xfId="0" applyFont="1" applyBorder="1" applyAlignment="1">
      <alignment horizontal="center" vertical="center"/>
    </xf>
    <xf numFmtId="0" fontId="23" fillId="0" borderId="21" xfId="0" applyFont="1" applyBorder="1" applyAlignment="1">
      <alignment horizontal="center"/>
    </xf>
    <xf numFmtId="0" fontId="23" fillId="0" borderId="21" xfId="0" applyFont="1" applyBorder="1" applyAlignment="1">
      <alignment horizontal="center" vertical="center"/>
    </xf>
    <xf numFmtId="9" fontId="45" fillId="9" borderId="21" xfId="0" applyNumberFormat="1" applyFont="1" applyFill="1" applyBorder="1" applyAlignment="1">
      <alignment horizontal="center" vertical="center" wrapText="1"/>
    </xf>
    <xf numFmtId="0" fontId="42" fillId="0" borderId="21" xfId="0" applyFont="1" applyBorder="1" applyAlignment="1">
      <alignment vertical="center" wrapText="1"/>
    </xf>
    <xf numFmtId="0" fontId="42" fillId="0" borderId="21" xfId="0" applyFont="1" applyBorder="1" applyAlignment="1">
      <alignment horizontal="center" vertical="center" wrapText="1"/>
    </xf>
    <xf numFmtId="165" fontId="42" fillId="9" borderId="21" xfId="0" applyNumberFormat="1" applyFont="1" applyFill="1" applyBorder="1" applyAlignment="1">
      <alignment horizontal="center" vertical="center" wrapText="1"/>
    </xf>
    <xf numFmtId="1" fontId="42" fillId="0" borderId="21" xfId="0" applyNumberFormat="1" applyFont="1" applyBorder="1" applyAlignment="1">
      <alignment horizontal="center" vertical="center" wrapText="1"/>
    </xf>
    <xf numFmtId="0" fontId="42" fillId="10" borderId="21" xfId="0" applyFont="1" applyFill="1" applyBorder="1" applyAlignment="1">
      <alignment vertical="center" wrapText="1"/>
    </xf>
    <xf numFmtId="1" fontId="45" fillId="10" borderId="21" xfId="0" applyNumberFormat="1" applyFont="1" applyFill="1" applyBorder="1" applyAlignment="1">
      <alignment horizontal="center" vertical="center" wrapText="1"/>
    </xf>
    <xf numFmtId="9" fontId="45" fillId="10" borderId="21" xfId="1" applyFont="1" applyFill="1" applyBorder="1" applyAlignment="1" applyProtection="1">
      <alignment horizontal="center" vertical="center" wrapText="1"/>
    </xf>
    <xf numFmtId="0" fontId="42" fillId="0" borderId="22" xfId="0" applyFont="1" applyBorder="1" applyAlignment="1">
      <alignment horizontal="center" vertical="center" wrapText="1"/>
    </xf>
    <xf numFmtId="0" fontId="42" fillId="0" borderId="23" xfId="0" applyFont="1" applyBorder="1" applyAlignment="1">
      <alignment horizontal="center" vertical="center" wrapText="1"/>
    </xf>
    <xf numFmtId="0" fontId="42" fillId="0" borderId="24" xfId="0" applyFont="1" applyBorder="1" applyAlignment="1">
      <alignment horizontal="center" vertical="center" wrapText="1"/>
    </xf>
    <xf numFmtId="0" fontId="48" fillId="8" borderId="21" xfId="0" applyFont="1" applyFill="1" applyBorder="1" applyAlignment="1">
      <alignment horizontal="center" vertical="center"/>
    </xf>
    <xf numFmtId="0" fontId="37" fillId="0" borderId="32" xfId="0" applyFont="1" applyBorder="1" applyAlignment="1">
      <alignment horizontal="left" vertical="center" wrapText="1"/>
    </xf>
    <xf numFmtId="0" fontId="13" fillId="0" borderId="20" xfId="0" applyFont="1" applyBorder="1" applyAlignment="1">
      <alignment horizontal="center" vertical="center" wrapText="1"/>
    </xf>
    <xf numFmtId="0" fontId="13" fillId="0" borderId="33" xfId="0" applyFont="1" applyBorder="1" applyAlignment="1">
      <alignment horizontal="center" vertical="center" wrapText="1"/>
    </xf>
    <xf numFmtId="9" fontId="7" fillId="0" borderId="12" xfId="1" applyFont="1" applyFill="1" applyBorder="1" applyAlignment="1">
      <alignment horizontal="left" vertical="center" wrapText="1"/>
    </xf>
    <xf numFmtId="0" fontId="13" fillId="0" borderId="20" xfId="0" applyFont="1" applyBorder="1" applyAlignment="1">
      <alignment horizontal="center" vertical="center"/>
    </xf>
    <xf numFmtId="0" fontId="13" fillId="0" borderId="33" xfId="0" applyFont="1" applyBorder="1" applyAlignment="1">
      <alignment horizontal="center" vertical="center"/>
    </xf>
    <xf numFmtId="14" fontId="39" fillId="0" borderId="21" xfId="0" applyNumberFormat="1" applyFont="1" applyBorder="1" applyAlignment="1">
      <alignment horizontal="center" vertical="center"/>
    </xf>
    <xf numFmtId="14" fontId="45" fillId="0" borderId="21" xfId="0" applyNumberFormat="1" applyFont="1" applyBorder="1" applyAlignment="1">
      <alignment horizontal="center" vertical="center"/>
    </xf>
    <xf numFmtId="0" fontId="16" fillId="0" borderId="0" xfId="0" applyFont="1" applyAlignment="1">
      <alignment horizontal="center"/>
    </xf>
    <xf numFmtId="0" fontId="5" fillId="0" borderId="5" xfId="0" applyFont="1" applyBorder="1" applyAlignment="1">
      <alignment horizontal="center" vertical="center" textRotation="90"/>
    </xf>
    <xf numFmtId="0" fontId="5" fillId="0" borderId="7" xfId="0" applyFont="1" applyBorder="1" applyAlignment="1">
      <alignment horizontal="center" vertical="center" textRotation="90"/>
    </xf>
    <xf numFmtId="0" fontId="5" fillId="0" borderId="9" xfId="0" applyFont="1" applyBorder="1" applyAlignment="1">
      <alignment horizontal="center" vertical="center" textRotation="90"/>
    </xf>
    <xf numFmtId="0" fontId="5" fillId="0" borderId="6" xfId="0" applyFont="1" applyBorder="1" applyAlignment="1">
      <alignment horizontal="center" vertical="center" textRotation="90"/>
    </xf>
    <xf numFmtId="0" fontId="5" fillId="0" borderId="8" xfId="0" applyFont="1" applyBorder="1" applyAlignment="1">
      <alignment horizontal="center" vertical="center" textRotation="90"/>
    </xf>
    <xf numFmtId="0" fontId="5" fillId="0" borderId="10" xfId="0" applyFont="1" applyBorder="1" applyAlignment="1">
      <alignment horizontal="center" vertical="center" textRotation="90"/>
    </xf>
    <xf numFmtId="0" fontId="18" fillId="8" borderId="12" xfId="0" applyFont="1" applyFill="1" applyBorder="1" applyAlignment="1">
      <alignment horizontal="left" vertical="center" wrapText="1"/>
    </xf>
    <xf numFmtId="0" fontId="20" fillId="8" borderId="12" xfId="0" applyFont="1" applyFill="1" applyBorder="1" applyAlignment="1">
      <alignment horizontal="left" vertical="center" wrapText="1"/>
    </xf>
    <xf numFmtId="0" fontId="25" fillId="0" borderId="16" xfId="0" applyFont="1" applyBorder="1" applyAlignment="1">
      <alignment horizontal="center" vertical="center"/>
    </xf>
    <xf numFmtId="0" fontId="17" fillId="0" borderId="11" xfId="0" applyFont="1" applyBorder="1" applyAlignment="1">
      <alignment horizontal="center" vertical="center"/>
    </xf>
    <xf numFmtId="0" fontId="17" fillId="0" borderId="19" xfId="0" applyFont="1" applyBorder="1" applyAlignment="1">
      <alignment horizontal="center" vertical="center"/>
    </xf>
    <xf numFmtId="0" fontId="17" fillId="0" borderId="14" xfId="0" applyFont="1" applyBorder="1" applyAlignment="1">
      <alignment horizontal="center" vertical="center"/>
    </xf>
    <xf numFmtId="0" fontId="17" fillId="0" borderId="0" xfId="0" applyFont="1" applyAlignment="1">
      <alignment horizontal="center" vertical="center"/>
    </xf>
    <xf numFmtId="0" fontId="17" fillId="0" borderId="13" xfId="0" applyFont="1" applyBorder="1" applyAlignment="1">
      <alignment horizontal="center" vertical="center"/>
    </xf>
    <xf numFmtId="0" fontId="17" fillId="0" borderId="17" xfId="0" applyFont="1" applyBorder="1" applyAlignment="1">
      <alignment horizontal="center" vertical="center"/>
    </xf>
    <xf numFmtId="0" fontId="17" fillId="0" borderId="18" xfId="0" applyFont="1" applyBorder="1" applyAlignment="1">
      <alignment horizontal="center" vertical="center"/>
    </xf>
    <xf numFmtId="0" fontId="17" fillId="0" borderId="20" xfId="0" applyFont="1" applyBorder="1" applyAlignment="1">
      <alignment horizontal="center" vertical="center"/>
    </xf>
    <xf numFmtId="0" fontId="39" fillId="8" borderId="22" xfId="0" applyFont="1" applyFill="1" applyBorder="1" applyAlignment="1" applyProtection="1">
      <alignment horizontal="center" vertical="center"/>
      <protection locked="0"/>
    </xf>
    <xf numFmtId="0" fontId="39" fillId="8" borderId="23" xfId="0" applyFont="1" applyFill="1" applyBorder="1" applyAlignment="1" applyProtection="1">
      <alignment horizontal="center" vertical="center"/>
      <protection locked="0"/>
    </xf>
    <xf numFmtId="0" fontId="39" fillId="8" borderId="24" xfId="0" applyFont="1" applyFill="1" applyBorder="1" applyAlignment="1" applyProtection="1">
      <alignment horizontal="center" vertical="center"/>
      <protection locked="0"/>
    </xf>
    <xf numFmtId="0" fontId="39" fillId="9" borderId="21" xfId="0" applyFont="1" applyFill="1" applyBorder="1" applyAlignment="1" applyProtection="1">
      <alignment horizontal="center" vertical="center" wrapText="1"/>
      <protection locked="0"/>
    </xf>
    <xf numFmtId="9" fontId="40" fillId="0" borderId="21" xfId="0" applyNumberFormat="1" applyFont="1" applyBorder="1" applyAlignment="1" applyProtection="1">
      <alignment horizontal="center" vertical="center" wrapText="1"/>
      <protection locked="0"/>
    </xf>
    <xf numFmtId="0" fontId="40" fillId="0" borderId="21" xfId="0" applyFont="1" applyBorder="1" applyAlignment="1" applyProtection="1">
      <alignment horizontal="center" vertical="center" wrapText="1"/>
      <protection locked="0"/>
    </xf>
    <xf numFmtId="0" fontId="39" fillId="10" borderId="21" xfId="0" applyFont="1" applyFill="1" applyBorder="1" applyAlignment="1" applyProtection="1">
      <alignment horizontal="left" vertical="center" wrapText="1"/>
      <protection locked="0"/>
    </xf>
    <xf numFmtId="0" fontId="39" fillId="9" borderId="21" xfId="0" applyFont="1" applyFill="1" applyBorder="1" applyAlignment="1">
      <alignment horizontal="center" vertical="center" wrapText="1"/>
    </xf>
    <xf numFmtId="0" fontId="39" fillId="9" borderId="21" xfId="0" applyFont="1" applyFill="1" applyBorder="1" applyAlignment="1">
      <alignment horizontal="center" vertical="center"/>
    </xf>
    <xf numFmtId="14" fontId="40" fillId="0" borderId="21" xfId="0" applyNumberFormat="1" applyFont="1" applyBorder="1" applyAlignment="1" applyProtection="1">
      <alignment horizontal="center" vertical="center" wrapText="1"/>
      <protection locked="0"/>
    </xf>
    <xf numFmtId="0" fontId="39" fillId="0" borderId="21" xfId="0" applyFont="1" applyBorder="1" applyAlignment="1">
      <alignment horizontal="center" vertical="center"/>
    </xf>
    <xf numFmtId="0" fontId="39" fillId="0" borderId="21" xfId="0" applyFont="1" applyBorder="1" applyAlignment="1">
      <alignment horizontal="center" vertical="center" wrapText="1"/>
    </xf>
    <xf numFmtId="0" fontId="45" fillId="8" borderId="21" xfId="0" applyFont="1" applyFill="1" applyBorder="1" applyAlignment="1" applyProtection="1">
      <alignment horizontal="center" vertical="center"/>
      <protection locked="0"/>
    </xf>
    <xf numFmtId="0" fontId="45" fillId="8" borderId="22" xfId="0" applyFont="1" applyFill="1" applyBorder="1" applyAlignment="1" applyProtection="1">
      <alignment horizontal="center" vertical="center"/>
      <protection locked="0"/>
    </xf>
    <xf numFmtId="0" fontId="45" fillId="8" borderId="23" xfId="0" applyFont="1" applyFill="1" applyBorder="1" applyAlignment="1" applyProtection="1">
      <alignment horizontal="center" vertical="center"/>
      <protection locked="0"/>
    </xf>
    <xf numFmtId="0" fontId="45" fillId="8" borderId="24" xfId="0" applyFont="1" applyFill="1" applyBorder="1" applyAlignment="1" applyProtection="1">
      <alignment horizontal="center" vertical="center"/>
      <protection locked="0"/>
    </xf>
    <xf numFmtId="0" fontId="34" fillId="0" borderId="21" xfId="0" applyFont="1" applyBorder="1" applyAlignment="1" applyProtection="1">
      <alignment horizontal="center" vertical="center" wrapText="1"/>
      <protection locked="0"/>
    </xf>
    <xf numFmtId="0" fontId="45" fillId="10" borderId="21" xfId="0" applyFont="1" applyFill="1" applyBorder="1" applyAlignment="1" applyProtection="1">
      <alignment horizontal="left" vertical="center" wrapText="1"/>
      <protection locked="0"/>
    </xf>
    <xf numFmtId="9" fontId="42" fillId="0" borderId="21" xfId="0" applyNumberFormat="1" applyFont="1" applyBorder="1" applyAlignment="1" applyProtection="1">
      <alignment horizontal="center" vertical="center" wrapText="1"/>
      <protection locked="0"/>
    </xf>
    <xf numFmtId="0" fontId="42" fillId="0" borderId="21" xfId="0" applyFont="1" applyBorder="1" applyAlignment="1" applyProtection="1">
      <alignment horizontal="center" vertical="center" wrapText="1"/>
      <protection locked="0"/>
    </xf>
    <xf numFmtId="14" fontId="42" fillId="0" borderId="21" xfId="0" applyNumberFormat="1" applyFont="1" applyBorder="1" applyAlignment="1" applyProtection="1">
      <alignment horizontal="center" vertical="center" wrapText="1"/>
      <protection locked="0"/>
    </xf>
    <xf numFmtId="0" fontId="45" fillId="9" borderId="21" xfId="0" applyFont="1" applyFill="1" applyBorder="1" applyAlignment="1" applyProtection="1">
      <alignment horizontal="center" vertical="center" wrapText="1"/>
      <protection locked="0"/>
    </xf>
    <xf numFmtId="0" fontId="45" fillId="9" borderId="21" xfId="0" applyFont="1" applyFill="1" applyBorder="1" applyAlignment="1">
      <alignment horizontal="center" vertical="center" wrapText="1"/>
    </xf>
    <xf numFmtId="0" fontId="45" fillId="9" borderId="21" xfId="0" applyFont="1" applyFill="1" applyBorder="1" applyAlignment="1">
      <alignment horizontal="center" vertical="center"/>
    </xf>
    <xf numFmtId="0" fontId="41" fillId="8" borderId="22" xfId="0" applyFont="1" applyFill="1" applyBorder="1" applyAlignment="1" applyProtection="1">
      <alignment horizontal="center" vertical="center"/>
      <protection locked="0"/>
    </xf>
    <xf numFmtId="0" fontId="41" fillId="8" borderId="23" xfId="0" applyFont="1" applyFill="1" applyBorder="1" applyAlignment="1" applyProtection="1">
      <alignment horizontal="center" vertical="center"/>
      <protection locked="0"/>
    </xf>
    <xf numFmtId="0" fontId="41" fillId="8" borderId="24" xfId="0" applyFont="1" applyFill="1" applyBorder="1" applyAlignment="1" applyProtection="1">
      <alignment horizontal="center" vertical="center"/>
      <protection locked="0"/>
    </xf>
    <xf numFmtId="0" fontId="10" fillId="0" borderId="21" xfId="0" applyFont="1" applyBorder="1" applyAlignment="1" applyProtection="1">
      <alignment horizontal="center"/>
      <protection locked="0"/>
    </xf>
    <xf numFmtId="0" fontId="41" fillId="9" borderId="21" xfId="0" applyFont="1" applyFill="1" applyBorder="1" applyAlignment="1">
      <alignment horizontal="center" vertical="center" wrapText="1"/>
    </xf>
    <xf numFmtId="2" fontId="41" fillId="9" borderId="21" xfId="0" applyNumberFormat="1" applyFont="1" applyFill="1" applyBorder="1" applyAlignment="1">
      <alignment horizontal="center" vertical="center" wrapText="1"/>
    </xf>
    <xf numFmtId="0" fontId="41" fillId="10" borderId="21" xfId="0" applyFont="1" applyFill="1" applyBorder="1" applyAlignment="1" applyProtection="1">
      <alignment horizontal="left" vertical="center" wrapText="1"/>
      <protection locked="0"/>
    </xf>
    <xf numFmtId="0" fontId="22" fillId="10" borderId="21" xfId="0" applyFont="1" applyFill="1" applyBorder="1" applyAlignment="1">
      <alignment horizontal="center" vertical="center"/>
    </xf>
    <xf numFmtId="0" fontId="41" fillId="9" borderId="21" xfId="0" applyFont="1" applyFill="1" applyBorder="1" applyAlignment="1">
      <alignment horizontal="center" vertical="center"/>
    </xf>
    <xf numFmtId="9" fontId="43" fillId="0" borderId="21" xfId="1" applyFont="1" applyBorder="1" applyAlignment="1" applyProtection="1">
      <alignment horizontal="center" vertical="center" wrapText="1"/>
    </xf>
    <xf numFmtId="0" fontId="43" fillId="0" borderId="21" xfId="0" applyFont="1" applyBorder="1" applyAlignment="1" applyProtection="1">
      <alignment horizontal="center" vertical="center" wrapText="1"/>
      <protection locked="0"/>
    </xf>
    <xf numFmtId="9" fontId="43" fillId="0" borderId="21" xfId="0" applyNumberFormat="1" applyFont="1" applyBorder="1" applyAlignment="1" applyProtection="1">
      <alignment horizontal="center" vertical="center" wrapText="1"/>
      <protection locked="0"/>
    </xf>
    <xf numFmtId="9" fontId="43" fillId="0" borderId="21" xfId="1" applyFont="1" applyBorder="1" applyAlignment="1" applyProtection="1">
      <alignment horizontal="center" vertical="center" wrapText="1"/>
      <protection locked="0"/>
    </xf>
    <xf numFmtId="9" fontId="43" fillId="0" borderId="21" xfId="1" applyFont="1" applyFill="1" applyBorder="1" applyAlignment="1" applyProtection="1">
      <alignment horizontal="center" vertical="center" wrapText="1"/>
    </xf>
    <xf numFmtId="0" fontId="41" fillId="9" borderId="21" xfId="0" applyFont="1" applyFill="1" applyBorder="1" applyAlignment="1" applyProtection="1">
      <alignment horizontal="center" vertical="center" wrapText="1"/>
      <protection locked="0"/>
    </xf>
    <xf numFmtId="14" fontId="43" fillId="0" borderId="21" xfId="0" applyNumberFormat="1" applyFont="1" applyBorder="1" applyAlignment="1" applyProtection="1">
      <alignment horizontal="center" vertical="center" wrapText="1"/>
      <protection locked="0"/>
    </xf>
    <xf numFmtId="0" fontId="42" fillId="0" borderId="22" xfId="0" applyFont="1" applyBorder="1" applyAlignment="1">
      <alignment horizontal="center" vertical="center" wrapText="1"/>
    </xf>
    <xf numFmtId="0" fontId="42" fillId="0" borderId="23" xfId="0" applyFont="1" applyBorder="1" applyAlignment="1">
      <alignment horizontal="center" vertical="center" wrapText="1"/>
    </xf>
    <xf numFmtId="0" fontId="42" fillId="0" borderId="24" xfId="0" applyFont="1" applyBorder="1" applyAlignment="1">
      <alignment horizontal="center" vertical="center" wrapText="1"/>
    </xf>
    <xf numFmtId="0" fontId="45" fillId="10" borderId="21" xfId="0" applyFont="1" applyFill="1" applyBorder="1" applyAlignment="1">
      <alignment horizontal="right" vertical="center" wrapText="1"/>
    </xf>
    <xf numFmtId="0" fontId="42" fillId="8" borderId="21" xfId="0" applyFont="1" applyFill="1" applyBorder="1" applyAlignment="1">
      <alignment horizontal="center" vertical="center" wrapText="1"/>
    </xf>
    <xf numFmtId="0" fontId="46" fillId="8" borderId="21" xfId="0" applyFont="1" applyFill="1" applyBorder="1" applyAlignment="1">
      <alignment horizontal="center" vertical="center"/>
    </xf>
    <xf numFmtId="0" fontId="5" fillId="0" borderId="21" xfId="0" applyFont="1" applyBorder="1" applyAlignment="1">
      <alignment horizontal="center" vertical="center" wrapText="1"/>
    </xf>
    <xf numFmtId="0" fontId="42" fillId="0" borderId="21" xfId="0" applyFont="1" applyBorder="1" applyAlignment="1">
      <alignment horizontal="center" vertical="center" wrapText="1"/>
    </xf>
    <xf numFmtId="0" fontId="45" fillId="0" borderId="21" xfId="0" applyFont="1" applyBorder="1" applyAlignment="1">
      <alignment horizontal="center" vertical="center" wrapText="1"/>
    </xf>
    <xf numFmtId="0" fontId="42" fillId="0" borderId="21" xfId="0" applyFont="1" applyBorder="1" applyAlignment="1">
      <alignment horizontal="left" vertical="center" wrapText="1"/>
    </xf>
    <xf numFmtId="164" fontId="45" fillId="0" borderId="21" xfId="0" applyNumberFormat="1" applyFont="1" applyBorder="1" applyAlignment="1">
      <alignment horizontal="center" vertical="center"/>
    </xf>
    <xf numFmtId="0" fontId="45" fillId="10" borderId="21" xfId="0" applyFont="1" applyFill="1" applyBorder="1" applyAlignment="1">
      <alignment horizontal="center" vertical="center" wrapText="1"/>
    </xf>
    <xf numFmtId="0" fontId="42" fillId="0" borderId="21" xfId="0" applyFont="1" applyBorder="1" applyAlignment="1">
      <alignment horizontal="center" vertical="center"/>
    </xf>
    <xf numFmtId="0" fontId="45" fillId="8" borderId="21" xfId="0" applyFont="1" applyFill="1" applyBorder="1" applyAlignment="1">
      <alignment horizontal="center" vertical="center" wrapText="1"/>
    </xf>
    <xf numFmtId="0" fontId="24" fillId="8" borderId="21" xfId="0" applyFont="1" applyFill="1" applyBorder="1" applyAlignment="1">
      <alignment horizontal="left"/>
    </xf>
    <xf numFmtId="0" fontId="23" fillId="8" borderId="21" xfId="0" applyFont="1" applyFill="1" applyBorder="1" applyAlignment="1">
      <alignment horizontal="left"/>
    </xf>
    <xf numFmtId="0" fontId="24" fillId="10" borderId="21" xfId="0" applyFont="1" applyFill="1" applyBorder="1" applyAlignment="1">
      <alignment horizontal="center" vertical="top" wrapText="1"/>
    </xf>
    <xf numFmtId="0" fontId="23" fillId="0" borderId="21" xfId="0" applyFont="1" applyBorder="1" applyAlignment="1">
      <alignment horizontal="left" vertical="center" wrapText="1"/>
    </xf>
    <xf numFmtId="9" fontId="36" fillId="0" borderId="22" xfId="1" applyFont="1" applyFill="1" applyBorder="1" applyAlignment="1">
      <alignment horizontal="center" vertical="center"/>
    </xf>
    <xf numFmtId="9" fontId="36" fillId="0" borderId="23" xfId="1" applyFont="1" applyFill="1" applyBorder="1" applyAlignment="1">
      <alignment horizontal="center" vertical="center"/>
    </xf>
    <xf numFmtId="9" fontId="36" fillId="0" borderId="24" xfId="1" applyFont="1" applyFill="1" applyBorder="1" applyAlignment="1">
      <alignment horizontal="center" vertical="center"/>
    </xf>
    <xf numFmtId="0" fontId="36" fillId="8" borderId="22" xfId="0" applyFont="1" applyFill="1" applyBorder="1" applyAlignment="1">
      <alignment horizontal="center"/>
    </xf>
    <xf numFmtId="0" fontId="36" fillId="8" borderId="23" xfId="0" applyFont="1" applyFill="1" applyBorder="1" applyAlignment="1">
      <alignment horizontal="center"/>
    </xf>
    <xf numFmtId="0" fontId="36" fillId="8" borderId="24" xfId="0" applyFont="1" applyFill="1" applyBorder="1" applyAlignment="1">
      <alignment horizontal="center"/>
    </xf>
    <xf numFmtId="0" fontId="50" fillId="8" borderId="25" xfId="0" applyFont="1" applyFill="1" applyBorder="1" applyAlignment="1">
      <alignment horizontal="center" vertical="center" wrapText="1"/>
    </xf>
    <xf numFmtId="0" fontId="50" fillId="8" borderId="26" xfId="0" applyFont="1" applyFill="1" applyBorder="1" applyAlignment="1">
      <alignment horizontal="center" vertical="center" wrapText="1"/>
    </xf>
    <xf numFmtId="0" fontId="50" fillId="8" borderId="27" xfId="0" applyFont="1" applyFill="1" applyBorder="1" applyAlignment="1">
      <alignment horizontal="center" vertical="center" wrapText="1"/>
    </xf>
    <xf numFmtId="0" fontId="50" fillId="8" borderId="28" xfId="0" applyFont="1" applyFill="1" applyBorder="1" applyAlignment="1">
      <alignment horizontal="center" vertical="center" wrapText="1"/>
    </xf>
    <xf numFmtId="0" fontId="16" fillId="8" borderId="29" xfId="0" applyFont="1" applyFill="1" applyBorder="1" applyAlignment="1">
      <alignment horizontal="center"/>
    </xf>
    <xf numFmtId="0" fontId="16" fillId="8" borderId="30" xfId="0" applyFont="1" applyFill="1" applyBorder="1" applyAlignment="1">
      <alignment horizontal="center"/>
    </xf>
    <xf numFmtId="0" fontId="16" fillId="8" borderId="31" xfId="0" applyFont="1" applyFill="1" applyBorder="1" applyAlignment="1">
      <alignment horizontal="center"/>
    </xf>
    <xf numFmtId="0" fontId="48" fillId="8" borderId="21" xfId="0" applyFont="1" applyFill="1" applyBorder="1" applyAlignment="1">
      <alignment horizontal="center" vertical="center"/>
    </xf>
    <xf numFmtId="0" fontId="49" fillId="8" borderId="21" xfId="0" applyFont="1" applyFill="1" applyBorder="1" applyAlignment="1">
      <alignment horizontal="center" vertical="center"/>
    </xf>
  </cellXfs>
  <cellStyles count="2">
    <cellStyle name="Normal" xfId="0" builtinId="0"/>
    <cellStyle name="Porcentaje" xfId="1" builtinId="5"/>
  </cellStyles>
  <dxfs count="41">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alignment horizontal="lef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alignment horizontal="lef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left"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alignment horizontal="left" vertical="center" textRotation="0" wrapText="1" indent="0" justifyLastLine="0" shrinkToFit="0" readingOrder="0"/>
      <border diagonalUp="0" diagonalDown="0">
        <left/>
        <right style="hair">
          <color indexed="64"/>
        </right>
        <top style="hair">
          <color indexed="64"/>
        </top>
        <bottom style="hair">
          <color indexed="64"/>
        </bottom>
        <vertical/>
        <horizontal/>
      </border>
    </dxf>
    <dxf>
      <border outline="0">
        <left style="hair">
          <color indexed="64"/>
        </left>
        <top style="hair">
          <color indexed="64"/>
        </top>
      </border>
    </dxf>
    <dxf>
      <border outline="0">
        <bottom style="hair">
          <color indexed="64"/>
        </bottom>
      </border>
    </dxf>
    <dxf>
      <font>
        <b/>
        <i val="0"/>
        <strike val="0"/>
        <condense val="0"/>
        <extend val="0"/>
        <outline val="0"/>
        <shadow val="0"/>
        <u val="none"/>
        <vertAlign val="baseline"/>
        <sz val="14"/>
        <color theme="1"/>
        <name val="Calibri"/>
        <family val="2"/>
        <scheme val="minor"/>
      </font>
      <alignment horizontal="center" vertical="center" textRotation="0" wrapText="0" indent="0" justifyLastLine="0" shrinkToFit="0" readingOrder="0"/>
      <border diagonalUp="0" diagonalDown="0" outline="0">
        <left style="hair">
          <color indexed="64"/>
        </left>
        <right style="hair">
          <color indexed="64"/>
        </right>
        <top/>
        <bottom/>
      </border>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alignment horizontal="lef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alignment horizontal="lef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left"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alignment horizontal="left" vertical="center" textRotation="0" wrapText="1" indent="0" justifyLastLine="0" shrinkToFit="0" readingOrder="0"/>
      <border diagonalUp="0" diagonalDown="0">
        <left/>
        <right style="hair">
          <color indexed="64"/>
        </right>
        <top style="hair">
          <color indexed="64"/>
        </top>
        <bottom style="hair">
          <color indexed="64"/>
        </bottom>
        <vertical/>
        <horizontal/>
      </border>
    </dxf>
    <dxf>
      <border outline="0">
        <left style="hair">
          <color indexed="64"/>
        </left>
        <top style="hair">
          <color indexed="64"/>
        </top>
      </border>
    </dxf>
    <dxf>
      <border outline="0">
        <bottom style="hair">
          <color indexed="64"/>
        </bottom>
      </border>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outline="0">
        <left style="hair">
          <color indexed="64"/>
        </left>
        <right style="hair">
          <color indexed="64"/>
        </right>
        <top/>
        <bottom/>
      </border>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alignment horizontal="lef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alignment horizontal="lef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left"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alignment horizontal="left" vertical="center" textRotation="0" wrapText="1" indent="0" justifyLastLine="0" shrinkToFit="0" readingOrder="0"/>
      <border diagonalUp="0" diagonalDown="0">
        <left/>
        <right style="hair">
          <color indexed="64"/>
        </right>
        <top style="hair">
          <color indexed="64"/>
        </top>
        <bottom style="hair">
          <color indexed="64"/>
        </bottom>
        <vertical/>
        <horizontal/>
      </border>
    </dxf>
    <dxf>
      <border outline="0">
        <left style="hair">
          <color indexed="64"/>
        </left>
        <top style="hair">
          <color indexed="64"/>
        </top>
      </border>
    </dxf>
    <dxf>
      <border outline="0">
        <bottom style="hair">
          <color indexed="64"/>
        </bottom>
      </border>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outline="0">
        <left style="hair">
          <color indexed="64"/>
        </left>
        <right style="hair">
          <color indexed="64"/>
        </right>
        <top/>
        <bottom/>
      </border>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right style="hair">
          <color indexed="64"/>
        </right>
        <top style="hair">
          <color indexed="64"/>
        </top>
        <bottom style="hair">
          <color indexed="64"/>
        </bottom>
      </border>
    </dxf>
    <dxf>
      <border outline="0">
        <left style="hair">
          <color indexed="64"/>
        </left>
        <top style="hair">
          <color indexed="64"/>
        </top>
      </border>
    </dxf>
    <dxf>
      <fill>
        <patternFill patternType="none">
          <fgColor indexed="64"/>
          <bgColor auto="1"/>
        </patternFill>
      </fill>
    </dxf>
    <dxf>
      <border outline="0">
        <bottom style="hair">
          <color indexed="64"/>
        </bottom>
      </border>
    </dxf>
    <dxf>
      <font>
        <b/>
        <i val="0"/>
        <strike val="0"/>
        <condense val="0"/>
        <extend val="0"/>
        <outline val="0"/>
        <shadow val="0"/>
        <u val="none"/>
        <vertAlign val="baseline"/>
        <sz val="14"/>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hair">
          <color indexed="64"/>
        </left>
        <right style="hair">
          <color indexed="64"/>
        </right>
        <top/>
        <bottom/>
      </border>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alignment horizontal="lef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alignment horizontal="lef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left"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alignment horizontal="left"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dxf>
  </dxfs>
  <tableStyles count="0" defaultTableStyle="TableStyleMedium2" defaultPivotStyle="PivotStyleLight16"/>
  <colors>
    <mruColors>
      <color rgb="FF6666FF"/>
      <color rgb="FFEAEFFA"/>
      <color rgb="FFDAE3F6"/>
      <color rgb="FFCDF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23" Type="http://schemas.openxmlformats.org/officeDocument/2006/relationships/customXml" Target="../customXml/item7.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6.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png"/><Relationship Id="rId5" Type="http://schemas.openxmlformats.org/officeDocument/2006/relationships/image" Target="../media/image5.emf"/><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8.png"/></Relationships>
</file>

<file path=xl/drawings/_rels/drawing4.xml.rels><?xml version="1.0" encoding="UTF-8" standalone="yes"?>
<Relationships xmlns="http://schemas.openxmlformats.org/package/2006/relationships"><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1" Type="http://schemas.openxmlformats.org/officeDocument/2006/relationships/image" Target="../media/image10.png"/></Relationships>
</file>

<file path=xl/drawings/_rels/drawing6.xml.rels><?xml version="1.0" encoding="UTF-8" standalone="yes"?>
<Relationships xmlns="http://schemas.openxmlformats.org/package/2006/relationships"><Relationship Id="rId1" Type="http://schemas.openxmlformats.org/officeDocument/2006/relationships/image" Target="../media/image1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2</xdr:col>
      <xdr:colOff>333376</xdr:colOff>
      <xdr:row>2</xdr:row>
      <xdr:rowOff>103617</xdr:rowOff>
    </xdr:to>
    <xdr:pic>
      <xdr:nvPicPr>
        <xdr:cNvPr id="2" name="Imagen 1">
          <a:extLst>
            <a:ext uri="{FF2B5EF4-FFF2-40B4-BE49-F238E27FC236}">
              <a16:creationId xmlns:a16="http://schemas.microsoft.com/office/drawing/2014/main" id="{76EB1D71-3CE9-4243-9175-DC28A291CD82}"/>
            </a:ext>
          </a:extLst>
        </xdr:cNvPr>
        <xdr:cNvPicPr>
          <a:picLocks noChangeAspect="1"/>
        </xdr:cNvPicPr>
      </xdr:nvPicPr>
      <xdr:blipFill rotWithShape="1">
        <a:blip xmlns:r="http://schemas.openxmlformats.org/officeDocument/2006/relationships" r:embed="rId1"/>
        <a:srcRect t="22870" b="26916"/>
        <a:stretch/>
      </xdr:blipFill>
      <xdr:spPr>
        <a:xfrm>
          <a:off x="1" y="0"/>
          <a:ext cx="2609850" cy="484617"/>
        </a:xfrm>
        <a:prstGeom prst="rect">
          <a:avLst/>
        </a:prstGeom>
      </xdr:spPr>
    </xdr:pic>
    <xdr:clientData/>
  </xdr:twoCellAnchor>
  <xdr:twoCellAnchor editAs="oneCell">
    <xdr:from>
      <xdr:col>4</xdr:col>
      <xdr:colOff>352425</xdr:colOff>
      <xdr:row>3</xdr:row>
      <xdr:rowOff>0</xdr:rowOff>
    </xdr:from>
    <xdr:to>
      <xdr:col>13</xdr:col>
      <xdr:colOff>259291</xdr:colOff>
      <xdr:row>4</xdr:row>
      <xdr:rowOff>1095375</xdr:rowOff>
    </xdr:to>
    <xdr:pic>
      <xdr:nvPicPr>
        <xdr:cNvPr id="4" name="Imagen 3">
          <a:extLst>
            <a:ext uri="{FF2B5EF4-FFF2-40B4-BE49-F238E27FC236}">
              <a16:creationId xmlns:a16="http://schemas.microsoft.com/office/drawing/2014/main" id="{0ED199E2-037A-5A7A-5D5F-2DC1D5CE1F3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9525" y="581025"/>
          <a:ext cx="6764866" cy="1295400"/>
        </a:xfrm>
        <a:prstGeom prst="rect">
          <a:avLst/>
        </a:prstGeom>
        <a:solidFill>
          <a:schemeClr val="bg1"/>
        </a:solidFill>
      </xdr:spPr>
    </xdr:pic>
    <xdr:clientData/>
  </xdr:twoCellAnchor>
  <xdr:twoCellAnchor>
    <xdr:from>
      <xdr:col>13</xdr:col>
      <xdr:colOff>228600</xdr:colOff>
      <xdr:row>2</xdr:row>
      <xdr:rowOff>180976</xdr:rowOff>
    </xdr:from>
    <xdr:to>
      <xdr:col>14</xdr:col>
      <xdr:colOff>209549</xdr:colOff>
      <xdr:row>4</xdr:row>
      <xdr:rowOff>1057276</xdr:rowOff>
    </xdr:to>
    <xdr:sp macro="" textlink="">
      <xdr:nvSpPr>
        <xdr:cNvPr id="6" name="CuadroTexto 5">
          <a:extLst>
            <a:ext uri="{FF2B5EF4-FFF2-40B4-BE49-F238E27FC236}">
              <a16:creationId xmlns:a16="http://schemas.microsoft.com/office/drawing/2014/main" id="{DE833A2B-621C-4663-46AB-8345ED357F8F}"/>
            </a:ext>
          </a:extLst>
        </xdr:cNvPr>
        <xdr:cNvSpPr txBox="1"/>
      </xdr:nvSpPr>
      <xdr:spPr>
        <a:xfrm>
          <a:off x="10553700" y="561976"/>
          <a:ext cx="647699" cy="1266825"/>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s-CO" sz="1000" b="1">
              <a:solidFill>
                <a:schemeClr val="bg1"/>
              </a:solidFill>
            </a:rPr>
            <a:t>Pilar 1. Productividad</a:t>
          </a:r>
        </a:p>
      </xdr:txBody>
    </xdr:sp>
    <xdr:clientData/>
  </xdr:twoCellAnchor>
  <xdr:twoCellAnchor>
    <xdr:from>
      <xdr:col>13</xdr:col>
      <xdr:colOff>238126</xdr:colOff>
      <xdr:row>4</xdr:row>
      <xdr:rowOff>1085851</xdr:rowOff>
    </xdr:from>
    <xdr:to>
      <xdr:col>14</xdr:col>
      <xdr:colOff>209550</xdr:colOff>
      <xdr:row>5</xdr:row>
      <xdr:rowOff>1206500</xdr:rowOff>
    </xdr:to>
    <xdr:sp macro="" textlink="">
      <xdr:nvSpPr>
        <xdr:cNvPr id="7" name="CuadroTexto 6">
          <a:extLst>
            <a:ext uri="{FF2B5EF4-FFF2-40B4-BE49-F238E27FC236}">
              <a16:creationId xmlns:a16="http://schemas.microsoft.com/office/drawing/2014/main" id="{B1C45395-A0FB-4A3D-9560-B2A9006C37A7}"/>
            </a:ext>
          </a:extLst>
        </xdr:cNvPr>
        <xdr:cNvSpPr txBox="1"/>
      </xdr:nvSpPr>
      <xdr:spPr>
        <a:xfrm>
          <a:off x="10556876" y="1863726"/>
          <a:ext cx="638174" cy="1327149"/>
        </a:xfrm>
        <a:prstGeom prst="rect">
          <a:avLst/>
        </a:prstGeom>
        <a:solidFill>
          <a:srgbClr val="00B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s-CO" sz="1000" b="1">
              <a:solidFill>
                <a:schemeClr val="bg1"/>
              </a:solidFill>
            </a:rPr>
            <a:t>Pilar 2. Construcción de Integridad</a:t>
          </a:r>
        </a:p>
      </xdr:txBody>
    </xdr:sp>
    <xdr:clientData/>
  </xdr:twoCellAnchor>
  <xdr:twoCellAnchor editAs="oneCell">
    <xdr:from>
      <xdr:col>4</xdr:col>
      <xdr:colOff>330200</xdr:colOff>
      <xdr:row>5</xdr:row>
      <xdr:rowOff>1212850</xdr:rowOff>
    </xdr:from>
    <xdr:to>
      <xdr:col>13</xdr:col>
      <xdr:colOff>254000</xdr:colOff>
      <xdr:row>6</xdr:row>
      <xdr:rowOff>1151624</xdr:rowOff>
    </xdr:to>
    <xdr:pic>
      <xdr:nvPicPr>
        <xdr:cNvPr id="8" name="Imagen 7">
          <a:extLst>
            <a:ext uri="{FF2B5EF4-FFF2-40B4-BE49-F238E27FC236}">
              <a16:creationId xmlns:a16="http://schemas.microsoft.com/office/drawing/2014/main" id="{A33AD3B9-6462-F4BA-67A9-7B015C95D01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90950" y="3197225"/>
          <a:ext cx="6781800" cy="1542149"/>
        </a:xfrm>
        <a:prstGeom prst="rect">
          <a:avLst/>
        </a:prstGeom>
        <a:solidFill>
          <a:schemeClr val="bg1"/>
        </a:solidFill>
      </xdr:spPr>
    </xdr:pic>
    <xdr:clientData/>
  </xdr:twoCellAnchor>
  <xdr:twoCellAnchor>
    <xdr:from>
      <xdr:col>13</xdr:col>
      <xdr:colOff>228600</xdr:colOff>
      <xdr:row>5</xdr:row>
      <xdr:rowOff>1187451</xdr:rowOff>
    </xdr:from>
    <xdr:to>
      <xdr:col>14</xdr:col>
      <xdr:colOff>209549</xdr:colOff>
      <xdr:row>6</xdr:row>
      <xdr:rowOff>1127125</xdr:rowOff>
    </xdr:to>
    <xdr:sp macro="" textlink="">
      <xdr:nvSpPr>
        <xdr:cNvPr id="9" name="CuadroTexto 8">
          <a:extLst>
            <a:ext uri="{FF2B5EF4-FFF2-40B4-BE49-F238E27FC236}">
              <a16:creationId xmlns:a16="http://schemas.microsoft.com/office/drawing/2014/main" id="{D135CD65-32C5-445E-A976-496982C8B6EA}"/>
            </a:ext>
          </a:extLst>
        </xdr:cNvPr>
        <xdr:cNvSpPr txBox="1"/>
      </xdr:nvSpPr>
      <xdr:spPr>
        <a:xfrm>
          <a:off x="10547350" y="3171826"/>
          <a:ext cx="647699" cy="1543049"/>
        </a:xfrm>
        <a:prstGeom prst="rect">
          <a:avLst/>
        </a:prstGeom>
        <a:solidFill>
          <a:srgbClr val="6666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s-CO" sz="1000" b="1">
              <a:solidFill>
                <a:schemeClr val="bg1"/>
              </a:solidFill>
            </a:rPr>
            <a:t>Pilar 3. Gestión cultural</a:t>
          </a:r>
        </a:p>
      </xdr:txBody>
    </xdr:sp>
    <xdr:clientData/>
  </xdr:twoCellAnchor>
  <xdr:twoCellAnchor editAs="oneCell">
    <xdr:from>
      <xdr:col>4</xdr:col>
      <xdr:colOff>321112</xdr:colOff>
      <xdr:row>6</xdr:row>
      <xdr:rowOff>1181101</xdr:rowOff>
    </xdr:from>
    <xdr:to>
      <xdr:col>13</xdr:col>
      <xdr:colOff>254000</xdr:colOff>
      <xdr:row>11</xdr:row>
      <xdr:rowOff>9999</xdr:rowOff>
    </xdr:to>
    <xdr:pic>
      <xdr:nvPicPr>
        <xdr:cNvPr id="11" name="Imagen 10">
          <a:extLst>
            <a:ext uri="{FF2B5EF4-FFF2-40B4-BE49-F238E27FC236}">
              <a16:creationId xmlns:a16="http://schemas.microsoft.com/office/drawing/2014/main" id="{11A26AC6-ADDB-D7A4-7442-DC8D9E3195D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781862" y="4768851"/>
          <a:ext cx="6790888" cy="1749898"/>
        </a:xfrm>
        <a:prstGeom prst="rect">
          <a:avLst/>
        </a:prstGeom>
        <a:solidFill>
          <a:schemeClr val="bg1"/>
        </a:solidFill>
      </xdr:spPr>
    </xdr:pic>
    <xdr:clientData/>
  </xdr:twoCellAnchor>
  <xdr:twoCellAnchor>
    <xdr:from>
      <xdr:col>13</xdr:col>
      <xdr:colOff>260350</xdr:colOff>
      <xdr:row>6</xdr:row>
      <xdr:rowOff>1165226</xdr:rowOff>
    </xdr:from>
    <xdr:to>
      <xdr:col>14</xdr:col>
      <xdr:colOff>241299</xdr:colOff>
      <xdr:row>15</xdr:row>
      <xdr:rowOff>41275</xdr:rowOff>
    </xdr:to>
    <xdr:sp macro="" textlink="">
      <xdr:nvSpPr>
        <xdr:cNvPr id="12" name="CuadroTexto 11">
          <a:extLst>
            <a:ext uri="{FF2B5EF4-FFF2-40B4-BE49-F238E27FC236}">
              <a16:creationId xmlns:a16="http://schemas.microsoft.com/office/drawing/2014/main" id="{AE0B29FA-ED15-45B4-B72C-8A8FEC93D8AB}"/>
            </a:ext>
          </a:extLst>
        </xdr:cNvPr>
        <xdr:cNvSpPr txBox="1"/>
      </xdr:nvSpPr>
      <xdr:spPr>
        <a:xfrm>
          <a:off x="10579100" y="4752976"/>
          <a:ext cx="647699" cy="173354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s-CO" sz="1000" b="1">
              <a:solidFill>
                <a:srgbClr val="002060"/>
              </a:solidFill>
            </a:rPr>
            <a:t>Pilar 4. Desarrollo persona-equipo</a:t>
          </a:r>
        </a:p>
      </xdr:txBody>
    </xdr:sp>
    <xdr:clientData/>
  </xdr:twoCellAnchor>
  <xdr:twoCellAnchor editAs="oneCell">
    <xdr:from>
      <xdr:col>4</xdr:col>
      <xdr:colOff>349250</xdr:colOff>
      <xdr:row>4</xdr:row>
      <xdr:rowOff>1111250</xdr:rowOff>
    </xdr:from>
    <xdr:to>
      <xdr:col>13</xdr:col>
      <xdr:colOff>254000</xdr:colOff>
      <xdr:row>5</xdr:row>
      <xdr:rowOff>1199745</xdr:rowOff>
    </xdr:to>
    <xdr:pic>
      <xdr:nvPicPr>
        <xdr:cNvPr id="13" name="Imagen 12">
          <a:extLst>
            <a:ext uri="{FF2B5EF4-FFF2-40B4-BE49-F238E27FC236}">
              <a16:creationId xmlns:a16="http://schemas.microsoft.com/office/drawing/2014/main" id="{3F4F6704-7BE0-45D0-07E5-AB215EEEC4EF}"/>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143375" y="1889125"/>
          <a:ext cx="6762750" cy="12949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238125</xdr:colOff>
      <xdr:row>0</xdr:row>
      <xdr:rowOff>95250</xdr:rowOff>
    </xdr:from>
    <xdr:to>
      <xdr:col>1</xdr:col>
      <xdr:colOff>1835415</xdr:colOff>
      <xdr:row>4</xdr:row>
      <xdr:rowOff>93795</xdr:rowOff>
    </xdr:to>
    <xdr:pic>
      <xdr:nvPicPr>
        <xdr:cNvPr id="2" name="Imagen 1">
          <a:extLst>
            <a:ext uri="{FF2B5EF4-FFF2-40B4-BE49-F238E27FC236}">
              <a16:creationId xmlns:a16="http://schemas.microsoft.com/office/drawing/2014/main" id="{9C49774A-58A5-4F12-877B-54E96B5A7ED0}"/>
            </a:ext>
          </a:extLst>
        </xdr:cNvPr>
        <xdr:cNvPicPr>
          <a:picLocks noChangeAspect="1"/>
        </xdr:cNvPicPr>
      </xdr:nvPicPr>
      <xdr:blipFill>
        <a:blip xmlns:r="http://schemas.openxmlformats.org/officeDocument/2006/relationships" r:embed="rId1"/>
        <a:stretch>
          <a:fillRect/>
        </a:stretch>
      </xdr:blipFill>
      <xdr:spPr>
        <a:xfrm>
          <a:off x="409575" y="95250"/>
          <a:ext cx="1597290" cy="798645"/>
        </a:xfrm>
        <a:prstGeom prst="rect">
          <a:avLst/>
        </a:prstGeom>
      </xdr:spPr>
    </xdr:pic>
    <xdr:clientData/>
  </xdr:twoCellAnchor>
  <xdr:twoCellAnchor editAs="oneCell">
    <xdr:from>
      <xdr:col>7</xdr:col>
      <xdr:colOff>133350</xdr:colOff>
      <xdr:row>0</xdr:row>
      <xdr:rowOff>104775</xdr:rowOff>
    </xdr:from>
    <xdr:to>
      <xdr:col>8</xdr:col>
      <xdr:colOff>994547</xdr:colOff>
      <xdr:row>4</xdr:row>
      <xdr:rowOff>97224</xdr:rowOff>
    </xdr:to>
    <xdr:pic>
      <xdr:nvPicPr>
        <xdr:cNvPr id="4" name="Imagen 3">
          <a:extLst>
            <a:ext uri="{FF2B5EF4-FFF2-40B4-BE49-F238E27FC236}">
              <a16:creationId xmlns:a16="http://schemas.microsoft.com/office/drawing/2014/main" id="{2FE3B46D-85A5-478A-B424-874436F71ADD}"/>
            </a:ext>
          </a:extLst>
        </xdr:cNvPr>
        <xdr:cNvPicPr>
          <a:picLocks noChangeAspect="1"/>
        </xdr:cNvPicPr>
      </xdr:nvPicPr>
      <xdr:blipFill>
        <a:blip xmlns:r="http://schemas.openxmlformats.org/officeDocument/2006/relationships" r:embed="rId2"/>
        <a:stretch>
          <a:fillRect/>
        </a:stretch>
      </xdr:blipFill>
      <xdr:spPr>
        <a:xfrm>
          <a:off x="6819900" y="104775"/>
          <a:ext cx="1585097" cy="7925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693832</xdr:colOff>
      <xdr:row>0</xdr:row>
      <xdr:rowOff>81643</xdr:rowOff>
    </xdr:from>
    <xdr:to>
      <xdr:col>0</xdr:col>
      <xdr:colOff>2299608</xdr:colOff>
      <xdr:row>2</xdr:row>
      <xdr:rowOff>284347</xdr:rowOff>
    </xdr:to>
    <xdr:pic>
      <xdr:nvPicPr>
        <xdr:cNvPr id="2" name="Imagen 1">
          <a:extLst>
            <a:ext uri="{FF2B5EF4-FFF2-40B4-BE49-F238E27FC236}">
              <a16:creationId xmlns:a16="http://schemas.microsoft.com/office/drawing/2014/main" id="{0D12DB4A-4B34-4EB4-BB53-5ED798A923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693832" y="81643"/>
          <a:ext cx="1605776" cy="8830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903230</xdr:colOff>
      <xdr:row>0</xdr:row>
      <xdr:rowOff>173182</xdr:rowOff>
    </xdr:from>
    <xdr:to>
      <xdr:col>0</xdr:col>
      <xdr:colOff>2288866</xdr:colOff>
      <xdr:row>2</xdr:row>
      <xdr:rowOff>242455</xdr:rowOff>
    </xdr:to>
    <xdr:pic>
      <xdr:nvPicPr>
        <xdr:cNvPr id="3" name="Imagen 2">
          <a:extLst>
            <a:ext uri="{FF2B5EF4-FFF2-40B4-BE49-F238E27FC236}">
              <a16:creationId xmlns:a16="http://schemas.microsoft.com/office/drawing/2014/main" id="{13B1F5C5-5EB8-495F-817C-1793E3D74E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903230" y="173182"/>
          <a:ext cx="1385636" cy="76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409659</xdr:colOff>
      <xdr:row>0</xdr:row>
      <xdr:rowOff>523875</xdr:rowOff>
    </xdr:from>
    <xdr:to>
      <xdr:col>0</xdr:col>
      <xdr:colOff>2458459</xdr:colOff>
      <xdr:row>2</xdr:row>
      <xdr:rowOff>265112</xdr:rowOff>
    </xdr:to>
    <xdr:pic>
      <xdr:nvPicPr>
        <xdr:cNvPr id="2" name="Imagen 1">
          <a:extLst>
            <a:ext uri="{FF2B5EF4-FFF2-40B4-BE49-F238E27FC236}">
              <a16:creationId xmlns:a16="http://schemas.microsoft.com/office/drawing/2014/main" id="{F7E1E45A-5135-436B-ADB1-049F57698EF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409659" y="523875"/>
          <a:ext cx="2048800" cy="11266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819213</xdr:colOff>
      <xdr:row>0</xdr:row>
      <xdr:rowOff>122463</xdr:rowOff>
    </xdr:from>
    <xdr:to>
      <xdr:col>0</xdr:col>
      <xdr:colOff>2364859</xdr:colOff>
      <xdr:row>2</xdr:row>
      <xdr:rowOff>183243</xdr:rowOff>
    </xdr:to>
    <xdr:pic>
      <xdr:nvPicPr>
        <xdr:cNvPr id="2" name="Imagen 1">
          <a:extLst>
            <a:ext uri="{FF2B5EF4-FFF2-40B4-BE49-F238E27FC236}">
              <a16:creationId xmlns:a16="http://schemas.microsoft.com/office/drawing/2014/main" id="{A6F0DDF4-28C9-4716-ABCF-C8AA46C2F22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819213" y="122463"/>
          <a:ext cx="1545646" cy="8499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1164399</xdr:colOff>
      <xdr:row>0</xdr:row>
      <xdr:rowOff>149679</xdr:rowOff>
    </xdr:from>
    <xdr:to>
      <xdr:col>0</xdr:col>
      <xdr:colOff>2671278</xdr:colOff>
      <xdr:row>2</xdr:row>
      <xdr:rowOff>12247</xdr:rowOff>
    </xdr:to>
    <xdr:pic>
      <xdr:nvPicPr>
        <xdr:cNvPr id="2" name="Imagen 1">
          <a:extLst>
            <a:ext uri="{FF2B5EF4-FFF2-40B4-BE49-F238E27FC236}">
              <a16:creationId xmlns:a16="http://schemas.microsoft.com/office/drawing/2014/main" id="{3CC33444-4452-40A3-9FA4-1857D74D60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164399" y="149679"/>
          <a:ext cx="1506879" cy="8286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ocs.supersalud.gov.co/PortalWeb/planeacion/OtrosDocumentosPlaneacin/Consulta-PAG-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FT02 SNS"/>
      <sheetName val="LISTAS"/>
    </sheetNames>
    <sheetDataSet>
      <sheetData sheetId="0"/>
      <sheetData sheetId="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397F14E-C0D3-494C-AD71-D8F07FB6DE58}" name="Tabla1" displayName="Tabla1" ref="A1:E24" totalsRowShown="0" headerRowDxfId="40">
  <autoFilter ref="A1:E24" xr:uid="{F397F14E-C0D3-494C-AD71-D8F07FB6DE58}"/>
  <tableColumns count="5">
    <tableColumn id="1" xr3:uid="{E403F45A-BE92-4AF2-ADD1-D8475826C7B7}" name="Atributo" dataDxfId="39"/>
    <tableColumn id="2" xr3:uid="{EC9B00FD-F0D3-4040-9878-D68BFD6915A7}" name="Descripción del atributo" dataDxfId="38"/>
    <tableColumn id="3" xr3:uid="{62A247CB-9A9C-45C1-B04B-6E6EC0B7D98A}" name="Tipo de atributo" dataDxfId="37"/>
    <tableColumn id="4" xr3:uid="{7A7BE656-E918-437D-B7A1-368BB87C2F2F}" name="Ejemplo de registro" dataDxfId="36"/>
    <tableColumn id="5" xr3:uid="{FD38274F-E2F2-469B-A9DC-0C70E46E1AA2}" name="Calidad del dato" dataDxfId="3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B14F05E-5929-45F7-AB47-C9031046E4CF}" name="Tabla2" displayName="Tabla2" ref="A1:E29" totalsRowShown="0" headerRowDxfId="34" dataDxfId="32" headerRowBorderDxfId="33" tableBorderDxfId="31">
  <autoFilter ref="A1:E29" xr:uid="{4B14F05E-5929-45F7-AB47-C9031046E4CF}"/>
  <tableColumns count="5">
    <tableColumn id="1" xr3:uid="{A4065CFC-3801-4A81-801A-74FB07C166A5}" name="Atributo" dataDxfId="30"/>
    <tableColumn id="2" xr3:uid="{01B7DC55-5CE2-4A79-8B0A-F64F4235F9E8}" name="Descripción del atributo" dataDxfId="29"/>
    <tableColumn id="3" xr3:uid="{4D595DAB-BD4D-4065-94E4-1206BC4A9195}" name="Tipo de atributo" dataDxfId="28"/>
    <tableColumn id="4" xr3:uid="{51E16521-DC34-40AE-A542-4675C7F55F71}" name="Ejemplo de registro" dataDxfId="27"/>
    <tableColumn id="5" xr3:uid="{E1B31ADB-1C49-4F35-AE81-A400B2C53B1B}" name="Calidad del dato" dataDxfId="2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3BFD099-77DB-42C5-BC8C-0C3FE41B6B50}" name="Tabla3" displayName="Tabla3" ref="A1:E31" totalsRowShown="0" headerRowDxfId="23" headerRowBorderDxfId="22" tableBorderDxfId="21">
  <autoFilter ref="A1:E31" xr:uid="{33BFD099-77DB-42C5-BC8C-0C3FE41B6B50}"/>
  <tableColumns count="5">
    <tableColumn id="1" xr3:uid="{1A802269-60B7-4615-8282-E549AF7E735F}" name="Atributo" dataDxfId="20"/>
    <tableColumn id="2" xr3:uid="{4948917D-8600-4C98-9093-5CF35EDC4B29}" name="Descripción del atributo" dataDxfId="19"/>
    <tableColumn id="3" xr3:uid="{8A12FA9E-009D-49FF-90DC-30D460728A6F}" name="Tipo de atributo" dataDxfId="18"/>
    <tableColumn id="4" xr3:uid="{E7D9321C-C646-4F27-8834-5BD9D056C53B}" name="Ejemplo de registro" dataDxfId="17"/>
    <tableColumn id="5" xr3:uid="{91CBB4C4-AFC3-4C03-B1E0-F0A3E9E1529B}" name="Calidad del dato" dataDxfId="16"/>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6BCBEC0-86D4-41DD-834F-B01F4EAEF2AB}" name="Tabla4" displayName="Tabla4" ref="A1:E22" totalsRowShown="0" headerRowDxfId="15" headerRowBorderDxfId="14" tableBorderDxfId="13">
  <autoFilter ref="A1:E22" xr:uid="{96BCBEC0-86D4-41DD-834F-B01F4EAEF2AB}"/>
  <tableColumns count="5">
    <tableColumn id="1" xr3:uid="{2B1E2065-C668-4CC1-B74B-1338101B72A0}" name="Atributo" dataDxfId="12"/>
    <tableColumn id="2" xr3:uid="{9BAC8BE7-5236-4AA1-B5AE-F3AD9B02A237}" name="Descripción del atributo" dataDxfId="11"/>
    <tableColumn id="3" xr3:uid="{4D0261D4-7D7B-4C7D-A9DF-2C5EE5B25B1E}" name="Tipo de atributo" dataDxfId="10"/>
    <tableColumn id="4" xr3:uid="{2BE71EA6-7CBE-4167-8926-B35181C4C2E8}" name="Ejemplo de registro" dataDxfId="9"/>
    <tableColumn id="5" xr3:uid="{5973283A-A158-4890-90B3-E6DFBA93EF6A}" name="Calidad del dato" dataDxfId="8"/>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F802EDB-6EC6-480A-ABA3-0455E044C2DC}" name="Tabla5" displayName="Tabla5" ref="A1:E17" totalsRowShown="0" headerRowDxfId="7" headerRowBorderDxfId="6" tableBorderDxfId="5">
  <autoFilter ref="A1:E17" xr:uid="{4F802EDB-6EC6-480A-ABA3-0455E044C2DC}"/>
  <tableColumns count="5">
    <tableColumn id="1" xr3:uid="{BFAD4BE2-B18C-4C7E-89B8-FAD2D687C6E2}" name="Atributo" dataDxfId="4"/>
    <tableColumn id="2" xr3:uid="{66464FF8-6A60-4130-B29F-41053E0FA41E}" name="Descripción del atributo" dataDxfId="3"/>
    <tableColumn id="3" xr3:uid="{AD11D782-F1AC-4564-A3E4-1A3EC103D854}" name="Tipo de atributo" dataDxfId="2"/>
    <tableColumn id="4" xr3:uid="{EEB1F377-C95A-414D-BE0F-3A2B4E1DF0DE}" name="Ejemplo de registro" dataDxfId="1"/>
    <tableColumn id="5" xr3:uid="{38EC39CA-7F57-4262-9E91-C9B506E5DACD}" name="Calidad del dato"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table" Target="../tables/table4.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table" Target="../tables/table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table" Target="../tables/table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D9"/>
  <sheetViews>
    <sheetView showGridLines="0" zoomScale="115" zoomScaleNormal="115" workbookViewId="0">
      <selection activeCell="G17" sqref="G17"/>
    </sheetView>
  </sheetViews>
  <sheetFormatPr baseColWidth="10" defaultColWidth="11.42578125" defaultRowHeight="15"/>
  <cols>
    <col min="1" max="1" width="22.7109375" customWidth="1"/>
    <col min="14" max="14" width="10" customWidth="1"/>
  </cols>
  <sheetData>
    <row r="4" spans="1:4" ht="15.75" customHeight="1" thickBot="1"/>
    <row r="5" spans="1:4" ht="94.5" customHeight="1" thickBot="1">
      <c r="A5" s="4" t="s">
        <v>0</v>
      </c>
      <c r="B5" s="7">
        <v>0.55000000000000004</v>
      </c>
      <c r="C5" s="124" t="s">
        <v>1</v>
      </c>
      <c r="D5" s="127" t="s">
        <v>2</v>
      </c>
    </row>
    <row r="6" spans="1:4" ht="126.75" customHeight="1" thickBot="1">
      <c r="A6" s="3" t="s">
        <v>3</v>
      </c>
      <c r="B6" s="6">
        <v>0.15</v>
      </c>
      <c r="C6" s="125"/>
      <c r="D6" s="128"/>
    </row>
    <row r="7" spans="1:4" ht="94.5" customHeight="1" thickBot="1">
      <c r="A7" s="2" t="s">
        <v>4</v>
      </c>
      <c r="B7" s="6">
        <v>0.15</v>
      </c>
      <c r="C7" s="125"/>
      <c r="D7" s="128"/>
    </row>
    <row r="8" spans="1:4" ht="60.75" customHeight="1" thickBot="1">
      <c r="A8" s="1" t="s">
        <v>5</v>
      </c>
      <c r="B8" s="6">
        <v>0.15</v>
      </c>
      <c r="C8" s="125"/>
      <c r="D8" s="128"/>
    </row>
    <row r="9" spans="1:4" ht="44.25" customHeight="1" thickBot="1">
      <c r="A9" s="5" t="s">
        <v>6</v>
      </c>
      <c r="B9" s="8">
        <f>SUM(B5:B8)</f>
        <v>1</v>
      </c>
      <c r="C9" s="126"/>
      <c r="D9" s="129"/>
    </row>
  </sheetData>
  <mergeCells count="2">
    <mergeCell ref="C5:C9"/>
    <mergeCell ref="D5:D9"/>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3F0F5-78BB-4301-9D91-989595E78216}">
  <dimension ref="A1:I22"/>
  <sheetViews>
    <sheetView topLeftCell="A5" zoomScale="98" zoomScaleNormal="98" workbookViewId="0">
      <selection activeCell="E6" sqref="E6"/>
    </sheetView>
  </sheetViews>
  <sheetFormatPr baseColWidth="10" defaultColWidth="11.42578125" defaultRowHeight="15"/>
  <cols>
    <col min="1" max="1" width="30" style="70" customWidth="1"/>
    <col min="2" max="2" width="95.42578125" customWidth="1"/>
    <col min="3" max="3" width="19.5703125" bestFit="1" customWidth="1"/>
    <col min="4" max="4" width="23.7109375" bestFit="1" customWidth="1"/>
    <col min="5" max="5" width="91.42578125" customWidth="1"/>
  </cols>
  <sheetData>
    <row r="1" spans="1:9" ht="18.75">
      <c r="A1" s="116" t="s">
        <v>65</v>
      </c>
      <c r="B1" s="117" t="s">
        <v>66</v>
      </c>
      <c r="C1" s="117" t="s">
        <v>67</v>
      </c>
      <c r="D1" s="117" t="s">
        <v>68</v>
      </c>
      <c r="E1" s="117" t="s">
        <v>69</v>
      </c>
    </row>
    <row r="2" spans="1:9" ht="152.44999999999999" customHeight="1">
      <c r="A2" s="115" t="s">
        <v>116</v>
      </c>
      <c r="B2" s="64" t="s">
        <v>230</v>
      </c>
      <c r="C2" s="64" t="s">
        <v>231</v>
      </c>
      <c r="D2" s="64">
        <v>4</v>
      </c>
      <c r="E2" s="64" t="s">
        <v>230</v>
      </c>
    </row>
    <row r="3" spans="1:9" ht="81" customHeight="1">
      <c r="A3" s="115" t="s">
        <v>121</v>
      </c>
      <c r="B3" s="64" t="s">
        <v>232</v>
      </c>
      <c r="C3" s="64" t="s">
        <v>233</v>
      </c>
      <c r="D3" s="64" t="s">
        <v>234</v>
      </c>
      <c r="E3" s="64" t="s">
        <v>232</v>
      </c>
    </row>
    <row r="4" spans="1:9" ht="81.599999999999994" customHeight="1">
      <c r="A4" s="115" t="s">
        <v>122</v>
      </c>
      <c r="B4" s="64" t="s">
        <v>235</v>
      </c>
      <c r="C4" s="64" t="s">
        <v>73</v>
      </c>
      <c r="D4" s="64" t="s">
        <v>236</v>
      </c>
      <c r="E4" s="64" t="s">
        <v>235</v>
      </c>
    </row>
    <row r="5" spans="1:9" ht="41.25" customHeight="1">
      <c r="A5" s="115" t="s">
        <v>123</v>
      </c>
      <c r="B5" s="64" t="s">
        <v>237</v>
      </c>
      <c r="C5" s="64" t="s">
        <v>73</v>
      </c>
      <c r="D5" s="64" t="s">
        <v>238</v>
      </c>
      <c r="E5" s="64" t="s">
        <v>237</v>
      </c>
    </row>
    <row r="6" spans="1:9" ht="64.5" customHeight="1">
      <c r="A6" s="115" t="s">
        <v>124</v>
      </c>
      <c r="B6" s="64" t="s">
        <v>239</v>
      </c>
      <c r="C6" s="64" t="s">
        <v>231</v>
      </c>
      <c r="D6" s="64">
        <v>3</v>
      </c>
      <c r="E6" s="64" t="s">
        <v>239</v>
      </c>
    </row>
    <row r="7" spans="1:9" ht="15.75">
      <c r="A7" s="115" t="s">
        <v>240</v>
      </c>
      <c r="B7" s="64" t="s">
        <v>241</v>
      </c>
      <c r="C7" s="64" t="s">
        <v>231</v>
      </c>
      <c r="D7" s="64">
        <v>5</v>
      </c>
      <c r="E7" s="64" t="s">
        <v>241</v>
      </c>
    </row>
    <row r="8" spans="1:9" ht="15.75">
      <c r="A8" s="115" t="s">
        <v>242</v>
      </c>
      <c r="B8" s="64" t="s">
        <v>243</v>
      </c>
      <c r="C8" s="64" t="s">
        <v>231</v>
      </c>
      <c r="D8" s="64">
        <v>5</v>
      </c>
      <c r="E8" s="64" t="s">
        <v>243</v>
      </c>
    </row>
    <row r="9" spans="1:9" ht="29.25" customHeight="1">
      <c r="A9" s="115" t="s">
        <v>127</v>
      </c>
      <c r="B9" s="64" t="s">
        <v>244</v>
      </c>
      <c r="C9" s="64" t="s">
        <v>231</v>
      </c>
      <c r="D9" s="64">
        <v>5</v>
      </c>
      <c r="E9" s="64" t="s">
        <v>244</v>
      </c>
      <c r="F9" s="26"/>
      <c r="G9" s="26"/>
      <c r="H9" s="26"/>
      <c r="I9" s="54">
        <v>5</v>
      </c>
    </row>
    <row r="10" spans="1:9" ht="20.25" customHeight="1">
      <c r="A10" s="115" t="s">
        <v>38</v>
      </c>
      <c r="B10" s="64" t="s">
        <v>245</v>
      </c>
      <c r="C10" s="64" t="s">
        <v>231</v>
      </c>
      <c r="D10" s="64">
        <v>5</v>
      </c>
      <c r="E10" s="64" t="s">
        <v>245</v>
      </c>
      <c r="F10" s="26"/>
      <c r="G10" s="26"/>
      <c r="H10" s="26"/>
      <c r="I10" s="54">
        <v>4</v>
      </c>
    </row>
    <row r="11" spans="1:9" ht="31.5">
      <c r="A11" s="115" t="s">
        <v>125</v>
      </c>
      <c r="B11" s="64" t="s">
        <v>246</v>
      </c>
      <c r="C11" s="64" t="s">
        <v>231</v>
      </c>
      <c r="D11" s="64">
        <v>5</v>
      </c>
      <c r="E11" s="64" t="s">
        <v>246</v>
      </c>
      <c r="F11" s="26"/>
      <c r="G11" s="26"/>
      <c r="H11" s="26"/>
      <c r="I11" s="54">
        <v>3</v>
      </c>
    </row>
    <row r="12" spans="1:9" ht="32.25" customHeight="1">
      <c r="A12" s="115" t="s">
        <v>126</v>
      </c>
      <c r="B12" s="64" t="s">
        <v>45</v>
      </c>
      <c r="C12" s="64" t="s">
        <v>73</v>
      </c>
      <c r="D12" s="64" t="s">
        <v>111</v>
      </c>
      <c r="E12" s="64" t="s">
        <v>247</v>
      </c>
      <c r="F12" s="26"/>
      <c r="G12" s="26"/>
      <c r="H12" s="26"/>
      <c r="I12" s="54">
        <v>2</v>
      </c>
    </row>
    <row r="13" spans="1:9" ht="75.75" customHeight="1">
      <c r="A13" s="115" t="s">
        <v>229</v>
      </c>
      <c r="B13" s="64" t="s">
        <v>248</v>
      </c>
      <c r="C13" s="64" t="s">
        <v>249</v>
      </c>
      <c r="D13" s="64">
        <v>5</v>
      </c>
      <c r="E13" s="64" t="s">
        <v>248</v>
      </c>
      <c r="F13" s="26"/>
      <c r="G13" s="26"/>
      <c r="H13" s="26"/>
      <c r="I13" s="55">
        <v>1</v>
      </c>
    </row>
    <row r="14" spans="1:9" ht="15.75">
      <c r="A14" s="115" t="s">
        <v>77</v>
      </c>
      <c r="B14" s="64" t="s">
        <v>90</v>
      </c>
      <c r="C14" s="64" t="s">
        <v>77</v>
      </c>
      <c r="D14" s="65">
        <v>45296</v>
      </c>
      <c r="E14" s="64" t="s">
        <v>90</v>
      </c>
    </row>
    <row r="15" spans="1:9" ht="31.5">
      <c r="A15" s="115" t="s">
        <v>91</v>
      </c>
      <c r="B15" s="64" t="s">
        <v>92</v>
      </c>
      <c r="C15" s="64" t="s">
        <v>77</v>
      </c>
      <c r="D15" s="64">
        <v>2024</v>
      </c>
      <c r="E15" s="64" t="s">
        <v>92</v>
      </c>
    </row>
    <row r="16" spans="1:9" ht="15.75">
      <c r="A16" s="115" t="s">
        <v>6</v>
      </c>
      <c r="B16" s="64" t="s">
        <v>93</v>
      </c>
      <c r="C16" s="64" t="s">
        <v>76</v>
      </c>
      <c r="D16" s="67">
        <v>1</v>
      </c>
      <c r="E16" s="64" t="s">
        <v>93</v>
      </c>
    </row>
    <row r="17" spans="1:5" ht="31.5">
      <c r="A17" s="115" t="s">
        <v>60</v>
      </c>
      <c r="B17" s="57" t="s">
        <v>285</v>
      </c>
      <c r="C17" s="57" t="s">
        <v>73</v>
      </c>
      <c r="D17" s="57" t="s">
        <v>289</v>
      </c>
      <c r="E17" s="57" t="s">
        <v>285</v>
      </c>
    </row>
    <row r="18" spans="1:5" ht="21" customHeight="1">
      <c r="A18" s="115" t="s">
        <v>62</v>
      </c>
      <c r="B18" s="57" t="s">
        <v>94</v>
      </c>
      <c r="C18" s="57" t="s">
        <v>95</v>
      </c>
      <c r="D18" s="57" t="s">
        <v>95</v>
      </c>
      <c r="E18" s="57" t="s">
        <v>94</v>
      </c>
    </row>
    <row r="19" spans="1:5" ht="15.75">
      <c r="A19" s="115" t="s">
        <v>61</v>
      </c>
      <c r="B19" s="57" t="s">
        <v>286</v>
      </c>
      <c r="C19" s="57" t="s">
        <v>73</v>
      </c>
      <c r="D19" s="57" t="s">
        <v>290</v>
      </c>
      <c r="E19" s="57" t="s">
        <v>286</v>
      </c>
    </row>
    <row r="20" spans="1:5" ht="15.75">
      <c r="A20" s="115" t="s">
        <v>275</v>
      </c>
      <c r="B20" s="57" t="s">
        <v>287</v>
      </c>
      <c r="C20" s="57" t="s">
        <v>73</v>
      </c>
      <c r="D20" s="57" t="s">
        <v>291</v>
      </c>
      <c r="E20" s="57" t="s">
        <v>287</v>
      </c>
    </row>
    <row r="21" spans="1:5" ht="31.5">
      <c r="A21" s="115" t="s">
        <v>63</v>
      </c>
      <c r="B21" s="57" t="s">
        <v>288</v>
      </c>
      <c r="C21" s="57" t="s">
        <v>73</v>
      </c>
      <c r="D21" s="57" t="s">
        <v>292</v>
      </c>
      <c r="E21" s="57" t="s">
        <v>288</v>
      </c>
    </row>
    <row r="22" spans="1:5" ht="15.75">
      <c r="A22" s="115" t="s">
        <v>64</v>
      </c>
      <c r="B22" s="57" t="s">
        <v>96</v>
      </c>
      <c r="C22" s="57" t="s">
        <v>95</v>
      </c>
      <c r="D22" s="57" t="s">
        <v>95</v>
      </c>
      <c r="E22" s="57" t="s">
        <v>96</v>
      </c>
    </row>
  </sheetData>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6"/>
  <sheetViews>
    <sheetView zoomScale="70" zoomScaleNormal="70" zoomScaleSheetLayoutView="95" zoomScalePageLayoutView="95" workbookViewId="0">
      <selection activeCell="C23" sqref="C23"/>
    </sheetView>
  </sheetViews>
  <sheetFormatPr baseColWidth="10" defaultColWidth="11.42578125" defaultRowHeight="18.75"/>
  <cols>
    <col min="1" max="1" width="62.85546875" style="39" customWidth="1"/>
    <col min="2" max="2" width="19.140625" style="39" customWidth="1"/>
    <col min="3" max="3" width="42.85546875" style="39" customWidth="1"/>
    <col min="4" max="4" width="40.85546875" style="39" customWidth="1"/>
    <col min="5" max="5" width="18.42578125" style="39" customWidth="1"/>
    <col min="6" max="6" width="20.5703125" style="39" customWidth="1"/>
    <col min="7" max="8" width="13.7109375" style="39" customWidth="1"/>
    <col min="9" max="16384" width="11.42578125" style="39"/>
  </cols>
  <sheetData>
    <row r="1" spans="1:8" s="38" customFormat="1" ht="20.25">
      <c r="A1" s="209"/>
      <c r="B1" s="114" t="s">
        <v>279</v>
      </c>
      <c r="C1" s="213" t="s">
        <v>270</v>
      </c>
      <c r="D1" s="213"/>
      <c r="E1" s="99" t="s">
        <v>266</v>
      </c>
      <c r="F1" s="100" t="s">
        <v>298</v>
      </c>
    </row>
    <row r="2" spans="1:8" s="38" customFormat="1" ht="55.5" customHeight="1">
      <c r="A2" s="210"/>
      <c r="B2" s="212" t="s">
        <v>280</v>
      </c>
      <c r="C2" s="205" t="s">
        <v>281</v>
      </c>
      <c r="D2" s="206"/>
      <c r="E2" s="99" t="s">
        <v>267</v>
      </c>
      <c r="F2" s="100">
        <v>2</v>
      </c>
    </row>
    <row r="3" spans="1:8" ht="16.5" customHeight="1">
      <c r="A3" s="211"/>
      <c r="B3" s="212"/>
      <c r="C3" s="207"/>
      <c r="D3" s="208"/>
      <c r="E3" s="99" t="s">
        <v>268</v>
      </c>
      <c r="F3" s="122">
        <v>45448</v>
      </c>
      <c r="G3" s="38"/>
    </row>
    <row r="4" spans="1:8" ht="20.25">
      <c r="A4" s="80" t="s">
        <v>60</v>
      </c>
      <c r="B4" s="202"/>
      <c r="C4" s="203"/>
      <c r="D4" s="203"/>
      <c r="E4" s="203"/>
      <c r="F4" s="204"/>
      <c r="G4" s="38"/>
    </row>
    <row r="5" spans="1:8" ht="20.25">
      <c r="A5" s="84" t="s">
        <v>274</v>
      </c>
      <c r="B5" s="202"/>
      <c r="C5" s="203"/>
      <c r="D5" s="203"/>
      <c r="E5" s="203"/>
      <c r="F5" s="204"/>
      <c r="G5" s="38"/>
    </row>
    <row r="6" spans="1:8" ht="20.25">
      <c r="A6" s="84" t="s">
        <v>276</v>
      </c>
      <c r="B6" s="202"/>
      <c r="C6" s="203"/>
      <c r="D6" s="203"/>
      <c r="E6" s="203"/>
      <c r="F6" s="204"/>
      <c r="G6" s="38"/>
    </row>
    <row r="7" spans="1:8" ht="20.25">
      <c r="A7" s="80" t="s">
        <v>61</v>
      </c>
      <c r="B7" s="202"/>
      <c r="C7" s="203"/>
      <c r="D7" s="203"/>
      <c r="E7" s="203"/>
      <c r="F7" s="204"/>
      <c r="G7" s="38"/>
    </row>
    <row r="8" spans="1:8" ht="20.25">
      <c r="A8" s="80" t="s">
        <v>308</v>
      </c>
      <c r="B8" s="202"/>
      <c r="C8" s="203"/>
      <c r="D8" s="203"/>
      <c r="E8" s="203"/>
      <c r="F8" s="204"/>
      <c r="G8" s="38"/>
    </row>
    <row r="9" spans="1:8" ht="20.25">
      <c r="A9" s="80" t="s">
        <v>63</v>
      </c>
      <c r="B9" s="202"/>
      <c r="C9" s="203"/>
      <c r="D9" s="203"/>
      <c r="E9" s="203"/>
      <c r="F9" s="204"/>
      <c r="G9" s="38"/>
    </row>
    <row r="10" spans="1:8" ht="20.25">
      <c r="A10" s="80" t="s">
        <v>77</v>
      </c>
      <c r="B10" s="202"/>
      <c r="C10" s="203"/>
      <c r="D10" s="203"/>
      <c r="E10" s="203"/>
      <c r="F10" s="204"/>
      <c r="G10" s="38"/>
    </row>
    <row r="11" spans="1:8" ht="20.25">
      <c r="A11" s="80" t="s">
        <v>91</v>
      </c>
      <c r="B11" s="202"/>
      <c r="C11" s="203"/>
      <c r="D11" s="203"/>
      <c r="E11" s="203"/>
      <c r="F11" s="204"/>
      <c r="G11" s="38"/>
    </row>
    <row r="12" spans="1:8" ht="24" customHeight="1">
      <c r="A12" s="80" t="s">
        <v>283</v>
      </c>
      <c r="B12" s="199">
        <f>+PEFT62!M35*0.8</f>
        <v>0</v>
      </c>
      <c r="C12" s="200"/>
      <c r="D12" s="200"/>
      <c r="E12" s="200"/>
      <c r="F12" s="201"/>
      <c r="G12" s="38"/>
    </row>
    <row r="13" spans="1:8" ht="20.25">
      <c r="A13" s="80" t="s">
        <v>284</v>
      </c>
      <c r="B13" s="199">
        <f>+PEFT62!I100*0.2</f>
        <v>0</v>
      </c>
      <c r="C13" s="200"/>
      <c r="D13" s="200"/>
      <c r="E13" s="200"/>
      <c r="F13" s="201"/>
      <c r="G13" s="38"/>
    </row>
    <row r="14" spans="1:8" ht="20.25">
      <c r="A14" s="80" t="s">
        <v>293</v>
      </c>
      <c r="B14" s="199">
        <f>+SUM(B12:F13)</f>
        <v>0</v>
      </c>
      <c r="C14" s="200"/>
      <c r="D14" s="200"/>
      <c r="E14" s="200"/>
      <c r="F14" s="201"/>
      <c r="G14" s="38"/>
    </row>
    <row r="15" spans="1:8" ht="20.25">
      <c r="A15" s="84" t="s">
        <v>276</v>
      </c>
      <c r="B15" s="199"/>
      <c r="C15" s="200"/>
      <c r="D15" s="200"/>
      <c r="E15" s="200"/>
      <c r="F15" s="201"/>
      <c r="H15" s="123"/>
    </row>
    <row r="16" spans="1:8" ht="20.25">
      <c r="A16" s="80" t="s">
        <v>307</v>
      </c>
      <c r="B16" s="199"/>
      <c r="C16" s="200"/>
      <c r="D16" s="200"/>
      <c r="E16" s="200"/>
      <c r="F16" s="201"/>
    </row>
  </sheetData>
  <mergeCells count="17">
    <mergeCell ref="C2:D3"/>
    <mergeCell ref="A1:A3"/>
    <mergeCell ref="B12:F12"/>
    <mergeCell ref="B5:F5"/>
    <mergeCell ref="B6:F6"/>
    <mergeCell ref="B7:F7"/>
    <mergeCell ref="B8:F8"/>
    <mergeCell ref="B9:F9"/>
    <mergeCell ref="B2:B3"/>
    <mergeCell ref="C1:D1"/>
    <mergeCell ref="B4:F4"/>
    <mergeCell ref="B13:F13"/>
    <mergeCell ref="B14:F14"/>
    <mergeCell ref="B15:F15"/>
    <mergeCell ref="B16:F16"/>
    <mergeCell ref="B10:F10"/>
    <mergeCell ref="B11:F11"/>
  </mergeCells>
  <pageMargins left="0.7" right="0.7" top="0.75" bottom="0.75" header="0.3" footer="0.3"/>
  <pageSetup paperSize="175" scale="26"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82624-6CCE-4BEA-914D-EFB00C67AF7A}">
  <dimension ref="A1:E17"/>
  <sheetViews>
    <sheetView workbookViewId="0">
      <selection activeCell="E15" sqref="E15"/>
    </sheetView>
  </sheetViews>
  <sheetFormatPr baseColWidth="10" defaultColWidth="11.42578125" defaultRowHeight="15"/>
  <cols>
    <col min="1" max="1" width="31.5703125" style="70" customWidth="1"/>
    <col min="2" max="2" width="62" customWidth="1"/>
    <col min="3" max="3" width="21.140625" customWidth="1"/>
    <col min="4" max="4" width="23.7109375" bestFit="1" customWidth="1"/>
    <col min="5" max="5" width="47.85546875" customWidth="1"/>
  </cols>
  <sheetData>
    <row r="1" spans="1:5" ht="18.75">
      <c r="A1" s="119" t="s">
        <v>65</v>
      </c>
      <c r="B1" s="120" t="s">
        <v>66</v>
      </c>
      <c r="C1" s="120" t="s">
        <v>67</v>
      </c>
      <c r="D1" s="120" t="s">
        <v>68</v>
      </c>
      <c r="E1" s="120" t="s">
        <v>69</v>
      </c>
    </row>
    <row r="2" spans="1:5" ht="15.75">
      <c r="A2" s="115" t="s">
        <v>61</v>
      </c>
      <c r="B2" s="64" t="s">
        <v>255</v>
      </c>
      <c r="C2" s="64" t="s">
        <v>256</v>
      </c>
      <c r="D2" s="64" t="s">
        <v>257</v>
      </c>
      <c r="E2" s="64" t="s">
        <v>255</v>
      </c>
    </row>
    <row r="3" spans="1:5" ht="41.25" customHeight="1">
      <c r="A3" s="115" t="s">
        <v>63</v>
      </c>
      <c r="B3" s="64" t="s">
        <v>258</v>
      </c>
      <c r="C3" s="64" t="s">
        <v>259</v>
      </c>
      <c r="D3" s="64" t="s">
        <v>260</v>
      </c>
      <c r="E3" s="64" t="s">
        <v>303</v>
      </c>
    </row>
    <row r="4" spans="1:5" ht="15.75">
      <c r="A4" s="115" t="s">
        <v>250</v>
      </c>
      <c r="B4" s="64" t="s">
        <v>261</v>
      </c>
      <c r="C4" s="64" t="s">
        <v>77</v>
      </c>
      <c r="D4" s="65">
        <v>45331</v>
      </c>
      <c r="E4" s="64" t="s">
        <v>261</v>
      </c>
    </row>
    <row r="5" spans="1:5" ht="47.25">
      <c r="A5" s="115" t="s">
        <v>305</v>
      </c>
      <c r="B5" s="64" t="s">
        <v>300</v>
      </c>
      <c r="C5" s="64" t="s">
        <v>76</v>
      </c>
      <c r="D5" s="66">
        <v>1</v>
      </c>
      <c r="E5" s="64" t="s">
        <v>300</v>
      </c>
    </row>
    <row r="6" spans="1:5" ht="35.25" customHeight="1">
      <c r="A6" s="115" t="s">
        <v>251</v>
      </c>
      <c r="B6" s="64" t="s">
        <v>262</v>
      </c>
      <c r="C6" s="64" t="s">
        <v>76</v>
      </c>
      <c r="D6" s="66">
        <v>0.8</v>
      </c>
      <c r="E6" s="64" t="s">
        <v>262</v>
      </c>
    </row>
    <row r="7" spans="1:5" ht="31.5">
      <c r="A7" s="115" t="s">
        <v>306</v>
      </c>
      <c r="B7" s="64" t="s">
        <v>301</v>
      </c>
      <c r="C7" s="64" t="s">
        <v>76</v>
      </c>
      <c r="D7" s="66">
        <v>1</v>
      </c>
      <c r="E7" s="64" t="s">
        <v>301</v>
      </c>
    </row>
    <row r="8" spans="1:5" ht="47.25">
      <c r="A8" s="115" t="s">
        <v>252</v>
      </c>
      <c r="B8" s="64" t="s">
        <v>263</v>
      </c>
      <c r="C8" s="64" t="s">
        <v>76</v>
      </c>
      <c r="D8" s="66">
        <v>0.2</v>
      </c>
      <c r="E8" s="64" t="s">
        <v>263</v>
      </c>
    </row>
    <row r="9" spans="1:5" ht="31.5">
      <c r="A9" s="115" t="s">
        <v>253</v>
      </c>
      <c r="B9" s="64" t="s">
        <v>302</v>
      </c>
      <c r="C9" s="64" t="s">
        <v>76</v>
      </c>
      <c r="D9" s="66">
        <v>1</v>
      </c>
      <c r="E9" s="64" t="s">
        <v>304</v>
      </c>
    </row>
    <row r="10" spans="1:5" ht="31.5">
      <c r="A10" s="115" t="s">
        <v>254</v>
      </c>
      <c r="B10" s="64" t="s">
        <v>264</v>
      </c>
      <c r="C10" s="64" t="s">
        <v>76</v>
      </c>
      <c r="D10" s="66">
        <v>1</v>
      </c>
      <c r="E10" s="64" t="s">
        <v>264</v>
      </c>
    </row>
    <row r="11" spans="1:5" ht="78.75">
      <c r="A11" s="115" t="s">
        <v>265</v>
      </c>
      <c r="B11" s="64" t="s">
        <v>45</v>
      </c>
      <c r="C11" s="64" t="s">
        <v>73</v>
      </c>
      <c r="D11" s="64" t="s">
        <v>111</v>
      </c>
      <c r="E11" s="64" t="s">
        <v>45</v>
      </c>
    </row>
    <row r="12" spans="1:5" ht="31.5">
      <c r="A12" s="115" t="s">
        <v>60</v>
      </c>
      <c r="B12" s="57" t="s">
        <v>285</v>
      </c>
      <c r="C12" s="57" t="s">
        <v>73</v>
      </c>
      <c r="D12" s="57" t="s">
        <v>289</v>
      </c>
      <c r="E12" s="57" t="s">
        <v>285</v>
      </c>
    </row>
    <row r="13" spans="1:5" ht="15.75">
      <c r="A13" s="115" t="s">
        <v>62</v>
      </c>
      <c r="B13" s="57" t="s">
        <v>94</v>
      </c>
      <c r="C13" s="57" t="s">
        <v>95</v>
      </c>
      <c r="D13" s="57" t="s">
        <v>95</v>
      </c>
      <c r="E13" s="57" t="s">
        <v>94</v>
      </c>
    </row>
    <row r="14" spans="1:5" ht="31.5">
      <c r="A14" s="115" t="s">
        <v>61</v>
      </c>
      <c r="B14" s="57" t="s">
        <v>286</v>
      </c>
      <c r="C14" s="57" t="s">
        <v>73</v>
      </c>
      <c r="D14" s="57" t="s">
        <v>290</v>
      </c>
      <c r="E14" s="57" t="s">
        <v>286</v>
      </c>
    </row>
    <row r="15" spans="1:5" ht="31.5">
      <c r="A15" s="115" t="s">
        <v>275</v>
      </c>
      <c r="B15" s="57" t="s">
        <v>287</v>
      </c>
      <c r="C15" s="57" t="s">
        <v>73</v>
      </c>
      <c r="D15" s="57" t="s">
        <v>291</v>
      </c>
      <c r="E15" s="57" t="s">
        <v>287</v>
      </c>
    </row>
    <row r="16" spans="1:5" ht="31.5">
      <c r="A16" s="115" t="s">
        <v>63</v>
      </c>
      <c r="B16" s="57" t="s">
        <v>288</v>
      </c>
      <c r="C16" s="57" t="s">
        <v>73</v>
      </c>
      <c r="D16" s="57" t="s">
        <v>292</v>
      </c>
      <c r="E16" s="57" t="s">
        <v>288</v>
      </c>
    </row>
    <row r="17" spans="1:5" ht="31.5">
      <c r="A17" s="115" t="s">
        <v>64</v>
      </c>
      <c r="B17" s="57" t="s">
        <v>96</v>
      </c>
      <c r="C17" s="57" t="s">
        <v>95</v>
      </c>
      <c r="D17" s="57" t="s">
        <v>95</v>
      </c>
      <c r="E17" s="57" t="s">
        <v>96</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V76"/>
  <sheetViews>
    <sheetView zoomScale="110" zoomScaleNormal="110" zoomScaleSheetLayoutView="86" zoomScalePageLayoutView="86" workbookViewId="0">
      <selection activeCell="C28" sqref="C28"/>
    </sheetView>
  </sheetViews>
  <sheetFormatPr baseColWidth="10" defaultColWidth="10.85546875" defaultRowHeight="15.75"/>
  <cols>
    <col min="1" max="1" width="2.5703125" style="13" customWidth="1"/>
    <col min="2" max="2" width="38.28515625" style="12" customWidth="1"/>
    <col min="3" max="3" width="15.28515625" style="12" bestFit="1" customWidth="1"/>
    <col min="4" max="8" width="10.85546875" style="12"/>
    <col min="9" max="9" width="17.85546875" style="12" customWidth="1"/>
    <col min="10" max="10" width="38.42578125" style="13" customWidth="1"/>
    <col min="11" max="11" width="15.28515625" style="13" customWidth="1"/>
    <col min="12" max="14" width="10.85546875" style="13"/>
    <col min="15" max="15" width="11.42578125" style="13" customWidth="1"/>
    <col min="16" max="17" width="10.85546875" style="13"/>
    <col min="18" max="18" width="17.85546875" style="13" customWidth="1"/>
    <col min="19" max="19" width="3.28515625" style="13" customWidth="1"/>
    <col min="20" max="48" width="10.85546875" style="13"/>
    <col min="49" max="16384" width="10.85546875" style="12"/>
  </cols>
  <sheetData>
    <row r="1" spans="2:19" ht="15.75" customHeight="1">
      <c r="B1" s="132" t="s">
        <v>7</v>
      </c>
      <c r="C1" s="133"/>
      <c r="D1" s="133"/>
      <c r="E1" s="133"/>
      <c r="F1" s="133"/>
      <c r="G1" s="133"/>
      <c r="H1" s="133"/>
      <c r="I1" s="134"/>
      <c r="J1" s="14"/>
    </row>
    <row r="2" spans="2:19">
      <c r="B2" s="135"/>
      <c r="C2" s="136"/>
      <c r="D2" s="136"/>
      <c r="E2" s="136"/>
      <c r="F2" s="136"/>
      <c r="G2" s="136"/>
      <c r="H2" s="136"/>
      <c r="I2" s="137"/>
      <c r="J2" s="14"/>
    </row>
    <row r="3" spans="2:19">
      <c r="B3" s="135"/>
      <c r="C3" s="136"/>
      <c r="D3" s="136"/>
      <c r="E3" s="136"/>
      <c r="F3" s="136"/>
      <c r="G3" s="136"/>
      <c r="H3" s="136"/>
      <c r="I3" s="137"/>
    </row>
    <row r="4" spans="2:19">
      <c r="B4" s="135"/>
      <c r="C4" s="136"/>
      <c r="D4" s="136"/>
      <c r="E4" s="136"/>
      <c r="F4" s="136"/>
      <c r="G4" s="136"/>
      <c r="H4" s="136"/>
      <c r="I4" s="137"/>
      <c r="J4" s="14"/>
    </row>
    <row r="5" spans="2:19">
      <c r="B5" s="138"/>
      <c r="C5" s="139"/>
      <c r="D5" s="139"/>
      <c r="E5" s="139"/>
      <c r="F5" s="139"/>
      <c r="G5" s="139"/>
      <c r="H5" s="139"/>
      <c r="I5" s="140"/>
      <c r="J5" s="14"/>
    </row>
    <row r="6" spans="2:19" ht="66.75" customHeight="1">
      <c r="B6" s="40" t="s">
        <v>8</v>
      </c>
      <c r="C6" s="130" t="s">
        <v>9</v>
      </c>
      <c r="D6" s="130"/>
      <c r="E6" s="130"/>
      <c r="F6" s="130"/>
      <c r="G6" s="130"/>
      <c r="H6" s="130"/>
      <c r="I6" s="130"/>
      <c r="J6" s="12"/>
    </row>
    <row r="7" spans="2:19" ht="37.5" customHeight="1">
      <c r="B7" s="41" t="s">
        <v>10</v>
      </c>
      <c r="C7" s="130" t="s">
        <v>11</v>
      </c>
      <c r="D7" s="130"/>
      <c r="E7" s="130"/>
      <c r="F7" s="130"/>
      <c r="G7" s="130"/>
      <c r="H7" s="130"/>
      <c r="I7" s="130"/>
      <c r="J7" s="14"/>
    </row>
    <row r="8" spans="2:19" ht="55.5" customHeight="1">
      <c r="B8" s="42" t="s">
        <v>12</v>
      </c>
      <c r="C8" s="130" t="s">
        <v>13</v>
      </c>
      <c r="D8" s="130"/>
      <c r="E8" s="130"/>
      <c r="F8" s="130"/>
      <c r="G8" s="130"/>
      <c r="H8" s="130"/>
      <c r="I8" s="130"/>
      <c r="J8" s="14"/>
    </row>
    <row r="9" spans="2:19" ht="48.75" customHeight="1">
      <c r="B9" s="41" t="s">
        <v>14</v>
      </c>
      <c r="C9" s="130" t="s">
        <v>15</v>
      </c>
      <c r="D9" s="130"/>
      <c r="E9" s="130"/>
      <c r="F9" s="130"/>
      <c r="G9" s="130"/>
      <c r="H9" s="130"/>
      <c r="I9" s="130"/>
      <c r="J9" s="14"/>
    </row>
    <row r="10" spans="2:19" ht="64.5" customHeight="1">
      <c r="B10" s="41" t="s">
        <v>16</v>
      </c>
      <c r="C10" s="130" t="s">
        <v>17</v>
      </c>
      <c r="D10" s="130"/>
      <c r="E10" s="130"/>
      <c r="F10" s="130"/>
      <c r="G10" s="130"/>
      <c r="H10" s="130"/>
      <c r="I10" s="130"/>
      <c r="J10" s="14"/>
    </row>
    <row r="11" spans="2:19" ht="48" customHeight="1">
      <c r="B11" s="41" t="s">
        <v>18</v>
      </c>
      <c r="C11" s="130" t="s">
        <v>19</v>
      </c>
      <c r="D11" s="130"/>
      <c r="E11" s="130"/>
      <c r="F11" s="130"/>
      <c r="G11" s="130"/>
      <c r="H11" s="130"/>
      <c r="I11" s="130"/>
      <c r="J11" s="14"/>
    </row>
    <row r="12" spans="2:19" ht="57" customHeight="1">
      <c r="B12" s="41" t="s">
        <v>20</v>
      </c>
      <c r="C12" s="130" t="s">
        <v>21</v>
      </c>
      <c r="D12" s="130"/>
      <c r="E12" s="130"/>
      <c r="F12" s="130"/>
      <c r="G12" s="130"/>
      <c r="H12" s="130"/>
      <c r="I12" s="130"/>
      <c r="J12" s="14"/>
    </row>
    <row r="13" spans="2:19" ht="51" customHeight="1">
      <c r="B13" s="41" t="s">
        <v>22</v>
      </c>
      <c r="C13" s="130" t="s">
        <v>23</v>
      </c>
      <c r="D13" s="130"/>
      <c r="E13" s="130"/>
      <c r="F13" s="130"/>
      <c r="G13" s="130"/>
      <c r="H13" s="130"/>
      <c r="I13" s="130"/>
      <c r="J13" s="14"/>
    </row>
    <row r="14" spans="2:19" ht="49.5" customHeight="1">
      <c r="B14" s="41" t="s">
        <v>24</v>
      </c>
      <c r="C14" s="130" t="s">
        <v>25</v>
      </c>
      <c r="D14" s="130"/>
      <c r="E14" s="130"/>
      <c r="F14" s="130"/>
      <c r="G14" s="130"/>
      <c r="H14" s="130"/>
      <c r="I14" s="130"/>
      <c r="J14" s="14"/>
      <c r="K14" s="14"/>
      <c r="L14" s="14"/>
      <c r="M14" s="14"/>
      <c r="N14" s="14"/>
      <c r="O14" s="14"/>
      <c r="P14" s="14"/>
      <c r="Q14" s="14"/>
      <c r="R14" s="14"/>
      <c r="S14" s="14"/>
    </row>
    <row r="15" spans="2:19" ht="52.5" customHeight="1">
      <c r="B15" s="41" t="s">
        <v>26</v>
      </c>
      <c r="C15" s="130" t="s">
        <v>27</v>
      </c>
      <c r="D15" s="130"/>
      <c r="E15" s="130"/>
      <c r="F15" s="130"/>
      <c r="G15" s="130"/>
      <c r="H15" s="130"/>
      <c r="I15" s="130"/>
      <c r="J15" s="14"/>
      <c r="K15" s="14"/>
      <c r="L15" s="14"/>
      <c r="M15" s="14"/>
      <c r="N15" s="14"/>
      <c r="O15" s="14"/>
      <c r="P15" s="14"/>
      <c r="Q15" s="14"/>
      <c r="R15" s="14"/>
      <c r="S15" s="14"/>
    </row>
    <row r="16" spans="2:19" ht="68.25" customHeight="1">
      <c r="B16" s="41" t="s">
        <v>28</v>
      </c>
      <c r="C16" s="130" t="s">
        <v>29</v>
      </c>
      <c r="D16" s="130"/>
      <c r="E16" s="130"/>
      <c r="F16" s="130"/>
      <c r="G16" s="130"/>
      <c r="H16" s="130"/>
      <c r="I16" s="130"/>
      <c r="J16" s="14"/>
      <c r="K16" s="14"/>
      <c r="L16" s="14"/>
      <c r="M16" s="14"/>
      <c r="N16" s="14"/>
      <c r="O16" s="14"/>
      <c r="P16" s="14"/>
      <c r="Q16" s="14"/>
      <c r="R16" s="14"/>
      <c r="S16" s="14"/>
    </row>
    <row r="17" spans="2:48" ht="41.25" customHeight="1">
      <c r="B17" s="41" t="s">
        <v>30</v>
      </c>
      <c r="C17" s="130" t="s">
        <v>31</v>
      </c>
      <c r="D17" s="130"/>
      <c r="E17" s="130"/>
      <c r="F17" s="130"/>
      <c r="G17" s="130"/>
      <c r="H17" s="130"/>
      <c r="I17" s="130"/>
      <c r="J17" s="14"/>
      <c r="K17" s="14"/>
      <c r="L17" s="14"/>
      <c r="M17" s="14"/>
      <c r="N17" s="14"/>
      <c r="O17" s="14"/>
      <c r="P17" s="14"/>
      <c r="Q17" s="14"/>
      <c r="S17" s="14"/>
    </row>
    <row r="18" spans="2:48" ht="51.75" customHeight="1">
      <c r="B18" s="42" t="s">
        <v>32</v>
      </c>
      <c r="C18" s="130" t="s">
        <v>33</v>
      </c>
      <c r="D18" s="130"/>
      <c r="E18" s="130"/>
      <c r="F18" s="130"/>
      <c r="G18" s="130"/>
      <c r="H18" s="130"/>
      <c r="I18" s="130"/>
      <c r="J18" s="14"/>
      <c r="K18" s="14"/>
      <c r="L18" s="14"/>
      <c r="M18" s="14"/>
      <c r="N18" s="14"/>
      <c r="O18" s="14"/>
      <c r="P18" s="14"/>
      <c r="Q18" s="14"/>
      <c r="R18" s="14"/>
      <c r="S18" s="14"/>
    </row>
    <row r="19" spans="2:48" ht="69" customHeight="1">
      <c r="B19" s="41" t="s">
        <v>34</v>
      </c>
      <c r="C19" s="130" t="s">
        <v>35</v>
      </c>
      <c r="D19" s="130"/>
      <c r="E19" s="130"/>
      <c r="F19" s="130"/>
      <c r="G19" s="130"/>
      <c r="H19" s="130"/>
      <c r="I19" s="130"/>
      <c r="J19" s="14"/>
      <c r="K19" s="14"/>
      <c r="L19" s="14"/>
      <c r="M19" s="14"/>
      <c r="N19" s="14"/>
      <c r="O19" s="14"/>
      <c r="P19" s="14"/>
      <c r="Q19" s="14"/>
      <c r="R19" s="14"/>
      <c r="S19" s="14"/>
    </row>
    <row r="20" spans="2:48" ht="48.75" customHeight="1">
      <c r="B20" s="41" t="s">
        <v>36</v>
      </c>
      <c r="C20" s="131" t="s">
        <v>37</v>
      </c>
      <c r="D20" s="130"/>
      <c r="E20" s="130"/>
      <c r="F20" s="130"/>
      <c r="G20" s="130"/>
      <c r="H20" s="130"/>
      <c r="I20" s="130"/>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row>
    <row r="21" spans="2:48" ht="54.75" customHeight="1">
      <c r="B21" s="41" t="s">
        <v>38</v>
      </c>
      <c r="C21" s="130" t="s">
        <v>39</v>
      </c>
      <c r="D21" s="130"/>
      <c r="E21" s="130"/>
      <c r="F21" s="130"/>
      <c r="G21" s="130"/>
      <c r="H21" s="130"/>
      <c r="I21" s="130"/>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row>
    <row r="22" spans="2:48" ht="85.5" customHeight="1">
      <c r="B22" s="41" t="s">
        <v>40</v>
      </c>
      <c r="C22" s="130" t="s">
        <v>41</v>
      </c>
      <c r="D22" s="130"/>
      <c r="E22" s="130"/>
      <c r="F22" s="130"/>
      <c r="G22" s="130"/>
      <c r="H22" s="130"/>
      <c r="I22" s="130"/>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row>
    <row r="23" spans="2:48" ht="65.25" customHeight="1">
      <c r="B23" s="41" t="s">
        <v>42</v>
      </c>
      <c r="C23" s="130" t="s">
        <v>43</v>
      </c>
      <c r="D23" s="130"/>
      <c r="E23" s="130"/>
      <c r="F23" s="130"/>
      <c r="G23" s="130"/>
      <c r="H23" s="130"/>
      <c r="I23" s="130"/>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row>
    <row r="24" spans="2:48" ht="78" customHeight="1">
      <c r="B24" s="41" t="s">
        <v>44</v>
      </c>
      <c r="C24" s="130" t="s">
        <v>45</v>
      </c>
      <c r="D24" s="130"/>
      <c r="E24" s="130"/>
      <c r="F24" s="130"/>
      <c r="G24" s="130"/>
      <c r="H24" s="130"/>
      <c r="I24" s="130"/>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row>
    <row r="25" spans="2:48" s="13" customFormat="1" ht="15" customHeight="1"/>
    <row r="26" spans="2:48" s="13" customFormat="1" ht="15" customHeight="1"/>
    <row r="27" spans="2:48" s="13" customFormat="1" ht="15" customHeight="1"/>
    <row r="28" spans="2:48" s="13" customFormat="1" ht="15" customHeight="1"/>
    <row r="29" spans="2:48" s="13" customFormat="1" ht="15" customHeight="1"/>
    <row r="30" spans="2:48" s="13" customFormat="1" ht="15" customHeight="1"/>
    <row r="31" spans="2:48" s="13" customFormat="1" ht="15" customHeight="1"/>
    <row r="32" spans="2:48" s="13" customFormat="1" ht="15" customHeight="1"/>
    <row r="33" s="13" customFormat="1" ht="15" customHeight="1"/>
    <row r="34" s="13" customFormat="1" ht="15" customHeight="1"/>
    <row r="35" s="13" customFormat="1" ht="15" customHeight="1"/>
    <row r="36" s="13" customFormat="1" ht="15" customHeight="1"/>
    <row r="37" s="13" customFormat="1" ht="15" customHeight="1"/>
    <row r="38" s="13" customFormat="1" ht="15" customHeight="1"/>
    <row r="39" s="13" customFormat="1" ht="15" customHeight="1"/>
    <row r="40" s="13" customFormat="1" ht="15" customHeight="1"/>
    <row r="41" s="13" customFormat="1" ht="15" customHeight="1"/>
    <row r="42" s="13" customFormat="1" ht="15" customHeight="1"/>
    <row r="43" s="13" customFormat="1" ht="15" customHeight="1"/>
    <row r="44" s="13" customFormat="1" ht="15" customHeight="1"/>
    <row r="45" s="13" customFormat="1" ht="15" customHeight="1"/>
    <row r="46" s="13" customFormat="1" ht="15" customHeight="1"/>
    <row r="47" s="13" customFormat="1" ht="15" customHeight="1"/>
    <row r="48" s="13" customFormat="1" ht="15" customHeight="1"/>
    <row r="49" s="13" customFormat="1" ht="15" customHeight="1"/>
    <row r="50" s="13" customFormat="1" ht="15" customHeight="1"/>
    <row r="51" s="13" customFormat="1" ht="15" customHeight="1"/>
    <row r="52" s="13" customFormat="1" ht="15" customHeight="1"/>
    <row r="53" s="13" customFormat="1" ht="15" customHeight="1"/>
    <row r="54" s="13" customFormat="1" ht="15" customHeight="1"/>
    <row r="55" s="13" customFormat="1" ht="15" customHeight="1"/>
    <row r="56" s="13" customFormat="1" ht="15" customHeight="1"/>
    <row r="57" s="13" customFormat="1" ht="15" customHeight="1"/>
    <row r="58" s="13" customFormat="1" ht="15" customHeight="1"/>
    <row r="59" s="13" customFormat="1" ht="15" customHeight="1"/>
    <row r="60" s="13" customFormat="1" ht="15" customHeight="1"/>
    <row r="61" s="13" customFormat="1" ht="15" customHeight="1"/>
    <row r="62" s="13" customFormat="1" ht="15" customHeight="1"/>
    <row r="63" s="13" customFormat="1" ht="15" customHeight="1"/>
    <row r="64" s="13" customFormat="1" ht="15" customHeight="1"/>
    <row r="65" s="13" customFormat="1" ht="15" customHeight="1"/>
    <row r="66" s="13" customFormat="1" ht="15" customHeight="1"/>
    <row r="67" s="13" customFormat="1" ht="15" customHeight="1"/>
    <row r="68" s="13" customFormat="1" ht="15" customHeight="1"/>
    <row r="69" s="13" customFormat="1" ht="15" customHeight="1"/>
    <row r="70" s="13" customFormat="1" ht="15" customHeight="1"/>
    <row r="71" s="13" customFormat="1" ht="15" customHeight="1"/>
    <row r="72" s="13" customFormat="1" ht="15" customHeight="1"/>
    <row r="73" s="13" customFormat="1" ht="15" customHeight="1"/>
    <row r="74" s="13" customFormat="1" ht="15" customHeight="1"/>
    <row r="75" s="13" customFormat="1" ht="15" customHeight="1"/>
    <row r="76" s="13" customFormat="1"/>
  </sheetData>
  <mergeCells count="20">
    <mergeCell ref="C8:I8"/>
    <mergeCell ref="C6:I6"/>
    <mergeCell ref="C7:I7"/>
    <mergeCell ref="B1:I5"/>
    <mergeCell ref="C21:I21"/>
    <mergeCell ref="C15:I15"/>
    <mergeCell ref="C9:I9"/>
    <mergeCell ref="C10:I10"/>
    <mergeCell ref="C11:I11"/>
    <mergeCell ref="C12:I12"/>
    <mergeCell ref="C13:I13"/>
    <mergeCell ref="C14:I14"/>
    <mergeCell ref="C24:I24"/>
    <mergeCell ref="C23:I23"/>
    <mergeCell ref="C22:I22"/>
    <mergeCell ref="C16:I16"/>
    <mergeCell ref="C17:I17"/>
    <mergeCell ref="C18:I18"/>
    <mergeCell ref="C19:I19"/>
    <mergeCell ref="C20:I20"/>
  </mergeCells>
  <pageMargins left="0.7" right="0.7" top="0.75" bottom="0.75" header="0.3" footer="0.3"/>
  <pageSetup scale="5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90"/>
  <sheetViews>
    <sheetView showGridLines="0" tabSelected="1" zoomScale="70" zoomScaleNormal="70" zoomScaleSheetLayoutView="10" zoomScalePageLayoutView="50" workbookViewId="0">
      <selection activeCell="H7" sqref="H7:H11"/>
    </sheetView>
  </sheetViews>
  <sheetFormatPr baseColWidth="10" defaultColWidth="10.85546875" defaultRowHeight="18.75"/>
  <cols>
    <col min="1" max="1" width="47.140625" style="17" customWidth="1"/>
    <col min="2" max="6" width="53.28515625" style="32" customWidth="1"/>
    <col min="7" max="7" width="32" style="32" customWidth="1"/>
    <col min="8" max="8" width="39.42578125" style="32" customWidth="1"/>
    <col min="9" max="9" width="39.85546875" style="32" customWidth="1"/>
    <col min="10" max="10" width="3.7109375" style="32" customWidth="1"/>
    <col min="11" max="16384" width="10.85546875" style="32"/>
  </cols>
  <sheetData>
    <row r="1" spans="1:19" s="35" customFormat="1" ht="27" customHeight="1">
      <c r="A1" s="151"/>
      <c r="B1" s="152" t="s">
        <v>270</v>
      </c>
      <c r="C1" s="152"/>
      <c r="D1" s="152"/>
      <c r="E1" s="152"/>
      <c r="F1" s="152"/>
      <c r="G1" s="152"/>
      <c r="H1" s="74" t="s">
        <v>266</v>
      </c>
      <c r="I1" s="73" t="s">
        <v>269</v>
      </c>
      <c r="J1" s="15"/>
      <c r="K1" s="15"/>
      <c r="L1" s="15"/>
    </row>
    <row r="2" spans="1:19" s="35" customFormat="1" ht="27" customHeight="1">
      <c r="A2" s="151"/>
      <c r="B2" s="152"/>
      <c r="C2" s="152"/>
      <c r="D2" s="152"/>
      <c r="E2" s="152"/>
      <c r="F2" s="152"/>
      <c r="G2" s="152"/>
      <c r="H2" s="74" t="s">
        <v>267</v>
      </c>
      <c r="I2" s="73">
        <v>2</v>
      </c>
      <c r="J2" s="15"/>
      <c r="K2" s="15"/>
      <c r="L2" s="15"/>
    </row>
    <row r="3" spans="1:19" s="35" customFormat="1" ht="27" customHeight="1">
      <c r="A3" s="151"/>
      <c r="B3" s="151" t="s">
        <v>294</v>
      </c>
      <c r="C3" s="151"/>
      <c r="D3" s="151"/>
      <c r="E3" s="151"/>
      <c r="F3" s="151"/>
      <c r="G3" s="151"/>
      <c r="H3" s="74" t="s">
        <v>268</v>
      </c>
      <c r="I3" s="121">
        <v>45448</v>
      </c>
      <c r="J3" s="15"/>
      <c r="K3" s="15"/>
      <c r="L3" s="15"/>
    </row>
    <row r="4" spans="1:19" s="9" customFormat="1" ht="44.1" customHeight="1">
      <c r="A4" s="149" t="s">
        <v>46</v>
      </c>
      <c r="B4" s="148" t="s">
        <v>47</v>
      </c>
      <c r="C4" s="148" t="s">
        <v>48</v>
      </c>
      <c r="D4" s="148" t="s">
        <v>49</v>
      </c>
      <c r="E4" s="148" t="s">
        <v>50</v>
      </c>
      <c r="F4" s="148" t="s">
        <v>16</v>
      </c>
      <c r="G4" s="148" t="s">
        <v>51</v>
      </c>
      <c r="H4" s="148" t="s">
        <v>52</v>
      </c>
      <c r="I4" s="148"/>
      <c r="J4" s="18"/>
      <c r="K4" s="18"/>
      <c r="L4" s="18"/>
      <c r="O4" s="35"/>
      <c r="P4" s="35"/>
      <c r="Q4" s="35"/>
      <c r="R4" s="35"/>
      <c r="S4" s="35"/>
    </row>
    <row r="5" spans="1:19" s="10" customFormat="1" ht="44.1" customHeight="1">
      <c r="A5" s="149"/>
      <c r="B5" s="148"/>
      <c r="C5" s="148"/>
      <c r="D5" s="148"/>
      <c r="E5" s="148"/>
      <c r="F5" s="148"/>
      <c r="G5" s="148"/>
      <c r="H5" s="75" t="s">
        <v>53</v>
      </c>
      <c r="I5" s="75" t="s">
        <v>54</v>
      </c>
      <c r="J5" s="18"/>
      <c r="K5" s="18"/>
      <c r="L5" s="18"/>
      <c r="O5" s="35"/>
      <c r="P5" s="35"/>
      <c r="Q5" s="35"/>
      <c r="R5" s="35"/>
      <c r="S5" s="35"/>
    </row>
    <row r="6" spans="1:19" s="10" customFormat="1" ht="39.6" customHeight="1">
      <c r="A6" s="147" t="s">
        <v>55</v>
      </c>
      <c r="B6" s="147"/>
      <c r="C6" s="147"/>
      <c r="D6" s="147"/>
      <c r="E6" s="147"/>
      <c r="F6" s="147"/>
      <c r="G6" s="147"/>
      <c r="H6" s="147"/>
      <c r="I6" s="147"/>
      <c r="J6" s="18"/>
      <c r="K6" s="18"/>
      <c r="O6" s="35"/>
      <c r="P6" s="35"/>
      <c r="Q6" s="35"/>
      <c r="R6" s="35"/>
      <c r="S6" s="35"/>
    </row>
    <row r="7" spans="1:19" ht="46.5" customHeight="1">
      <c r="A7" s="144">
        <v>1</v>
      </c>
      <c r="B7" s="146"/>
      <c r="C7" s="146"/>
      <c r="D7" s="146"/>
      <c r="E7" s="150"/>
      <c r="F7" s="76"/>
      <c r="G7" s="145"/>
      <c r="H7" s="145"/>
      <c r="I7" s="145"/>
      <c r="J7" s="15"/>
      <c r="K7" s="15"/>
      <c r="L7" s="15"/>
      <c r="O7" s="35"/>
      <c r="P7" s="35"/>
      <c r="Q7" s="35"/>
      <c r="R7" s="35"/>
      <c r="S7" s="35"/>
    </row>
    <row r="8" spans="1:19" ht="48" customHeight="1">
      <c r="A8" s="144"/>
      <c r="B8" s="146"/>
      <c r="C8" s="146"/>
      <c r="D8" s="146"/>
      <c r="E8" s="146"/>
      <c r="F8" s="77"/>
      <c r="G8" s="146"/>
      <c r="H8" s="146"/>
      <c r="I8" s="146"/>
      <c r="J8" s="15"/>
      <c r="K8" s="15"/>
      <c r="L8" s="15"/>
      <c r="O8" s="35"/>
      <c r="P8" s="35"/>
      <c r="Q8" s="35"/>
      <c r="R8" s="35"/>
      <c r="S8" s="35"/>
    </row>
    <row r="9" spans="1:19" ht="48" customHeight="1">
      <c r="A9" s="144"/>
      <c r="B9" s="146"/>
      <c r="C9" s="146"/>
      <c r="D9" s="146"/>
      <c r="E9" s="146"/>
      <c r="F9" s="77"/>
      <c r="G9" s="146"/>
      <c r="H9" s="146"/>
      <c r="I9" s="146"/>
      <c r="J9" s="15"/>
      <c r="K9" s="15"/>
      <c r="L9" s="15"/>
    </row>
    <row r="10" spans="1:19" ht="48" customHeight="1">
      <c r="A10" s="144"/>
      <c r="B10" s="146"/>
      <c r="C10" s="146"/>
      <c r="D10" s="146"/>
      <c r="E10" s="146"/>
      <c r="F10" s="77"/>
      <c r="G10" s="146"/>
      <c r="H10" s="146"/>
      <c r="I10" s="146"/>
      <c r="J10" s="15"/>
      <c r="K10" s="15"/>
      <c r="L10" s="15"/>
    </row>
    <row r="11" spans="1:19" ht="48" customHeight="1">
      <c r="A11" s="144"/>
      <c r="B11" s="146"/>
      <c r="C11" s="146"/>
      <c r="D11" s="146"/>
      <c r="E11" s="146"/>
      <c r="F11" s="77"/>
      <c r="G11" s="146"/>
      <c r="H11" s="146"/>
      <c r="I11" s="146"/>
      <c r="J11" s="15"/>
      <c r="K11" s="15"/>
      <c r="L11" s="15"/>
    </row>
    <row r="12" spans="1:19" ht="47.25" customHeight="1">
      <c r="A12" s="144">
        <v>2</v>
      </c>
      <c r="B12" s="146"/>
      <c r="C12" s="146"/>
      <c r="D12" s="146"/>
      <c r="E12" s="150"/>
      <c r="F12" s="76"/>
      <c r="G12" s="145"/>
      <c r="H12" s="145"/>
      <c r="I12" s="145"/>
      <c r="J12" s="15"/>
      <c r="K12" s="15"/>
      <c r="L12" s="15"/>
    </row>
    <row r="13" spans="1:19" ht="47.25" customHeight="1">
      <c r="A13" s="144"/>
      <c r="B13" s="146"/>
      <c r="C13" s="146"/>
      <c r="D13" s="146"/>
      <c r="E13" s="146"/>
      <c r="F13" s="77"/>
      <c r="G13" s="146"/>
      <c r="H13" s="146"/>
      <c r="I13" s="146"/>
      <c r="J13" s="15"/>
      <c r="K13" s="15"/>
      <c r="L13" s="15"/>
    </row>
    <row r="14" spans="1:19" ht="47.25" customHeight="1">
      <c r="A14" s="144"/>
      <c r="B14" s="146"/>
      <c r="C14" s="146"/>
      <c r="D14" s="146"/>
      <c r="E14" s="146"/>
      <c r="F14" s="77"/>
      <c r="G14" s="146"/>
      <c r="H14" s="146"/>
      <c r="I14" s="146"/>
      <c r="J14" s="15"/>
      <c r="K14" s="15"/>
      <c r="L14" s="15"/>
    </row>
    <row r="15" spans="1:19" ht="55.5" customHeight="1">
      <c r="A15" s="144"/>
      <c r="B15" s="146"/>
      <c r="C15" s="146"/>
      <c r="D15" s="146"/>
      <c r="E15" s="146"/>
      <c r="F15" s="77"/>
      <c r="G15" s="146"/>
      <c r="H15" s="146"/>
      <c r="I15" s="146"/>
      <c r="J15" s="15"/>
      <c r="K15" s="15"/>
      <c r="L15" s="15"/>
    </row>
    <row r="16" spans="1:19" ht="39.75" customHeight="1">
      <c r="A16" s="144"/>
      <c r="B16" s="146"/>
      <c r="C16" s="146"/>
      <c r="D16" s="146"/>
      <c r="E16" s="146"/>
      <c r="F16" s="77"/>
      <c r="G16" s="146"/>
      <c r="H16" s="146"/>
      <c r="I16" s="146"/>
      <c r="J16" s="15"/>
      <c r="K16" s="15"/>
      <c r="L16" s="15"/>
    </row>
    <row r="17" spans="1:12" s="10" customFormat="1" ht="27.95" customHeight="1">
      <c r="A17" s="147" t="s">
        <v>56</v>
      </c>
      <c r="B17" s="147"/>
      <c r="C17" s="147"/>
      <c r="D17" s="147"/>
      <c r="E17" s="147"/>
      <c r="F17" s="147"/>
      <c r="G17" s="147"/>
      <c r="H17" s="147"/>
      <c r="I17" s="147"/>
      <c r="J17" s="18"/>
      <c r="K17" s="18"/>
      <c r="L17" s="18"/>
    </row>
    <row r="18" spans="1:12" ht="39.75" customHeight="1">
      <c r="A18" s="144">
        <v>3</v>
      </c>
      <c r="B18" s="146"/>
      <c r="C18" s="146"/>
      <c r="D18" s="146"/>
      <c r="E18" s="150"/>
      <c r="F18" s="76"/>
      <c r="G18" s="145"/>
      <c r="H18" s="145"/>
      <c r="I18" s="145"/>
      <c r="J18" s="15"/>
      <c r="K18" s="15"/>
      <c r="L18" s="15"/>
    </row>
    <row r="19" spans="1:12" ht="39.75" customHeight="1">
      <c r="A19" s="144"/>
      <c r="B19" s="146"/>
      <c r="C19" s="146"/>
      <c r="D19" s="146"/>
      <c r="E19" s="146"/>
      <c r="F19" s="77"/>
      <c r="G19" s="146"/>
      <c r="H19" s="146"/>
      <c r="I19" s="146"/>
      <c r="J19" s="15"/>
      <c r="K19" s="15"/>
      <c r="L19" s="15"/>
    </row>
    <row r="20" spans="1:12" ht="39.75" customHeight="1">
      <c r="A20" s="144"/>
      <c r="B20" s="146"/>
      <c r="C20" s="146"/>
      <c r="D20" s="146"/>
      <c r="E20" s="146"/>
      <c r="F20" s="77"/>
      <c r="G20" s="146"/>
      <c r="H20" s="146"/>
      <c r="I20" s="146"/>
      <c r="J20" s="15"/>
      <c r="K20" s="15"/>
      <c r="L20" s="15"/>
    </row>
    <row r="21" spans="1:12" ht="39" customHeight="1">
      <c r="A21" s="144"/>
      <c r="B21" s="146"/>
      <c r="C21" s="146"/>
      <c r="D21" s="146"/>
      <c r="E21" s="146"/>
      <c r="F21" s="77"/>
      <c r="G21" s="146"/>
      <c r="H21" s="146"/>
      <c r="I21" s="146"/>
      <c r="J21" s="15"/>
      <c r="K21" s="15"/>
      <c r="L21" s="15"/>
    </row>
    <row r="22" spans="1:12" ht="39" customHeight="1">
      <c r="A22" s="144"/>
      <c r="B22" s="146"/>
      <c r="C22" s="146"/>
      <c r="D22" s="146"/>
      <c r="E22" s="146"/>
      <c r="F22" s="77"/>
      <c r="G22" s="146"/>
      <c r="H22" s="146"/>
      <c r="I22" s="146"/>
      <c r="J22" s="15"/>
      <c r="K22" s="15"/>
      <c r="L22" s="15"/>
    </row>
    <row r="23" spans="1:12" s="10" customFormat="1" ht="27" customHeight="1">
      <c r="A23" s="147" t="s">
        <v>57</v>
      </c>
      <c r="B23" s="147"/>
      <c r="C23" s="147"/>
      <c r="D23" s="147"/>
      <c r="E23" s="147"/>
      <c r="F23" s="147"/>
      <c r="G23" s="147"/>
      <c r="H23" s="147"/>
      <c r="I23" s="147"/>
      <c r="J23" s="18"/>
      <c r="K23" s="18"/>
      <c r="L23" s="18"/>
    </row>
    <row r="24" spans="1:12" ht="39" customHeight="1">
      <c r="A24" s="144">
        <v>4</v>
      </c>
      <c r="B24" s="146"/>
      <c r="C24" s="146"/>
      <c r="D24" s="146"/>
      <c r="E24" s="150"/>
      <c r="F24" s="76"/>
      <c r="G24" s="145"/>
      <c r="H24" s="145"/>
      <c r="I24" s="145"/>
      <c r="J24" s="15"/>
      <c r="K24" s="15"/>
      <c r="L24" s="15"/>
    </row>
    <row r="25" spans="1:12" ht="39" customHeight="1">
      <c r="A25" s="144"/>
      <c r="B25" s="146"/>
      <c r="C25" s="146"/>
      <c r="D25" s="146"/>
      <c r="E25" s="146"/>
      <c r="F25" s="77"/>
      <c r="G25" s="146"/>
      <c r="H25" s="146"/>
      <c r="I25" s="146"/>
      <c r="J25" s="15"/>
      <c r="K25" s="15"/>
      <c r="L25" s="15"/>
    </row>
    <row r="26" spans="1:12" ht="39" customHeight="1">
      <c r="A26" s="144"/>
      <c r="B26" s="146"/>
      <c r="C26" s="146"/>
      <c r="D26" s="146"/>
      <c r="E26" s="146"/>
      <c r="F26" s="77"/>
      <c r="G26" s="146"/>
      <c r="H26" s="146"/>
      <c r="I26" s="146"/>
      <c r="J26" s="15"/>
      <c r="K26" s="15"/>
      <c r="L26" s="15"/>
    </row>
    <row r="27" spans="1:12" ht="39" customHeight="1">
      <c r="A27" s="144"/>
      <c r="B27" s="146"/>
      <c r="C27" s="146"/>
      <c r="D27" s="146"/>
      <c r="E27" s="146"/>
      <c r="F27" s="77"/>
      <c r="G27" s="146"/>
      <c r="H27" s="146"/>
      <c r="I27" s="146"/>
      <c r="J27" s="15"/>
      <c r="K27" s="15"/>
      <c r="L27" s="15"/>
    </row>
    <row r="28" spans="1:12" ht="48" customHeight="1">
      <c r="A28" s="144"/>
      <c r="B28" s="146"/>
      <c r="C28" s="146"/>
      <c r="D28" s="146"/>
      <c r="E28" s="146"/>
      <c r="F28" s="77"/>
      <c r="G28" s="146"/>
      <c r="H28" s="146"/>
      <c r="I28" s="146"/>
      <c r="J28" s="15"/>
      <c r="K28" s="15"/>
      <c r="L28" s="15"/>
    </row>
    <row r="29" spans="1:12" s="10" customFormat="1" ht="29.1" customHeight="1">
      <c r="A29" s="147" t="s">
        <v>58</v>
      </c>
      <c r="B29" s="147"/>
      <c r="C29" s="147"/>
      <c r="D29" s="147"/>
      <c r="E29" s="147"/>
      <c r="F29" s="147"/>
      <c r="G29" s="147"/>
      <c r="H29" s="147"/>
      <c r="I29" s="147"/>
      <c r="J29" s="18"/>
      <c r="K29" s="18"/>
      <c r="L29" s="18"/>
    </row>
    <row r="30" spans="1:12" ht="39" customHeight="1">
      <c r="A30" s="144">
        <v>5</v>
      </c>
      <c r="B30" s="146"/>
      <c r="C30" s="146"/>
      <c r="D30" s="146"/>
      <c r="E30" s="150"/>
      <c r="F30" s="76"/>
      <c r="G30" s="145"/>
      <c r="H30" s="145"/>
      <c r="I30" s="145"/>
      <c r="J30" s="15"/>
      <c r="K30" s="15"/>
      <c r="L30" s="15"/>
    </row>
    <row r="31" spans="1:12" ht="39" customHeight="1">
      <c r="A31" s="144"/>
      <c r="B31" s="146"/>
      <c r="C31" s="146"/>
      <c r="D31" s="146"/>
      <c r="E31" s="146"/>
      <c r="F31" s="77"/>
      <c r="G31" s="146"/>
      <c r="H31" s="146"/>
      <c r="I31" s="146"/>
      <c r="J31" s="15"/>
      <c r="K31" s="15"/>
      <c r="L31" s="15"/>
    </row>
    <row r="32" spans="1:12" ht="48" customHeight="1">
      <c r="A32" s="144"/>
      <c r="B32" s="146"/>
      <c r="C32" s="146"/>
      <c r="D32" s="146"/>
      <c r="E32" s="146"/>
      <c r="F32" s="77"/>
      <c r="G32" s="146"/>
      <c r="H32" s="146"/>
      <c r="I32" s="146"/>
      <c r="J32" s="15"/>
      <c r="K32" s="15"/>
      <c r="L32" s="15"/>
    </row>
    <row r="33" spans="1:12" ht="48" customHeight="1">
      <c r="A33" s="144"/>
      <c r="B33" s="146"/>
      <c r="C33" s="146"/>
      <c r="D33" s="146"/>
      <c r="E33" s="146"/>
      <c r="F33" s="77"/>
      <c r="G33" s="146"/>
      <c r="H33" s="146"/>
      <c r="I33" s="146"/>
      <c r="J33" s="15"/>
      <c r="K33" s="15"/>
      <c r="L33" s="15"/>
    </row>
    <row r="34" spans="1:12" ht="48" customHeight="1">
      <c r="A34" s="144"/>
      <c r="B34" s="146"/>
      <c r="C34" s="146"/>
      <c r="D34" s="146"/>
      <c r="E34" s="146"/>
      <c r="F34" s="77"/>
      <c r="G34" s="146"/>
      <c r="H34" s="146"/>
      <c r="I34" s="146"/>
      <c r="J34" s="15"/>
      <c r="K34" s="15"/>
      <c r="L34" s="15"/>
    </row>
    <row r="35" spans="1:12" ht="27" customHeight="1">
      <c r="A35" s="147" t="s">
        <v>59</v>
      </c>
      <c r="B35" s="147"/>
      <c r="C35" s="147"/>
      <c r="D35" s="147"/>
      <c r="E35" s="147"/>
      <c r="F35" s="147"/>
      <c r="G35" s="78">
        <f>IF(SUM(G30)&gt;100%,"supera el 100%",SUM(G7:G34))</f>
        <v>0</v>
      </c>
      <c r="H35" s="79"/>
      <c r="I35" s="78"/>
      <c r="J35" s="15"/>
      <c r="K35" s="15"/>
      <c r="L35" s="15"/>
    </row>
    <row r="36" spans="1:12" ht="27" customHeight="1">
      <c r="A36" s="80" t="s">
        <v>60</v>
      </c>
      <c r="B36" s="141"/>
      <c r="C36" s="142"/>
      <c r="D36" s="142"/>
      <c r="E36" s="142"/>
      <c r="F36" s="142"/>
      <c r="G36" s="142"/>
      <c r="H36" s="142"/>
      <c r="I36" s="143"/>
      <c r="J36" s="15"/>
      <c r="K36" s="15"/>
      <c r="L36" s="15"/>
    </row>
    <row r="37" spans="1:12" ht="46.5" customHeight="1">
      <c r="A37" s="84" t="s">
        <v>274</v>
      </c>
      <c r="B37" s="141"/>
      <c r="C37" s="142"/>
      <c r="D37" s="142"/>
      <c r="E37" s="142"/>
      <c r="F37" s="142"/>
      <c r="G37" s="142"/>
      <c r="H37" s="142"/>
      <c r="I37" s="143"/>
      <c r="J37" s="15"/>
      <c r="K37" s="15"/>
      <c r="L37" s="15"/>
    </row>
    <row r="38" spans="1:12" ht="46.5" customHeight="1">
      <c r="A38" s="84" t="s">
        <v>276</v>
      </c>
      <c r="B38" s="141"/>
      <c r="C38" s="142"/>
      <c r="D38" s="142"/>
      <c r="E38" s="142"/>
      <c r="F38" s="142"/>
      <c r="G38" s="142"/>
      <c r="H38" s="142"/>
      <c r="I38" s="143"/>
      <c r="J38" s="15"/>
      <c r="K38" s="15"/>
      <c r="L38" s="15"/>
    </row>
    <row r="39" spans="1:12" ht="46.5" customHeight="1">
      <c r="A39" s="80" t="s">
        <v>61</v>
      </c>
      <c r="B39" s="141"/>
      <c r="C39" s="142"/>
      <c r="D39" s="142"/>
      <c r="E39" s="142"/>
      <c r="F39" s="142"/>
      <c r="G39" s="142"/>
      <c r="H39" s="142"/>
      <c r="I39" s="143"/>
      <c r="J39" s="15"/>
      <c r="K39" s="15"/>
      <c r="L39" s="15"/>
    </row>
    <row r="40" spans="1:12" ht="46.5" customHeight="1">
      <c r="A40" s="80" t="s">
        <v>275</v>
      </c>
      <c r="B40" s="141"/>
      <c r="C40" s="142"/>
      <c r="D40" s="142"/>
      <c r="E40" s="142"/>
      <c r="F40" s="142"/>
      <c r="G40" s="142"/>
      <c r="H40" s="142"/>
      <c r="I40" s="143"/>
      <c r="J40" s="15"/>
      <c r="K40" s="15"/>
      <c r="L40" s="15"/>
    </row>
    <row r="41" spans="1:12" ht="46.5" customHeight="1">
      <c r="A41" s="80" t="s">
        <v>63</v>
      </c>
      <c r="B41" s="141"/>
      <c r="C41" s="142"/>
      <c r="D41" s="142"/>
      <c r="E41" s="142"/>
      <c r="F41" s="142"/>
      <c r="G41" s="142"/>
      <c r="H41" s="142"/>
      <c r="I41" s="143"/>
      <c r="J41" s="15"/>
      <c r="K41" s="15"/>
      <c r="L41" s="15"/>
    </row>
    <row r="42" spans="1:12" ht="46.5" customHeight="1">
      <c r="A42" s="80" t="s">
        <v>282</v>
      </c>
      <c r="B42" s="81"/>
      <c r="C42" s="82"/>
      <c r="D42" s="82"/>
      <c r="E42" s="82"/>
      <c r="F42" s="82"/>
      <c r="G42" s="82"/>
      <c r="H42" s="82"/>
      <c r="I42" s="83"/>
      <c r="J42" s="15"/>
      <c r="K42" s="15"/>
      <c r="L42" s="15"/>
    </row>
    <row r="43" spans="1:12" ht="27" customHeight="1">
      <c r="A43" s="80" t="s">
        <v>77</v>
      </c>
      <c r="B43" s="141"/>
      <c r="C43" s="142"/>
      <c r="D43" s="142"/>
      <c r="E43" s="142"/>
      <c r="F43" s="142"/>
      <c r="G43" s="142"/>
      <c r="H43" s="142"/>
      <c r="I43" s="143"/>
      <c r="J43" s="15"/>
      <c r="K43" s="15"/>
      <c r="L43" s="15"/>
    </row>
    <row r="44" spans="1:12" ht="49.5" customHeight="1">
      <c r="A44" s="80" t="s">
        <v>91</v>
      </c>
      <c r="B44" s="141"/>
      <c r="C44" s="142"/>
      <c r="D44" s="142"/>
      <c r="E44" s="142"/>
      <c r="F44" s="142"/>
      <c r="G44" s="142"/>
      <c r="H44" s="142"/>
      <c r="I44" s="143"/>
      <c r="J44" s="15"/>
      <c r="K44" s="15"/>
      <c r="L44" s="15"/>
    </row>
    <row r="45" spans="1:12" s="35" customFormat="1" ht="30">
      <c r="A45" s="48"/>
      <c r="B45" s="49"/>
      <c r="C45" s="49"/>
      <c r="D45" s="49"/>
      <c r="E45" s="49"/>
      <c r="F45" s="49"/>
      <c r="G45" s="49"/>
      <c r="H45" s="49"/>
      <c r="I45" s="49"/>
      <c r="J45" s="15"/>
      <c r="K45" s="15"/>
      <c r="L45" s="15"/>
    </row>
    <row r="46" spans="1:12" s="35" customFormat="1" ht="30">
      <c r="A46" s="48"/>
      <c r="B46" s="49"/>
      <c r="C46" s="49"/>
      <c r="D46" s="49"/>
      <c r="E46" s="49"/>
      <c r="F46" s="49"/>
      <c r="G46" s="49"/>
      <c r="H46" s="49"/>
      <c r="I46" s="49"/>
      <c r="J46" s="15"/>
      <c r="K46" s="15"/>
      <c r="L46" s="15"/>
    </row>
    <row r="47" spans="1:12" s="35" customFormat="1" ht="30">
      <c r="A47" s="50"/>
      <c r="B47" s="47"/>
      <c r="C47" s="47"/>
      <c r="D47" s="47"/>
      <c r="E47" s="47"/>
      <c r="F47" s="47"/>
      <c r="G47" s="47"/>
      <c r="H47" s="47"/>
      <c r="I47" s="47"/>
    </row>
    <row r="48" spans="1:12" s="35" customFormat="1" ht="30">
      <c r="A48" s="50"/>
      <c r="B48" s="47"/>
      <c r="C48" s="47"/>
      <c r="D48" s="47"/>
      <c r="E48" s="47"/>
      <c r="F48" s="47"/>
      <c r="G48" s="47"/>
      <c r="H48" s="47"/>
      <c r="I48" s="47"/>
    </row>
    <row r="49" spans="1:9" s="35" customFormat="1" ht="30">
      <c r="A49" s="50"/>
      <c r="B49" s="47"/>
      <c r="C49" s="47"/>
      <c r="D49" s="47"/>
      <c r="E49" s="47"/>
      <c r="F49" s="47"/>
      <c r="G49" s="47"/>
      <c r="H49" s="47"/>
      <c r="I49" s="47"/>
    </row>
    <row r="50" spans="1:9" s="35" customFormat="1" ht="30">
      <c r="A50" s="50"/>
      <c r="B50" s="47"/>
      <c r="C50" s="47"/>
      <c r="D50" s="47"/>
      <c r="E50" s="47"/>
      <c r="F50" s="47"/>
      <c r="G50" s="47"/>
      <c r="H50" s="47"/>
      <c r="I50" s="47"/>
    </row>
    <row r="51" spans="1:9" s="35" customFormat="1" ht="30">
      <c r="A51" s="50"/>
      <c r="B51" s="47"/>
      <c r="C51" s="47"/>
      <c r="D51" s="47"/>
      <c r="E51" s="47"/>
      <c r="F51" s="47"/>
      <c r="G51" s="47"/>
      <c r="H51" s="47"/>
      <c r="I51" s="47"/>
    </row>
    <row r="52" spans="1:9" s="35" customFormat="1" ht="30">
      <c r="A52" s="50"/>
      <c r="B52" s="47"/>
      <c r="C52" s="47"/>
      <c r="D52" s="47"/>
      <c r="E52" s="47"/>
      <c r="F52" s="47"/>
      <c r="G52" s="47"/>
      <c r="H52" s="47"/>
      <c r="I52" s="47"/>
    </row>
    <row r="53" spans="1:9" s="35" customFormat="1" ht="30">
      <c r="A53" s="50"/>
      <c r="B53" s="47"/>
      <c r="C53" s="47"/>
      <c r="D53" s="47"/>
      <c r="E53" s="47"/>
      <c r="F53" s="47"/>
      <c r="G53" s="47"/>
      <c r="H53" s="47"/>
      <c r="I53" s="47"/>
    </row>
    <row r="54" spans="1:9" s="35" customFormat="1" ht="30">
      <c r="A54" s="50"/>
      <c r="B54" s="47"/>
      <c r="C54" s="47"/>
      <c r="D54" s="47"/>
      <c r="E54" s="47"/>
      <c r="F54" s="47"/>
      <c r="G54" s="47"/>
      <c r="H54" s="47"/>
      <c r="I54" s="47"/>
    </row>
    <row r="55" spans="1:9" s="35" customFormat="1" ht="30">
      <c r="A55" s="50"/>
      <c r="B55" s="47"/>
      <c r="C55" s="47"/>
      <c r="D55" s="47"/>
      <c r="E55" s="47"/>
      <c r="F55" s="47"/>
      <c r="G55" s="47"/>
      <c r="H55" s="47"/>
      <c r="I55" s="47"/>
    </row>
    <row r="56" spans="1:9" s="35" customFormat="1" ht="30">
      <c r="A56" s="50"/>
      <c r="B56" s="47"/>
      <c r="C56" s="47"/>
      <c r="D56" s="47"/>
      <c r="E56" s="47"/>
      <c r="F56" s="47"/>
      <c r="G56" s="47"/>
      <c r="H56" s="47"/>
      <c r="I56" s="47"/>
    </row>
    <row r="57" spans="1:9" s="35" customFormat="1" ht="30">
      <c r="A57" s="50"/>
      <c r="B57" s="47"/>
      <c r="C57" s="47"/>
      <c r="D57" s="47"/>
      <c r="E57" s="47"/>
      <c r="F57" s="47"/>
      <c r="G57" s="47"/>
      <c r="H57" s="47"/>
      <c r="I57" s="47"/>
    </row>
    <row r="58" spans="1:9" s="35" customFormat="1" ht="30">
      <c r="A58" s="50"/>
      <c r="B58" s="47"/>
      <c r="C58" s="47"/>
      <c r="D58" s="47"/>
      <c r="E58" s="47"/>
      <c r="F58" s="47"/>
      <c r="G58" s="47"/>
      <c r="H58" s="47"/>
      <c r="I58" s="47"/>
    </row>
    <row r="59" spans="1:9" s="35" customFormat="1" ht="30">
      <c r="A59" s="50"/>
      <c r="B59" s="47"/>
      <c r="C59" s="47"/>
      <c r="D59" s="47"/>
      <c r="E59" s="47"/>
      <c r="F59" s="47"/>
      <c r="G59" s="47"/>
      <c r="H59" s="47"/>
      <c r="I59" s="47"/>
    </row>
    <row r="60" spans="1:9" s="35" customFormat="1" ht="30">
      <c r="A60" s="50"/>
      <c r="B60" s="47"/>
      <c r="C60" s="47"/>
      <c r="D60" s="47"/>
      <c r="E60" s="47"/>
      <c r="F60" s="47"/>
      <c r="G60" s="47"/>
      <c r="H60" s="47"/>
      <c r="I60" s="47"/>
    </row>
    <row r="61" spans="1:9" s="35" customFormat="1" ht="30">
      <c r="A61" s="50"/>
      <c r="B61" s="47"/>
      <c r="C61" s="47"/>
      <c r="D61" s="47"/>
      <c r="E61" s="47"/>
      <c r="F61" s="47"/>
      <c r="G61" s="47"/>
      <c r="H61" s="47"/>
      <c r="I61" s="47"/>
    </row>
    <row r="62" spans="1:9" s="35" customFormat="1" ht="30">
      <c r="A62" s="50"/>
      <c r="B62" s="47"/>
      <c r="C62" s="47"/>
      <c r="D62" s="47"/>
      <c r="E62" s="47"/>
      <c r="F62" s="47"/>
      <c r="G62" s="47"/>
      <c r="H62" s="47"/>
      <c r="I62" s="47"/>
    </row>
    <row r="63" spans="1:9" s="35" customFormat="1" ht="30">
      <c r="A63" s="50"/>
      <c r="B63" s="47"/>
      <c r="C63" s="47"/>
      <c r="D63" s="47"/>
      <c r="E63" s="47"/>
      <c r="F63" s="47"/>
      <c r="G63" s="47"/>
      <c r="H63" s="47"/>
      <c r="I63" s="47"/>
    </row>
    <row r="64" spans="1:9" s="35" customFormat="1" ht="30">
      <c r="A64" s="50"/>
      <c r="B64" s="47"/>
      <c r="C64" s="47"/>
      <c r="D64" s="47"/>
      <c r="E64" s="47"/>
      <c r="F64" s="47"/>
      <c r="G64" s="47"/>
      <c r="H64" s="47"/>
      <c r="I64" s="47"/>
    </row>
    <row r="65" spans="1:9" s="35" customFormat="1" ht="30">
      <c r="A65" s="50"/>
      <c r="B65" s="47"/>
      <c r="C65" s="47"/>
      <c r="D65" s="47"/>
      <c r="E65" s="47"/>
      <c r="F65" s="47"/>
      <c r="G65" s="47"/>
      <c r="H65" s="47"/>
      <c r="I65" s="47"/>
    </row>
    <row r="66" spans="1:9" s="35" customFormat="1" ht="30">
      <c r="A66" s="50"/>
      <c r="B66" s="47"/>
      <c r="C66" s="47"/>
      <c r="D66" s="47"/>
      <c r="E66" s="47"/>
      <c r="F66" s="47"/>
      <c r="G66" s="47"/>
      <c r="H66" s="47"/>
      <c r="I66" s="47"/>
    </row>
    <row r="67" spans="1:9" s="35" customFormat="1" ht="30">
      <c r="A67" s="50"/>
      <c r="B67" s="47"/>
      <c r="C67" s="47"/>
      <c r="D67" s="47"/>
      <c r="E67" s="47"/>
      <c r="F67" s="47"/>
      <c r="G67" s="47"/>
      <c r="H67" s="47"/>
      <c r="I67" s="47"/>
    </row>
    <row r="68" spans="1:9" s="35" customFormat="1" ht="30">
      <c r="A68" s="50"/>
      <c r="B68" s="47"/>
      <c r="C68" s="47"/>
      <c r="D68" s="47"/>
      <c r="E68" s="47"/>
      <c r="F68" s="47"/>
      <c r="G68" s="47"/>
      <c r="H68" s="47"/>
      <c r="I68" s="47"/>
    </row>
    <row r="69" spans="1:9" s="35" customFormat="1" ht="30">
      <c r="A69" s="50"/>
      <c r="B69" s="47"/>
      <c r="C69" s="47"/>
      <c r="D69" s="47"/>
      <c r="E69" s="47"/>
      <c r="F69" s="47"/>
      <c r="G69" s="47"/>
      <c r="H69" s="47"/>
      <c r="I69" s="47"/>
    </row>
    <row r="70" spans="1:9" s="35" customFormat="1" ht="30">
      <c r="A70" s="50"/>
      <c r="B70" s="47"/>
      <c r="C70" s="47"/>
      <c r="D70" s="47"/>
      <c r="E70" s="47"/>
      <c r="F70" s="47"/>
      <c r="G70" s="47"/>
      <c r="H70" s="47"/>
      <c r="I70" s="47"/>
    </row>
    <row r="71" spans="1:9" s="35" customFormat="1" ht="30">
      <c r="A71" s="50"/>
      <c r="B71" s="47"/>
      <c r="C71" s="47"/>
      <c r="D71" s="47"/>
      <c r="E71" s="47"/>
      <c r="F71" s="47"/>
      <c r="G71" s="47"/>
      <c r="H71" s="47"/>
      <c r="I71" s="47"/>
    </row>
    <row r="72" spans="1:9" s="35" customFormat="1" ht="30">
      <c r="A72" s="50"/>
      <c r="B72" s="47"/>
      <c r="C72" s="47"/>
      <c r="D72" s="47"/>
      <c r="E72" s="47"/>
      <c r="F72" s="47"/>
      <c r="G72" s="47"/>
      <c r="H72" s="47"/>
      <c r="I72" s="47"/>
    </row>
    <row r="73" spans="1:9" s="35" customFormat="1" ht="30">
      <c r="A73" s="50"/>
      <c r="B73" s="47"/>
      <c r="C73" s="47"/>
      <c r="D73" s="47"/>
      <c r="E73" s="47"/>
      <c r="F73" s="47"/>
      <c r="G73" s="47"/>
      <c r="H73" s="47"/>
      <c r="I73" s="47"/>
    </row>
    <row r="74" spans="1:9" s="35" customFormat="1" ht="30">
      <c r="A74" s="50"/>
      <c r="B74" s="47"/>
      <c r="C74" s="47"/>
      <c r="D74" s="47"/>
      <c r="E74" s="47"/>
      <c r="F74" s="47"/>
      <c r="G74" s="47"/>
      <c r="H74" s="47"/>
      <c r="I74" s="47"/>
    </row>
    <row r="75" spans="1:9" s="35" customFormat="1" ht="31.5">
      <c r="A75" s="51"/>
      <c r="B75" s="52"/>
      <c r="C75" s="52"/>
      <c r="D75" s="52"/>
      <c r="E75" s="52"/>
      <c r="F75" s="52"/>
      <c r="G75" s="52"/>
      <c r="H75" s="52"/>
      <c r="I75" s="52"/>
    </row>
    <row r="76" spans="1:9" s="35" customFormat="1" ht="31.5">
      <c r="A76" s="51"/>
      <c r="B76" s="52"/>
      <c r="C76" s="52"/>
      <c r="D76" s="52"/>
      <c r="E76" s="52"/>
      <c r="F76" s="52"/>
      <c r="G76" s="52"/>
      <c r="H76" s="52"/>
      <c r="I76" s="52"/>
    </row>
    <row r="77" spans="1:9" s="35" customFormat="1" ht="31.5">
      <c r="A77" s="51"/>
      <c r="B77" s="52"/>
      <c r="C77" s="52"/>
      <c r="D77" s="52"/>
      <c r="E77" s="52"/>
      <c r="F77" s="52"/>
      <c r="G77" s="52"/>
      <c r="H77" s="52"/>
      <c r="I77" s="52"/>
    </row>
    <row r="78" spans="1:9" s="35" customFormat="1" ht="31.5">
      <c r="A78" s="51"/>
      <c r="B78" s="52"/>
      <c r="C78" s="52"/>
      <c r="D78" s="52"/>
      <c r="E78" s="52"/>
      <c r="F78" s="52"/>
      <c r="G78" s="52"/>
      <c r="H78" s="52"/>
      <c r="I78" s="52"/>
    </row>
    <row r="79" spans="1:9" s="35" customFormat="1" ht="31.5">
      <c r="A79" s="51"/>
      <c r="B79" s="52"/>
      <c r="C79" s="52"/>
      <c r="D79" s="52"/>
      <c r="E79" s="52"/>
      <c r="F79" s="52"/>
      <c r="G79" s="52"/>
      <c r="H79" s="52"/>
      <c r="I79" s="52"/>
    </row>
    <row r="80" spans="1:9" s="35" customFormat="1" ht="31.5">
      <c r="A80" s="51"/>
      <c r="B80" s="52"/>
      <c r="C80" s="52"/>
      <c r="D80" s="52"/>
      <c r="E80" s="52"/>
      <c r="F80" s="52"/>
      <c r="G80" s="52"/>
      <c r="H80" s="52"/>
      <c r="I80" s="52"/>
    </row>
    <row r="81" spans="1:9" s="35" customFormat="1" ht="31.5">
      <c r="A81" s="51"/>
      <c r="B81" s="52"/>
      <c r="C81" s="52"/>
      <c r="D81" s="52"/>
      <c r="E81" s="52"/>
      <c r="F81" s="52"/>
      <c r="G81" s="52"/>
      <c r="H81" s="52"/>
      <c r="I81" s="52"/>
    </row>
    <row r="82" spans="1:9" s="35" customFormat="1" ht="31.5">
      <c r="A82" s="51"/>
      <c r="B82" s="52"/>
      <c r="C82" s="52"/>
      <c r="D82" s="52"/>
      <c r="E82" s="52"/>
      <c r="F82" s="52"/>
      <c r="G82" s="52"/>
      <c r="H82" s="52"/>
      <c r="I82" s="52"/>
    </row>
    <row r="83" spans="1:9" s="35" customFormat="1" ht="31.5">
      <c r="A83" s="51"/>
      <c r="B83" s="52"/>
      <c r="C83" s="52"/>
      <c r="D83" s="52"/>
      <c r="E83" s="52"/>
      <c r="F83" s="52"/>
      <c r="G83" s="52"/>
      <c r="H83" s="52"/>
      <c r="I83" s="52"/>
    </row>
    <row r="84" spans="1:9" s="35" customFormat="1" ht="31.5">
      <c r="A84" s="51"/>
      <c r="B84" s="52"/>
      <c r="C84" s="52"/>
      <c r="D84" s="52"/>
      <c r="E84" s="52"/>
      <c r="F84" s="52"/>
      <c r="G84" s="52"/>
      <c r="H84" s="52"/>
      <c r="I84" s="52"/>
    </row>
    <row r="85" spans="1:9" s="35" customFormat="1" ht="31.5">
      <c r="A85" s="51"/>
      <c r="B85" s="52"/>
      <c r="C85" s="52"/>
      <c r="D85" s="52"/>
      <c r="E85" s="52"/>
      <c r="F85" s="52"/>
      <c r="G85" s="52"/>
      <c r="H85" s="52"/>
      <c r="I85" s="52"/>
    </row>
    <row r="86" spans="1:9" s="35" customFormat="1" ht="31.5">
      <c r="A86" s="51"/>
      <c r="B86" s="52"/>
      <c r="C86" s="52"/>
      <c r="D86" s="52"/>
      <c r="E86" s="52"/>
      <c r="F86" s="52"/>
      <c r="G86" s="52"/>
      <c r="H86" s="52"/>
      <c r="I86" s="52"/>
    </row>
    <row r="87" spans="1:9" s="35" customFormat="1" ht="31.5">
      <c r="A87" s="51"/>
      <c r="B87" s="52"/>
      <c r="C87" s="52"/>
      <c r="D87" s="52"/>
      <c r="E87" s="52"/>
      <c r="F87" s="52"/>
      <c r="G87" s="52"/>
      <c r="H87" s="52"/>
      <c r="I87" s="52"/>
    </row>
    <row r="88" spans="1:9" s="35" customFormat="1" ht="31.5">
      <c r="A88" s="51"/>
      <c r="B88" s="52"/>
      <c r="C88" s="52"/>
      <c r="D88" s="52"/>
      <c r="E88" s="52"/>
      <c r="F88" s="52"/>
      <c r="G88" s="52"/>
      <c r="H88" s="52"/>
      <c r="I88" s="52"/>
    </row>
    <row r="89" spans="1:9" s="35" customFormat="1" ht="31.5">
      <c r="A89" s="51"/>
      <c r="B89" s="52"/>
      <c r="C89" s="52"/>
      <c r="D89" s="52"/>
      <c r="E89" s="52"/>
      <c r="F89" s="52"/>
      <c r="G89" s="52"/>
      <c r="H89" s="52"/>
      <c r="I89" s="52"/>
    </row>
    <row r="90" spans="1:9" s="35" customFormat="1" ht="31.5">
      <c r="A90" s="51"/>
      <c r="B90" s="52"/>
      <c r="C90" s="52"/>
      <c r="D90" s="52"/>
      <c r="E90" s="52"/>
      <c r="F90" s="52"/>
      <c r="G90" s="52"/>
      <c r="H90" s="52"/>
      <c r="I90" s="52"/>
    </row>
  </sheetData>
  <mergeCells count="64">
    <mergeCell ref="A1:A3"/>
    <mergeCell ref="B1:G2"/>
    <mergeCell ref="B3:G3"/>
    <mergeCell ref="E18:E22"/>
    <mergeCell ref="A23:I23"/>
    <mergeCell ref="H12:H16"/>
    <mergeCell ref="C7:C11"/>
    <mergeCell ref="H7:H11"/>
    <mergeCell ref="I12:I16"/>
    <mergeCell ref="I7:I11"/>
    <mergeCell ref="D7:D11"/>
    <mergeCell ref="E7:E11"/>
    <mergeCell ref="C12:C16"/>
    <mergeCell ref="D12:D16"/>
    <mergeCell ref="E12:E16"/>
    <mergeCell ref="G4:G5"/>
    <mergeCell ref="A30:A34"/>
    <mergeCell ref="B30:B34"/>
    <mergeCell ref="G24:G28"/>
    <mergeCell ref="H24:H28"/>
    <mergeCell ref="C30:C34"/>
    <mergeCell ref="D30:D34"/>
    <mergeCell ref="A24:A28"/>
    <mergeCell ref="C24:C28"/>
    <mergeCell ref="E30:E34"/>
    <mergeCell ref="G30:G34"/>
    <mergeCell ref="H30:H34"/>
    <mergeCell ref="B18:B22"/>
    <mergeCell ref="C18:C22"/>
    <mergeCell ref="D18:D22"/>
    <mergeCell ref="D24:D28"/>
    <mergeCell ref="A29:I29"/>
    <mergeCell ref="I24:I28"/>
    <mergeCell ref="E24:E28"/>
    <mergeCell ref="B24:B28"/>
    <mergeCell ref="H4:I4"/>
    <mergeCell ref="F4:F5"/>
    <mergeCell ref="A6:I6"/>
    <mergeCell ref="A4:A5"/>
    <mergeCell ref="B4:B5"/>
    <mergeCell ref="C4:C5"/>
    <mergeCell ref="D4:D5"/>
    <mergeCell ref="E4:E5"/>
    <mergeCell ref="B41:I41"/>
    <mergeCell ref="B43:I43"/>
    <mergeCell ref="B44:I44"/>
    <mergeCell ref="A7:A11"/>
    <mergeCell ref="G7:G11"/>
    <mergeCell ref="B7:B11"/>
    <mergeCell ref="G12:G16"/>
    <mergeCell ref="A12:A16"/>
    <mergeCell ref="B12:B16"/>
    <mergeCell ref="I30:I34"/>
    <mergeCell ref="A35:F35"/>
    <mergeCell ref="I18:I22"/>
    <mergeCell ref="A17:I17"/>
    <mergeCell ref="G18:G22"/>
    <mergeCell ref="H18:H22"/>
    <mergeCell ref="A18:A22"/>
    <mergeCell ref="B36:I36"/>
    <mergeCell ref="B37:I37"/>
    <mergeCell ref="B38:I38"/>
    <mergeCell ref="B39:I39"/>
    <mergeCell ref="B40:I40"/>
  </mergeCells>
  <dataValidations count="1">
    <dataValidation allowBlank="1" showInputMessage="1" showErrorMessage="1" errorTitle="error" error="solo datos númericos" sqref="G24:G28 G18:G22 G30:G34 G7:G16" xr:uid="{00000000-0002-0000-0200-000000000000}"/>
  </dataValidations>
  <printOptions horizontalCentered="1" verticalCentered="1"/>
  <pageMargins left="0.35433070866141736" right="0.31496062992125984" top="0.35433070866141736" bottom="0.39370078740157483" header="0.31496062992125984" footer="0.31496062992125984"/>
  <pageSetup paperSize="175" scale="25" orientation="landscape" r:id="rId1"/>
  <colBreaks count="1" manualBreakCount="1">
    <brk id="9" max="40" man="1"/>
  </col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D433B-D28E-4B48-97F1-8739BA05229F}">
  <dimension ref="A1:E24"/>
  <sheetViews>
    <sheetView zoomScaleNormal="100" workbookViewId="0">
      <selection activeCell="D17" sqref="D17"/>
    </sheetView>
  </sheetViews>
  <sheetFormatPr baseColWidth="10" defaultColWidth="11.42578125" defaultRowHeight="15"/>
  <cols>
    <col min="1" max="1" width="43" style="70" customWidth="1"/>
    <col min="2" max="2" width="90.140625" customWidth="1"/>
    <col min="3" max="3" width="29.7109375" customWidth="1"/>
    <col min="4" max="4" width="38.85546875" customWidth="1"/>
    <col min="5" max="5" width="88.42578125" customWidth="1"/>
  </cols>
  <sheetData>
    <row r="1" spans="1:5" s="39" customFormat="1" ht="18.75">
      <c r="A1" s="62" t="s">
        <v>65</v>
      </c>
      <c r="B1" s="62" t="s">
        <v>66</v>
      </c>
      <c r="C1" s="62" t="s">
        <v>67</v>
      </c>
      <c r="D1" s="62" t="s">
        <v>68</v>
      </c>
      <c r="E1" s="62" t="s">
        <v>69</v>
      </c>
    </row>
    <row r="2" spans="1:5" ht="36" customHeight="1">
      <c r="A2" s="61" t="s">
        <v>46</v>
      </c>
      <c r="B2" s="57" t="s">
        <v>70</v>
      </c>
      <c r="C2" s="57" t="s">
        <v>71</v>
      </c>
      <c r="D2" s="57" t="s">
        <v>72</v>
      </c>
      <c r="E2" s="57" t="s">
        <v>70</v>
      </c>
    </row>
    <row r="3" spans="1:5" ht="98.25" customHeight="1">
      <c r="A3" s="69" t="s">
        <v>47</v>
      </c>
      <c r="B3" s="57" t="s">
        <v>9</v>
      </c>
      <c r="C3" s="57" t="s">
        <v>73</v>
      </c>
      <c r="D3" s="57" t="s">
        <v>74</v>
      </c>
      <c r="E3" s="57" t="s">
        <v>9</v>
      </c>
    </row>
    <row r="4" spans="1:5" ht="55.5" customHeight="1">
      <c r="A4" s="61" t="s">
        <v>48</v>
      </c>
      <c r="B4" s="57" t="s">
        <v>11</v>
      </c>
      <c r="C4" s="57" t="s">
        <v>73</v>
      </c>
      <c r="D4" s="57" t="s">
        <v>75</v>
      </c>
      <c r="E4" s="57" t="s">
        <v>11</v>
      </c>
    </row>
    <row r="5" spans="1:5" ht="54" customHeight="1">
      <c r="A5" s="61" t="s">
        <v>49</v>
      </c>
      <c r="B5" s="57" t="s">
        <v>13</v>
      </c>
      <c r="C5" s="57" t="s">
        <v>76</v>
      </c>
      <c r="D5" s="58">
        <v>0.2</v>
      </c>
      <c r="E5" s="57" t="s">
        <v>13</v>
      </c>
    </row>
    <row r="6" spans="1:5" ht="47.25" customHeight="1">
      <c r="A6" s="61" t="s">
        <v>50</v>
      </c>
      <c r="B6" s="57" t="s">
        <v>15</v>
      </c>
      <c r="C6" s="57" t="s">
        <v>77</v>
      </c>
      <c r="D6" s="57" t="s">
        <v>78</v>
      </c>
      <c r="E6" s="57" t="s">
        <v>15</v>
      </c>
    </row>
    <row r="7" spans="1:5" ht="89.25" customHeight="1">
      <c r="A7" s="61" t="s">
        <v>16</v>
      </c>
      <c r="B7" s="57" t="s">
        <v>17</v>
      </c>
      <c r="C7" s="57" t="s">
        <v>73</v>
      </c>
      <c r="D7" s="57" t="s">
        <v>79</v>
      </c>
      <c r="E7" s="57" t="s">
        <v>17</v>
      </c>
    </row>
    <row r="8" spans="1:5" ht="45.75" customHeight="1">
      <c r="A8" s="61" t="s">
        <v>51</v>
      </c>
      <c r="B8" s="57" t="s">
        <v>80</v>
      </c>
      <c r="C8" s="57" t="s">
        <v>76</v>
      </c>
      <c r="D8" s="60">
        <v>0.6</v>
      </c>
      <c r="E8" s="57" t="s">
        <v>80</v>
      </c>
    </row>
    <row r="9" spans="1:5" ht="30" customHeight="1">
      <c r="A9" s="61" t="s">
        <v>52</v>
      </c>
      <c r="B9" s="57" t="s">
        <v>81</v>
      </c>
      <c r="C9" s="57" t="s">
        <v>76</v>
      </c>
      <c r="D9" s="60">
        <v>0.5</v>
      </c>
      <c r="E9" s="57" t="s">
        <v>81</v>
      </c>
    </row>
    <row r="10" spans="1:5" ht="40.5" customHeight="1">
      <c r="A10" s="61" t="s">
        <v>53</v>
      </c>
      <c r="B10" s="57" t="s">
        <v>21</v>
      </c>
      <c r="C10" s="57" t="s">
        <v>76</v>
      </c>
      <c r="D10" s="60">
        <v>0.5</v>
      </c>
      <c r="E10" s="57" t="s">
        <v>21</v>
      </c>
    </row>
    <row r="11" spans="1:5" ht="61.5" customHeight="1">
      <c r="A11" s="61" t="s">
        <v>54</v>
      </c>
      <c r="B11" s="57" t="s">
        <v>23</v>
      </c>
      <c r="C11" s="57" t="s">
        <v>76</v>
      </c>
      <c r="D11" s="60">
        <v>0.5</v>
      </c>
      <c r="E11" s="57" t="s">
        <v>23</v>
      </c>
    </row>
    <row r="12" spans="1:5" ht="124.5" customHeight="1">
      <c r="A12" s="61" t="s">
        <v>55</v>
      </c>
      <c r="B12" s="57" t="s">
        <v>82</v>
      </c>
      <c r="C12" s="57" t="s">
        <v>73</v>
      </c>
      <c r="D12" s="57" t="s">
        <v>83</v>
      </c>
      <c r="E12" s="57" t="s">
        <v>82</v>
      </c>
    </row>
    <row r="13" spans="1:5" ht="129.75" customHeight="1">
      <c r="A13" s="61" t="s">
        <v>56</v>
      </c>
      <c r="B13" s="57" t="s">
        <v>84</v>
      </c>
      <c r="C13" s="57" t="s">
        <v>73</v>
      </c>
      <c r="D13" s="57" t="s">
        <v>85</v>
      </c>
      <c r="E13" s="57" t="s">
        <v>84</v>
      </c>
    </row>
    <row r="14" spans="1:5" ht="72" customHeight="1">
      <c r="A14" s="61" t="s">
        <v>57</v>
      </c>
      <c r="B14" s="57" t="s">
        <v>86</v>
      </c>
      <c r="C14" s="57" t="s">
        <v>73</v>
      </c>
      <c r="D14" s="63" t="s">
        <v>87</v>
      </c>
      <c r="E14" s="57" t="s">
        <v>86</v>
      </c>
    </row>
    <row r="15" spans="1:5" ht="120" customHeight="1">
      <c r="A15" s="61" t="s">
        <v>58</v>
      </c>
      <c r="B15" s="57" t="s">
        <v>88</v>
      </c>
      <c r="C15" s="57" t="s">
        <v>73</v>
      </c>
      <c r="D15" s="57" t="s">
        <v>89</v>
      </c>
      <c r="E15" s="57" t="s">
        <v>88</v>
      </c>
    </row>
    <row r="16" spans="1:5" ht="30" customHeight="1">
      <c r="A16" s="61" t="s">
        <v>77</v>
      </c>
      <c r="B16" s="57" t="s">
        <v>90</v>
      </c>
      <c r="C16" s="57" t="s">
        <v>77</v>
      </c>
      <c r="D16" s="59">
        <v>45296</v>
      </c>
      <c r="E16" s="57" t="s">
        <v>90</v>
      </c>
    </row>
    <row r="17" spans="1:5" ht="38.25" customHeight="1">
      <c r="A17" s="61" t="s">
        <v>91</v>
      </c>
      <c r="B17" s="57" t="s">
        <v>92</v>
      </c>
      <c r="C17" s="57" t="s">
        <v>77</v>
      </c>
      <c r="D17" s="57">
        <v>2024</v>
      </c>
      <c r="E17" s="57" t="s">
        <v>92</v>
      </c>
    </row>
    <row r="18" spans="1:5" ht="30" customHeight="1">
      <c r="A18" s="69" t="s">
        <v>6</v>
      </c>
      <c r="B18" s="57" t="s">
        <v>93</v>
      </c>
      <c r="C18" s="57" t="s">
        <v>76</v>
      </c>
      <c r="D18" s="60">
        <v>1</v>
      </c>
      <c r="E18" s="57" t="s">
        <v>93</v>
      </c>
    </row>
    <row r="19" spans="1:5" ht="30" customHeight="1">
      <c r="A19" s="69" t="s">
        <v>60</v>
      </c>
      <c r="B19" s="57" t="s">
        <v>285</v>
      </c>
      <c r="C19" s="57" t="s">
        <v>73</v>
      </c>
      <c r="D19" s="57" t="s">
        <v>289</v>
      </c>
      <c r="E19" s="57" t="s">
        <v>285</v>
      </c>
    </row>
    <row r="20" spans="1:5" ht="30" customHeight="1">
      <c r="A20" s="69" t="s">
        <v>62</v>
      </c>
      <c r="B20" s="57" t="s">
        <v>94</v>
      </c>
      <c r="C20" s="57" t="s">
        <v>95</v>
      </c>
      <c r="D20" s="57" t="s">
        <v>95</v>
      </c>
      <c r="E20" s="57" t="s">
        <v>94</v>
      </c>
    </row>
    <row r="21" spans="1:5" ht="15.75">
      <c r="A21" s="69" t="s">
        <v>61</v>
      </c>
      <c r="B21" s="57" t="s">
        <v>286</v>
      </c>
      <c r="C21" s="57" t="s">
        <v>73</v>
      </c>
      <c r="D21" s="57" t="s">
        <v>290</v>
      </c>
      <c r="E21" s="57" t="s">
        <v>286</v>
      </c>
    </row>
    <row r="22" spans="1:5" ht="15.75">
      <c r="A22" s="69" t="s">
        <v>275</v>
      </c>
      <c r="B22" s="57" t="s">
        <v>287</v>
      </c>
      <c r="C22" s="57" t="s">
        <v>73</v>
      </c>
      <c r="D22" s="57" t="s">
        <v>291</v>
      </c>
      <c r="E22" s="57" t="s">
        <v>287</v>
      </c>
    </row>
    <row r="23" spans="1:5" ht="15.75">
      <c r="A23" s="69" t="s">
        <v>63</v>
      </c>
      <c r="B23" s="57" t="s">
        <v>288</v>
      </c>
      <c r="C23" s="57" t="s">
        <v>73</v>
      </c>
      <c r="D23" s="57" t="s">
        <v>292</v>
      </c>
      <c r="E23" s="57" t="s">
        <v>288</v>
      </c>
    </row>
    <row r="24" spans="1:5" ht="15.75">
      <c r="A24" s="69" t="s">
        <v>64</v>
      </c>
      <c r="B24" s="57" t="s">
        <v>96</v>
      </c>
      <c r="C24" s="57" t="s">
        <v>95</v>
      </c>
      <c r="D24" s="57" t="s">
        <v>95</v>
      </c>
      <c r="E24" s="57" t="s">
        <v>96</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A90"/>
  <sheetViews>
    <sheetView zoomScale="55" zoomScaleNormal="55" workbookViewId="0">
      <selection activeCell="B47" sqref="B47"/>
    </sheetView>
  </sheetViews>
  <sheetFormatPr baseColWidth="10" defaultColWidth="10.85546875" defaultRowHeight="18.75"/>
  <cols>
    <col min="1" max="1" width="47.5703125" style="17" customWidth="1"/>
    <col min="2" max="2" width="41.42578125" style="32" customWidth="1"/>
    <col min="3" max="3" width="41.7109375" style="32" customWidth="1"/>
    <col min="4" max="4" width="28.85546875" style="32" customWidth="1"/>
    <col min="5" max="5" width="29.7109375" style="32" customWidth="1"/>
    <col min="6" max="6" width="33.42578125" style="32" customWidth="1"/>
    <col min="7" max="7" width="32" style="32" customWidth="1"/>
    <col min="8" max="10" width="41.140625" style="32" customWidth="1"/>
    <col min="11" max="11" width="36.42578125" style="32" customWidth="1"/>
    <col min="12" max="12" width="24.140625" style="32" customWidth="1"/>
    <col min="13" max="13" width="80.7109375" style="32" customWidth="1"/>
    <col min="14" max="14" width="3.7109375" style="32" customWidth="1"/>
    <col min="15" max="53" width="10.85546875" style="35"/>
    <col min="54" max="16384" width="10.85546875" style="32"/>
  </cols>
  <sheetData>
    <row r="1" spans="1:53" s="35" customFormat="1" ht="27.6" customHeight="1">
      <c r="A1" s="157"/>
      <c r="B1" s="152" t="s">
        <v>270</v>
      </c>
      <c r="C1" s="152"/>
      <c r="D1" s="152"/>
      <c r="E1" s="152"/>
      <c r="F1" s="152"/>
      <c r="G1" s="152"/>
      <c r="H1" s="152"/>
      <c r="I1" s="152"/>
      <c r="J1" s="152"/>
      <c r="K1" s="152"/>
      <c r="L1" s="74" t="s">
        <v>266</v>
      </c>
      <c r="M1" s="73" t="s">
        <v>295</v>
      </c>
      <c r="N1" s="15"/>
      <c r="O1" s="15"/>
      <c r="P1" s="15"/>
    </row>
    <row r="2" spans="1:53" ht="27.6" customHeight="1">
      <c r="A2" s="157"/>
      <c r="B2" s="152"/>
      <c r="C2" s="152"/>
      <c r="D2" s="152"/>
      <c r="E2" s="152"/>
      <c r="F2" s="152"/>
      <c r="G2" s="152"/>
      <c r="H2" s="152"/>
      <c r="I2" s="152"/>
      <c r="J2" s="152"/>
      <c r="K2" s="152"/>
      <c r="L2" s="74" t="s">
        <v>267</v>
      </c>
      <c r="M2" s="73">
        <v>1</v>
      </c>
      <c r="N2" s="15"/>
      <c r="O2" s="15"/>
      <c r="P2" s="15"/>
    </row>
    <row r="3" spans="1:53" ht="27.6" customHeight="1">
      <c r="A3" s="157"/>
      <c r="B3" s="151" t="s">
        <v>296</v>
      </c>
      <c r="C3" s="151"/>
      <c r="D3" s="151"/>
      <c r="E3" s="151"/>
      <c r="F3" s="151"/>
      <c r="G3" s="151"/>
      <c r="H3" s="151"/>
      <c r="I3" s="151"/>
      <c r="J3" s="151"/>
      <c r="K3" s="151"/>
      <c r="L3" s="74" t="s">
        <v>268</v>
      </c>
      <c r="M3" s="121">
        <v>45448</v>
      </c>
      <c r="N3" s="15"/>
      <c r="O3" s="15"/>
      <c r="P3" s="15"/>
    </row>
    <row r="4" spans="1:53" s="9" customFormat="1" ht="36.6" customHeight="1">
      <c r="A4" s="164" t="s">
        <v>46</v>
      </c>
      <c r="B4" s="163" t="s">
        <v>47</v>
      </c>
      <c r="C4" s="163" t="s">
        <v>48</v>
      </c>
      <c r="D4" s="163" t="s">
        <v>49</v>
      </c>
      <c r="E4" s="163" t="s">
        <v>50</v>
      </c>
      <c r="F4" s="163" t="s">
        <v>16</v>
      </c>
      <c r="G4" s="163" t="s">
        <v>51</v>
      </c>
      <c r="H4" s="163" t="s">
        <v>52</v>
      </c>
      <c r="I4" s="163"/>
      <c r="J4" s="163" t="s">
        <v>34</v>
      </c>
      <c r="K4" s="163"/>
      <c r="L4" s="163" t="s">
        <v>97</v>
      </c>
      <c r="M4" s="163"/>
      <c r="N4" s="18"/>
      <c r="O4" s="18"/>
      <c r="P4" s="18"/>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row>
    <row r="5" spans="1:53" s="10" customFormat="1" ht="36.6" customHeight="1">
      <c r="A5" s="164"/>
      <c r="B5" s="163"/>
      <c r="C5" s="163"/>
      <c r="D5" s="163"/>
      <c r="E5" s="163"/>
      <c r="F5" s="163"/>
      <c r="G5" s="163"/>
      <c r="H5" s="86" t="s">
        <v>53</v>
      </c>
      <c r="I5" s="86" t="s">
        <v>98</v>
      </c>
      <c r="J5" s="85" t="s">
        <v>99</v>
      </c>
      <c r="K5" s="85" t="s">
        <v>100</v>
      </c>
      <c r="L5" s="163" t="s">
        <v>101</v>
      </c>
      <c r="M5" s="163"/>
      <c r="N5" s="18"/>
      <c r="O5" s="18"/>
      <c r="P5" s="18"/>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row>
    <row r="6" spans="1:53" s="10" customFormat="1" ht="27.6" customHeight="1">
      <c r="A6" s="158" t="s">
        <v>55</v>
      </c>
      <c r="B6" s="158"/>
      <c r="C6" s="158"/>
      <c r="D6" s="158"/>
      <c r="E6" s="158"/>
      <c r="F6" s="158"/>
      <c r="G6" s="158"/>
      <c r="H6" s="158"/>
      <c r="I6" s="158"/>
      <c r="J6" s="158"/>
      <c r="K6" s="158"/>
      <c r="L6" s="158"/>
      <c r="M6" s="158"/>
      <c r="N6" s="18"/>
      <c r="O6" s="18"/>
      <c r="P6" s="18"/>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row>
    <row r="7" spans="1:53" ht="46.5" customHeight="1">
      <c r="A7" s="162">
        <v>1</v>
      </c>
      <c r="B7" s="160">
        <f>PEFT60!B7:B11</f>
        <v>0</v>
      </c>
      <c r="C7" s="160">
        <f>PEFT60!C7:C11</f>
        <v>0</v>
      </c>
      <c r="D7" s="160">
        <f>PEFT60!D7:D11</f>
        <v>0</v>
      </c>
      <c r="E7" s="161">
        <f>PEFT60!E7:E11</f>
        <v>0</v>
      </c>
      <c r="F7" s="87">
        <f>PEFT60!F7</f>
        <v>0</v>
      </c>
      <c r="G7" s="159"/>
      <c r="H7" s="159">
        <f>PEFT60!H7:H11</f>
        <v>0</v>
      </c>
      <c r="I7" s="159"/>
      <c r="J7" s="160"/>
      <c r="K7" s="160"/>
      <c r="L7" s="160"/>
      <c r="M7" s="160"/>
      <c r="N7" s="15"/>
      <c r="O7" s="15"/>
      <c r="P7" s="15"/>
    </row>
    <row r="8" spans="1:53" ht="48" customHeight="1">
      <c r="A8" s="162"/>
      <c r="B8" s="160"/>
      <c r="C8" s="160"/>
      <c r="D8" s="160"/>
      <c r="E8" s="160"/>
      <c r="F8" s="87">
        <f>PEFT60!F8</f>
        <v>0</v>
      </c>
      <c r="G8" s="160"/>
      <c r="H8" s="160"/>
      <c r="I8" s="160"/>
      <c r="J8" s="160"/>
      <c r="K8" s="160"/>
      <c r="L8" s="160"/>
      <c r="M8" s="160"/>
      <c r="N8" s="15"/>
      <c r="O8" s="15"/>
      <c r="P8" s="15"/>
    </row>
    <row r="9" spans="1:53" ht="48" customHeight="1">
      <c r="A9" s="162"/>
      <c r="B9" s="160"/>
      <c r="C9" s="160"/>
      <c r="D9" s="160"/>
      <c r="E9" s="160"/>
      <c r="F9" s="87">
        <f>PEFT60!F9</f>
        <v>0</v>
      </c>
      <c r="G9" s="160"/>
      <c r="H9" s="160"/>
      <c r="I9" s="160"/>
      <c r="J9" s="160"/>
      <c r="K9" s="160"/>
      <c r="L9" s="160"/>
      <c r="M9" s="160"/>
      <c r="N9" s="15"/>
      <c r="O9" s="15"/>
      <c r="P9" s="15"/>
    </row>
    <row r="10" spans="1:53" ht="48" customHeight="1">
      <c r="A10" s="162"/>
      <c r="B10" s="160"/>
      <c r="C10" s="160"/>
      <c r="D10" s="160"/>
      <c r="E10" s="160"/>
      <c r="F10" s="87">
        <f>PEFT60!F10</f>
        <v>0</v>
      </c>
      <c r="G10" s="160"/>
      <c r="H10" s="160"/>
      <c r="I10" s="160"/>
      <c r="J10" s="160"/>
      <c r="K10" s="160"/>
      <c r="L10" s="160"/>
      <c r="M10" s="160"/>
      <c r="N10" s="15"/>
      <c r="O10" s="15"/>
      <c r="P10" s="15"/>
    </row>
    <row r="11" spans="1:53" ht="48" customHeight="1">
      <c r="A11" s="162"/>
      <c r="B11" s="160"/>
      <c r="C11" s="160"/>
      <c r="D11" s="160"/>
      <c r="E11" s="160"/>
      <c r="F11" s="87">
        <f>PEFT60!F11</f>
        <v>0</v>
      </c>
      <c r="G11" s="160"/>
      <c r="H11" s="160"/>
      <c r="I11" s="160"/>
      <c r="J11" s="160"/>
      <c r="K11" s="160"/>
      <c r="L11" s="160"/>
      <c r="M11" s="160"/>
      <c r="N11" s="15"/>
      <c r="O11" s="15"/>
      <c r="P11" s="15"/>
    </row>
    <row r="12" spans="1:53" ht="47.25" customHeight="1">
      <c r="A12" s="162">
        <v>2</v>
      </c>
      <c r="B12" s="160">
        <f>PEFT60!B12:B16</f>
        <v>0</v>
      </c>
      <c r="C12" s="160">
        <f>PEFT60!C12:C16</f>
        <v>0</v>
      </c>
      <c r="D12" s="160">
        <f>PEFT60!D12:D16</f>
        <v>0</v>
      </c>
      <c r="E12" s="161">
        <f>PEFT60!E12:E16</f>
        <v>0</v>
      </c>
      <c r="F12" s="87">
        <f>PEFT60!F12</f>
        <v>0</v>
      </c>
      <c r="G12" s="159"/>
      <c r="H12" s="159">
        <f>PEFT60!H12:H16</f>
        <v>0</v>
      </c>
      <c r="I12" s="159"/>
      <c r="J12" s="160"/>
      <c r="K12" s="160"/>
      <c r="L12" s="160"/>
      <c r="M12" s="160"/>
      <c r="N12" s="15"/>
      <c r="O12" s="15"/>
      <c r="P12" s="15"/>
    </row>
    <row r="13" spans="1:53" ht="47.25" customHeight="1">
      <c r="A13" s="162"/>
      <c r="B13" s="160"/>
      <c r="C13" s="160"/>
      <c r="D13" s="160"/>
      <c r="E13" s="160"/>
      <c r="F13" s="87">
        <f>PEFT60!F13</f>
        <v>0</v>
      </c>
      <c r="G13" s="160"/>
      <c r="H13" s="160"/>
      <c r="I13" s="160"/>
      <c r="J13" s="160"/>
      <c r="K13" s="160"/>
      <c r="L13" s="160"/>
      <c r="M13" s="160"/>
      <c r="N13" s="15"/>
      <c r="O13" s="15"/>
      <c r="P13" s="15"/>
    </row>
    <row r="14" spans="1:53" ht="47.25" customHeight="1">
      <c r="A14" s="162"/>
      <c r="B14" s="160"/>
      <c r="C14" s="160"/>
      <c r="D14" s="160"/>
      <c r="E14" s="160"/>
      <c r="F14" s="87">
        <f>PEFT60!F14</f>
        <v>0</v>
      </c>
      <c r="G14" s="160"/>
      <c r="H14" s="160"/>
      <c r="I14" s="160"/>
      <c r="J14" s="160"/>
      <c r="K14" s="160"/>
      <c r="L14" s="160"/>
      <c r="M14" s="160"/>
      <c r="N14" s="15"/>
      <c r="O14" s="15"/>
      <c r="P14" s="15"/>
    </row>
    <row r="15" spans="1:53" ht="55.5" customHeight="1">
      <c r="A15" s="162"/>
      <c r="B15" s="160"/>
      <c r="C15" s="160"/>
      <c r="D15" s="160"/>
      <c r="E15" s="160"/>
      <c r="F15" s="87">
        <f>PEFT60!F15</f>
        <v>0</v>
      </c>
      <c r="G15" s="160"/>
      <c r="H15" s="160"/>
      <c r="I15" s="160"/>
      <c r="J15" s="160"/>
      <c r="K15" s="160"/>
      <c r="L15" s="160"/>
      <c r="M15" s="160"/>
      <c r="N15" s="15"/>
      <c r="O15" s="15"/>
      <c r="P15" s="15"/>
    </row>
    <row r="16" spans="1:53" ht="39.75" customHeight="1">
      <c r="A16" s="162"/>
      <c r="B16" s="160"/>
      <c r="C16" s="160"/>
      <c r="D16" s="160"/>
      <c r="E16" s="160"/>
      <c r="F16" s="87">
        <f>PEFT60!F16</f>
        <v>0</v>
      </c>
      <c r="G16" s="160"/>
      <c r="H16" s="160"/>
      <c r="I16" s="160"/>
      <c r="J16" s="160"/>
      <c r="K16" s="160"/>
      <c r="L16" s="160"/>
      <c r="M16" s="160"/>
      <c r="N16" s="15"/>
      <c r="O16" s="15"/>
      <c r="P16" s="15"/>
    </row>
    <row r="17" spans="1:53" s="10" customFormat="1" ht="59.45" customHeight="1">
      <c r="A17" s="158" t="s">
        <v>56</v>
      </c>
      <c r="B17" s="158"/>
      <c r="C17" s="158"/>
      <c r="D17" s="158"/>
      <c r="E17" s="158"/>
      <c r="F17" s="158"/>
      <c r="G17" s="158"/>
      <c r="H17" s="158"/>
      <c r="I17" s="158"/>
      <c r="J17" s="158"/>
      <c r="K17" s="158"/>
      <c r="L17" s="158"/>
      <c r="M17" s="158"/>
      <c r="N17" s="18"/>
      <c r="O17" s="18"/>
      <c r="P17" s="18"/>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row>
    <row r="18" spans="1:53" ht="39.75" customHeight="1">
      <c r="A18" s="162">
        <v>3</v>
      </c>
      <c r="B18" s="160">
        <f>PEFT60!B18:B22</f>
        <v>0</v>
      </c>
      <c r="C18" s="160">
        <f>PEFT60!C18:C22</f>
        <v>0</v>
      </c>
      <c r="D18" s="160">
        <f>PEFT60!D18:D22</f>
        <v>0</v>
      </c>
      <c r="E18" s="161">
        <f>PEFT60!E18:E22</f>
        <v>0</v>
      </c>
      <c r="F18" s="87">
        <f>PEFT60!F18</f>
        <v>0</v>
      </c>
      <c r="G18" s="159"/>
      <c r="H18" s="159">
        <f>PEFT60!H18:H22</f>
        <v>0</v>
      </c>
      <c r="I18" s="159"/>
      <c r="J18" s="160"/>
      <c r="K18" s="160"/>
      <c r="L18" s="160"/>
      <c r="M18" s="160"/>
      <c r="N18" s="15"/>
      <c r="O18" s="15"/>
      <c r="P18" s="15"/>
    </row>
    <row r="19" spans="1:53" ht="39.75" customHeight="1">
      <c r="A19" s="162"/>
      <c r="B19" s="160"/>
      <c r="C19" s="160"/>
      <c r="D19" s="160"/>
      <c r="E19" s="160"/>
      <c r="F19" s="87">
        <f>PEFT60!F25</f>
        <v>0</v>
      </c>
      <c r="G19" s="160"/>
      <c r="H19" s="160"/>
      <c r="I19" s="160"/>
      <c r="J19" s="160"/>
      <c r="K19" s="160"/>
      <c r="L19" s="160"/>
      <c r="M19" s="160"/>
      <c r="N19" s="15"/>
      <c r="O19" s="15"/>
      <c r="P19" s="15"/>
    </row>
    <row r="20" spans="1:53" ht="39.75" customHeight="1">
      <c r="A20" s="162"/>
      <c r="B20" s="160"/>
      <c r="C20" s="160"/>
      <c r="D20" s="160"/>
      <c r="E20" s="160"/>
      <c r="F20" s="87">
        <f>PEFT60!F20</f>
        <v>0</v>
      </c>
      <c r="G20" s="160"/>
      <c r="H20" s="160"/>
      <c r="I20" s="160"/>
      <c r="J20" s="160"/>
      <c r="K20" s="160"/>
      <c r="L20" s="160"/>
      <c r="M20" s="160"/>
      <c r="N20" s="15"/>
      <c r="O20" s="15"/>
      <c r="P20" s="15"/>
    </row>
    <row r="21" spans="1:53" ht="39" customHeight="1">
      <c r="A21" s="162"/>
      <c r="B21" s="160"/>
      <c r="C21" s="160"/>
      <c r="D21" s="160"/>
      <c r="E21" s="160"/>
      <c r="F21" s="87">
        <f>PEFT60!F21</f>
        <v>0</v>
      </c>
      <c r="G21" s="160"/>
      <c r="H21" s="160"/>
      <c r="I21" s="160"/>
      <c r="J21" s="160"/>
      <c r="K21" s="160"/>
      <c r="L21" s="160"/>
      <c r="M21" s="160"/>
      <c r="N21" s="15"/>
      <c r="O21" s="15"/>
      <c r="P21" s="15"/>
    </row>
    <row r="22" spans="1:53" ht="39" customHeight="1">
      <c r="A22" s="162"/>
      <c r="B22" s="160"/>
      <c r="C22" s="160"/>
      <c r="D22" s="160"/>
      <c r="E22" s="160"/>
      <c r="F22" s="87">
        <f>PEFT60!F22</f>
        <v>0</v>
      </c>
      <c r="G22" s="160"/>
      <c r="H22" s="160"/>
      <c r="I22" s="160"/>
      <c r="J22" s="160"/>
      <c r="K22" s="160"/>
      <c r="L22" s="160"/>
      <c r="M22" s="160"/>
      <c r="N22" s="15"/>
      <c r="O22" s="15"/>
      <c r="P22" s="15"/>
    </row>
    <row r="23" spans="1:53" s="10" customFormat="1" ht="91.5" customHeight="1">
      <c r="A23" s="158" t="s">
        <v>57</v>
      </c>
      <c r="B23" s="158"/>
      <c r="C23" s="158"/>
      <c r="D23" s="158"/>
      <c r="E23" s="158"/>
      <c r="F23" s="158"/>
      <c r="G23" s="158"/>
      <c r="H23" s="158"/>
      <c r="I23" s="158"/>
      <c r="J23" s="158"/>
      <c r="K23" s="158"/>
      <c r="L23" s="158"/>
      <c r="M23" s="158"/>
      <c r="N23" s="18"/>
      <c r="O23" s="18"/>
      <c r="P23" s="18"/>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c r="AY23" s="25"/>
      <c r="AZ23" s="25"/>
      <c r="BA23" s="25"/>
    </row>
    <row r="24" spans="1:53" ht="39" customHeight="1">
      <c r="A24" s="162">
        <v>4</v>
      </c>
      <c r="B24" s="160">
        <f>PEFT60!B24:B28</f>
        <v>0</v>
      </c>
      <c r="C24" s="160">
        <f>PEFT60!C24:C28</f>
        <v>0</v>
      </c>
      <c r="D24" s="160">
        <f>PEFT60!D24:D28</f>
        <v>0</v>
      </c>
      <c r="E24" s="161">
        <f>PEFT60!E24:E28</f>
        <v>0</v>
      </c>
      <c r="F24" s="87">
        <f>PEFT60!F24</f>
        <v>0</v>
      </c>
      <c r="G24" s="159"/>
      <c r="H24" s="159">
        <f>PEFT60!H24:H28</f>
        <v>0</v>
      </c>
      <c r="I24" s="159"/>
      <c r="J24" s="160"/>
      <c r="K24" s="160"/>
      <c r="L24" s="160"/>
      <c r="M24" s="160"/>
      <c r="N24" s="15"/>
      <c r="O24" s="15"/>
      <c r="P24" s="15"/>
    </row>
    <row r="25" spans="1:53" ht="39" customHeight="1">
      <c r="A25" s="162"/>
      <c r="B25" s="160"/>
      <c r="C25" s="160"/>
      <c r="D25" s="160"/>
      <c r="E25" s="160"/>
      <c r="F25" s="87">
        <f>PEFT60!F25</f>
        <v>0</v>
      </c>
      <c r="G25" s="160"/>
      <c r="H25" s="160"/>
      <c r="I25" s="160"/>
      <c r="J25" s="160"/>
      <c r="K25" s="160"/>
      <c r="L25" s="160"/>
      <c r="M25" s="160"/>
      <c r="N25" s="15"/>
      <c r="O25" s="15"/>
      <c r="P25" s="15"/>
    </row>
    <row r="26" spans="1:53" ht="39" customHeight="1">
      <c r="A26" s="162"/>
      <c r="B26" s="160"/>
      <c r="C26" s="160"/>
      <c r="D26" s="160"/>
      <c r="E26" s="160"/>
      <c r="F26" s="87">
        <f>PEFT60!F26</f>
        <v>0</v>
      </c>
      <c r="G26" s="160"/>
      <c r="H26" s="160"/>
      <c r="I26" s="160"/>
      <c r="J26" s="160"/>
      <c r="K26" s="160"/>
      <c r="L26" s="160"/>
      <c r="M26" s="160"/>
      <c r="N26" s="15"/>
      <c r="O26" s="15"/>
      <c r="P26" s="15"/>
    </row>
    <row r="27" spans="1:53" ht="39" customHeight="1">
      <c r="A27" s="162"/>
      <c r="B27" s="160"/>
      <c r="C27" s="160"/>
      <c r="D27" s="160"/>
      <c r="E27" s="160"/>
      <c r="F27" s="87">
        <f>PEFT60!F27</f>
        <v>0</v>
      </c>
      <c r="G27" s="160"/>
      <c r="H27" s="160"/>
      <c r="I27" s="160"/>
      <c r="J27" s="160"/>
      <c r="K27" s="160"/>
      <c r="L27" s="160"/>
      <c r="M27" s="160"/>
      <c r="N27" s="15"/>
      <c r="O27" s="15"/>
      <c r="P27" s="15"/>
    </row>
    <row r="28" spans="1:53" ht="48" customHeight="1">
      <c r="A28" s="162"/>
      <c r="B28" s="160"/>
      <c r="C28" s="160"/>
      <c r="D28" s="160"/>
      <c r="E28" s="160"/>
      <c r="F28" s="87">
        <f>PEFT60!F28</f>
        <v>0</v>
      </c>
      <c r="G28" s="160"/>
      <c r="H28" s="160"/>
      <c r="I28" s="160"/>
      <c r="J28" s="160"/>
      <c r="K28" s="160"/>
      <c r="L28" s="160"/>
      <c r="M28" s="160"/>
      <c r="N28" s="15"/>
      <c r="O28" s="15"/>
      <c r="P28" s="15"/>
    </row>
    <row r="29" spans="1:53" s="10" customFormat="1" ht="91.5" customHeight="1">
      <c r="A29" s="158" t="s">
        <v>58</v>
      </c>
      <c r="B29" s="158"/>
      <c r="C29" s="158"/>
      <c r="D29" s="158"/>
      <c r="E29" s="158"/>
      <c r="F29" s="158"/>
      <c r="G29" s="158"/>
      <c r="H29" s="158"/>
      <c r="I29" s="158"/>
      <c r="J29" s="158"/>
      <c r="K29" s="158"/>
      <c r="L29" s="158"/>
      <c r="M29" s="158"/>
      <c r="N29" s="18"/>
      <c r="O29" s="18"/>
      <c r="P29" s="18"/>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row>
    <row r="30" spans="1:53" ht="39" customHeight="1">
      <c r="A30" s="162">
        <v>5</v>
      </c>
      <c r="B30" s="160">
        <f>PEFT60!B30:B34</f>
        <v>0</v>
      </c>
      <c r="C30" s="160">
        <f>PEFT60!C30:C34</f>
        <v>0</v>
      </c>
      <c r="D30" s="160">
        <f>PEFT60!D30:D34</f>
        <v>0</v>
      </c>
      <c r="E30" s="161">
        <f>PEFT60!E30:E34</f>
        <v>0</v>
      </c>
      <c r="F30" s="87">
        <f>PEFT60!F30</f>
        <v>0</v>
      </c>
      <c r="G30" s="159"/>
      <c r="H30" s="159">
        <f>PEFT60!H30:H34</f>
        <v>0</v>
      </c>
      <c r="I30" s="159"/>
      <c r="J30" s="160"/>
      <c r="K30" s="160"/>
      <c r="L30" s="160"/>
      <c r="M30" s="160"/>
      <c r="N30" s="15"/>
      <c r="O30" s="15"/>
      <c r="P30" s="15"/>
    </row>
    <row r="31" spans="1:53" ht="39" customHeight="1">
      <c r="A31" s="162"/>
      <c r="B31" s="160"/>
      <c r="C31" s="160"/>
      <c r="D31" s="160"/>
      <c r="E31" s="160"/>
      <c r="F31" s="87">
        <f>PEFT60!F31</f>
        <v>0</v>
      </c>
      <c r="G31" s="160"/>
      <c r="H31" s="160"/>
      <c r="I31" s="160"/>
      <c r="J31" s="160"/>
      <c r="K31" s="160"/>
      <c r="L31" s="160"/>
      <c r="M31" s="160"/>
      <c r="N31" s="15"/>
      <c r="O31" s="15"/>
      <c r="P31" s="15"/>
    </row>
    <row r="32" spans="1:53" ht="48" customHeight="1">
      <c r="A32" s="162"/>
      <c r="B32" s="160"/>
      <c r="C32" s="160"/>
      <c r="D32" s="160"/>
      <c r="E32" s="160"/>
      <c r="F32" s="87">
        <f>PEFT60!F32</f>
        <v>0</v>
      </c>
      <c r="G32" s="160"/>
      <c r="H32" s="160"/>
      <c r="I32" s="160"/>
      <c r="J32" s="160"/>
      <c r="K32" s="160"/>
      <c r="L32" s="160"/>
      <c r="M32" s="160"/>
      <c r="N32" s="15"/>
      <c r="O32" s="15"/>
      <c r="P32" s="15"/>
    </row>
    <row r="33" spans="1:16" ht="48" customHeight="1">
      <c r="A33" s="162"/>
      <c r="B33" s="160"/>
      <c r="C33" s="160"/>
      <c r="D33" s="160"/>
      <c r="E33" s="160"/>
      <c r="F33" s="87">
        <f>PEFT60!F33</f>
        <v>0</v>
      </c>
      <c r="G33" s="160"/>
      <c r="H33" s="160"/>
      <c r="I33" s="160"/>
      <c r="J33" s="160"/>
      <c r="K33" s="160"/>
      <c r="L33" s="160"/>
      <c r="M33" s="160"/>
      <c r="N33" s="15"/>
      <c r="O33" s="15"/>
      <c r="P33" s="15"/>
    </row>
    <row r="34" spans="1:16" ht="48" customHeight="1">
      <c r="A34" s="162"/>
      <c r="B34" s="160"/>
      <c r="C34" s="160"/>
      <c r="D34" s="160"/>
      <c r="E34" s="160"/>
      <c r="F34" s="87">
        <f>PEFT60!F34</f>
        <v>0</v>
      </c>
      <c r="G34" s="160"/>
      <c r="H34" s="160"/>
      <c r="I34" s="160"/>
      <c r="J34" s="160"/>
      <c r="K34" s="160"/>
      <c r="L34" s="160"/>
      <c r="M34" s="160"/>
      <c r="N34" s="15"/>
      <c r="O34" s="15"/>
      <c r="P34" s="15"/>
    </row>
    <row r="35" spans="1:16" ht="50.25" customHeight="1">
      <c r="A35" s="158" t="s">
        <v>59</v>
      </c>
      <c r="B35" s="158"/>
      <c r="C35" s="158"/>
      <c r="D35" s="158"/>
      <c r="E35" s="158"/>
      <c r="F35" s="158"/>
      <c r="G35" s="88">
        <f>IF(SUM(G30)&gt;100%,"supera el 100%",SUM(G7:G34))</f>
        <v>0</v>
      </c>
      <c r="H35" s="89"/>
      <c r="I35" s="89"/>
      <c r="J35" s="88"/>
      <c r="K35" s="88"/>
      <c r="L35" s="88"/>
      <c r="M35" s="88"/>
      <c r="N35" s="15"/>
      <c r="O35" s="15"/>
      <c r="P35" s="15"/>
    </row>
    <row r="36" spans="1:16" ht="42.6" customHeight="1">
      <c r="A36" s="80" t="s">
        <v>60</v>
      </c>
      <c r="B36" s="153"/>
      <c r="C36" s="153"/>
      <c r="D36" s="153"/>
      <c r="E36" s="153"/>
      <c r="F36" s="153"/>
      <c r="G36" s="153"/>
      <c r="H36" s="153"/>
      <c r="I36" s="153"/>
      <c r="J36" s="153"/>
      <c r="K36" s="153"/>
      <c r="L36" s="153"/>
      <c r="M36" s="153"/>
      <c r="N36" s="15"/>
      <c r="O36" s="15"/>
      <c r="P36" s="15"/>
    </row>
    <row r="37" spans="1:16" ht="42.6" customHeight="1">
      <c r="A37" s="84" t="s">
        <v>274</v>
      </c>
      <c r="B37" s="153"/>
      <c r="C37" s="153"/>
      <c r="D37" s="153"/>
      <c r="E37" s="153"/>
      <c r="F37" s="153"/>
      <c r="G37" s="153"/>
      <c r="H37" s="153"/>
      <c r="I37" s="153"/>
      <c r="J37" s="153"/>
      <c r="K37" s="153"/>
      <c r="L37" s="153"/>
      <c r="M37" s="153"/>
      <c r="N37" s="15"/>
      <c r="O37" s="15"/>
      <c r="P37" s="15"/>
    </row>
    <row r="38" spans="1:16" ht="42.6" customHeight="1">
      <c r="A38" s="84" t="s">
        <v>276</v>
      </c>
      <c r="B38" s="153"/>
      <c r="C38" s="153"/>
      <c r="D38" s="153"/>
      <c r="E38" s="153"/>
      <c r="F38" s="153"/>
      <c r="G38" s="153"/>
      <c r="H38" s="153"/>
      <c r="I38" s="153"/>
      <c r="J38" s="153"/>
      <c r="K38" s="153"/>
      <c r="L38" s="153"/>
      <c r="M38" s="153"/>
      <c r="N38" s="15"/>
      <c r="O38" s="15"/>
      <c r="P38" s="15"/>
    </row>
    <row r="39" spans="1:16" ht="42.6" customHeight="1">
      <c r="A39" s="80" t="s">
        <v>61</v>
      </c>
      <c r="B39" s="153"/>
      <c r="C39" s="153"/>
      <c r="D39" s="153"/>
      <c r="E39" s="153"/>
      <c r="F39" s="153"/>
      <c r="G39" s="153"/>
      <c r="H39" s="153"/>
      <c r="I39" s="153"/>
      <c r="J39" s="153"/>
      <c r="K39" s="153"/>
      <c r="L39" s="153"/>
      <c r="M39" s="153"/>
      <c r="N39" s="15"/>
      <c r="O39" s="15"/>
      <c r="P39" s="15"/>
    </row>
    <row r="40" spans="1:16" ht="42.6" customHeight="1">
      <c r="A40" s="80" t="s">
        <v>308</v>
      </c>
      <c r="B40" s="153"/>
      <c r="C40" s="153"/>
      <c r="D40" s="153"/>
      <c r="E40" s="153"/>
      <c r="F40" s="153"/>
      <c r="G40" s="153"/>
      <c r="H40" s="153"/>
      <c r="I40" s="153"/>
      <c r="J40" s="153"/>
      <c r="K40" s="153"/>
      <c r="L40" s="153"/>
      <c r="M40" s="153"/>
      <c r="N40" s="15"/>
      <c r="O40" s="15"/>
      <c r="P40" s="15"/>
    </row>
    <row r="41" spans="1:16" ht="42.6" customHeight="1">
      <c r="A41" s="80" t="s">
        <v>63</v>
      </c>
      <c r="B41" s="153"/>
      <c r="C41" s="153"/>
      <c r="D41" s="153"/>
      <c r="E41" s="153"/>
      <c r="F41" s="153"/>
      <c r="G41" s="153"/>
      <c r="H41" s="153"/>
      <c r="I41" s="153"/>
      <c r="J41" s="153"/>
      <c r="K41" s="153"/>
      <c r="L41" s="153"/>
      <c r="M41" s="153"/>
      <c r="N41" s="15"/>
      <c r="O41" s="15"/>
      <c r="P41" s="15"/>
    </row>
    <row r="42" spans="1:16" ht="42.6" customHeight="1">
      <c r="A42" s="80" t="s">
        <v>307</v>
      </c>
      <c r="B42" s="154"/>
      <c r="C42" s="155"/>
      <c r="D42" s="155"/>
      <c r="E42" s="155"/>
      <c r="F42" s="155"/>
      <c r="G42" s="155"/>
      <c r="H42" s="155"/>
      <c r="I42" s="155"/>
      <c r="J42" s="155"/>
      <c r="K42" s="155"/>
      <c r="L42" s="155"/>
      <c r="M42" s="156"/>
      <c r="N42" s="15"/>
      <c r="O42" s="15"/>
      <c r="P42" s="15"/>
    </row>
    <row r="43" spans="1:16" ht="42.6" customHeight="1">
      <c r="A43" s="80" t="s">
        <v>77</v>
      </c>
      <c r="B43" s="153"/>
      <c r="C43" s="153"/>
      <c r="D43" s="153"/>
      <c r="E43" s="153"/>
      <c r="F43" s="153"/>
      <c r="G43" s="153"/>
      <c r="H43" s="153"/>
      <c r="I43" s="153"/>
      <c r="J43" s="153"/>
      <c r="K43" s="153"/>
      <c r="L43" s="153"/>
      <c r="M43" s="153"/>
      <c r="N43" s="15"/>
      <c r="O43" s="15"/>
      <c r="P43" s="15"/>
    </row>
    <row r="44" spans="1:16" ht="42.6" customHeight="1">
      <c r="A44" s="80" t="s">
        <v>91</v>
      </c>
      <c r="B44" s="153"/>
      <c r="C44" s="153"/>
      <c r="D44" s="153"/>
      <c r="E44" s="153"/>
      <c r="F44" s="153"/>
      <c r="G44" s="153"/>
      <c r="H44" s="153"/>
      <c r="I44" s="153"/>
      <c r="J44" s="153"/>
      <c r="K44" s="153"/>
      <c r="L44" s="153"/>
      <c r="M44" s="153"/>
      <c r="N44" s="15"/>
      <c r="O44" s="15"/>
      <c r="P44" s="15"/>
    </row>
    <row r="45" spans="1:16" s="35" customFormat="1" ht="26.25">
      <c r="A45" s="44"/>
      <c r="B45" s="45"/>
      <c r="C45" s="45"/>
      <c r="D45" s="45"/>
      <c r="E45" s="45"/>
      <c r="F45" s="45"/>
      <c r="G45" s="45"/>
      <c r="H45" s="45"/>
      <c r="I45" s="45"/>
      <c r="J45" s="45"/>
      <c r="K45" s="45"/>
      <c r="L45" s="45"/>
      <c r="M45" s="45"/>
      <c r="N45" s="15"/>
      <c r="O45" s="15"/>
      <c r="P45" s="15"/>
    </row>
    <row r="46" spans="1:16" s="35" customFormat="1" ht="26.25">
      <c r="A46" s="44"/>
      <c r="B46" s="45"/>
      <c r="C46" s="45"/>
      <c r="D46" s="45"/>
      <c r="E46" s="45"/>
      <c r="F46" s="45"/>
      <c r="G46" s="45"/>
      <c r="H46" s="45"/>
      <c r="I46" s="45"/>
      <c r="J46" s="45"/>
      <c r="K46" s="45"/>
      <c r="L46" s="45"/>
      <c r="M46" s="45"/>
      <c r="N46" s="15"/>
      <c r="O46" s="15"/>
      <c r="P46" s="15"/>
    </row>
    <row r="47" spans="1:16" s="35" customFormat="1" ht="18">
      <c r="A47" s="46"/>
      <c r="B47" s="43"/>
      <c r="C47" s="43"/>
      <c r="D47" s="43"/>
      <c r="E47" s="43"/>
      <c r="F47" s="43"/>
      <c r="G47" s="43"/>
      <c r="H47" s="43"/>
      <c r="I47" s="43"/>
      <c r="J47" s="43"/>
      <c r="K47" s="43"/>
      <c r="L47" s="43"/>
      <c r="M47" s="43"/>
    </row>
    <row r="48" spans="1:16" s="35" customFormat="1" ht="18">
      <c r="A48" s="46"/>
      <c r="B48" s="43"/>
      <c r="C48" s="43"/>
      <c r="D48" s="43"/>
      <c r="E48" s="43"/>
      <c r="F48" s="43"/>
      <c r="G48" s="43"/>
      <c r="H48" s="43"/>
      <c r="I48" s="43"/>
      <c r="J48" s="43"/>
      <c r="K48" s="43"/>
      <c r="L48" s="43"/>
      <c r="M48" s="43"/>
    </row>
    <row r="49" spans="1:13" s="35" customFormat="1" ht="18">
      <c r="A49" s="46"/>
      <c r="B49" s="43"/>
      <c r="C49" s="43"/>
      <c r="D49" s="43"/>
      <c r="E49" s="43"/>
      <c r="F49" s="43"/>
      <c r="G49" s="43"/>
      <c r="H49" s="43"/>
      <c r="I49" s="43"/>
      <c r="J49" s="43"/>
      <c r="K49" s="43"/>
      <c r="L49" s="43"/>
      <c r="M49" s="43"/>
    </row>
    <row r="50" spans="1:13" s="35" customFormat="1" ht="18">
      <c r="A50" s="46"/>
      <c r="B50" s="43"/>
      <c r="C50" s="43"/>
      <c r="D50" s="43"/>
      <c r="E50" s="43"/>
      <c r="F50" s="43"/>
      <c r="G50" s="43"/>
      <c r="H50" s="43"/>
      <c r="I50" s="43"/>
      <c r="J50" s="43"/>
      <c r="K50" s="43"/>
      <c r="L50" s="43"/>
      <c r="M50" s="43"/>
    </row>
    <row r="51" spans="1:13" s="35" customFormat="1" ht="18">
      <c r="A51" s="46"/>
      <c r="B51" s="43"/>
      <c r="C51" s="43"/>
      <c r="D51" s="43"/>
      <c r="E51" s="43"/>
      <c r="F51" s="43"/>
      <c r="G51" s="43"/>
      <c r="H51" s="43"/>
      <c r="I51" s="43"/>
      <c r="J51" s="43"/>
      <c r="K51" s="43"/>
      <c r="L51" s="43"/>
      <c r="M51" s="43"/>
    </row>
    <row r="52" spans="1:13" s="35" customFormat="1" ht="18">
      <c r="A52" s="46"/>
      <c r="B52" s="43"/>
      <c r="C52" s="43"/>
      <c r="D52" s="43"/>
      <c r="E52" s="43"/>
      <c r="F52" s="43"/>
      <c r="G52" s="43"/>
      <c r="H52" s="43"/>
      <c r="I52" s="43"/>
      <c r="J52" s="43"/>
      <c r="K52" s="43"/>
      <c r="L52" s="43"/>
      <c r="M52" s="43"/>
    </row>
    <row r="53" spans="1:13" s="35" customFormat="1" ht="18">
      <c r="A53" s="46"/>
      <c r="B53" s="43"/>
      <c r="C53" s="43"/>
      <c r="D53" s="43"/>
      <c r="E53" s="43"/>
      <c r="F53" s="43"/>
      <c r="G53" s="43"/>
      <c r="H53" s="43"/>
      <c r="I53" s="43"/>
      <c r="J53" s="43"/>
      <c r="K53" s="43"/>
      <c r="L53" s="43"/>
      <c r="M53" s="43"/>
    </row>
    <row r="54" spans="1:13" s="35" customFormat="1" ht="18">
      <c r="A54" s="46"/>
      <c r="B54" s="43"/>
      <c r="C54" s="43"/>
      <c r="D54" s="43"/>
      <c r="E54" s="43"/>
      <c r="F54" s="43"/>
      <c r="G54" s="43"/>
      <c r="H54" s="43"/>
      <c r="I54" s="43"/>
      <c r="J54" s="43"/>
      <c r="K54" s="43"/>
      <c r="L54" s="43"/>
      <c r="M54" s="43"/>
    </row>
    <row r="55" spans="1:13" s="35" customFormat="1">
      <c r="A55" s="16"/>
    </row>
    <row r="56" spans="1:13" s="35" customFormat="1">
      <c r="A56" s="16"/>
    </row>
    <row r="57" spans="1:13" s="35" customFormat="1">
      <c r="A57" s="16"/>
    </row>
    <row r="58" spans="1:13" s="35" customFormat="1">
      <c r="A58" s="16"/>
    </row>
    <row r="59" spans="1:13" s="35" customFormat="1">
      <c r="A59" s="16"/>
    </row>
    <row r="60" spans="1:13" s="35" customFormat="1">
      <c r="A60" s="16"/>
    </row>
    <row r="61" spans="1:13" s="35" customFormat="1">
      <c r="A61" s="16"/>
    </row>
    <row r="62" spans="1:13" s="35" customFormat="1">
      <c r="A62" s="16"/>
    </row>
    <row r="63" spans="1:13" s="35" customFormat="1">
      <c r="A63" s="16"/>
    </row>
    <row r="64" spans="1:13" s="35" customFormat="1">
      <c r="A64" s="16"/>
    </row>
    <row r="65" spans="1:1" s="35" customFormat="1">
      <c r="A65" s="16"/>
    </row>
    <row r="66" spans="1:1" s="35" customFormat="1">
      <c r="A66" s="16"/>
    </row>
    <row r="67" spans="1:1" s="35" customFormat="1">
      <c r="A67" s="16"/>
    </row>
    <row r="68" spans="1:1" s="35" customFormat="1">
      <c r="A68" s="16"/>
    </row>
    <row r="69" spans="1:1" s="35" customFormat="1">
      <c r="A69" s="16"/>
    </row>
    <row r="70" spans="1:1" s="35" customFormat="1">
      <c r="A70" s="16"/>
    </row>
    <row r="71" spans="1:1" s="35" customFormat="1">
      <c r="A71" s="16"/>
    </row>
    <row r="72" spans="1:1" s="35" customFormat="1">
      <c r="A72" s="16"/>
    </row>
    <row r="73" spans="1:1" s="35" customFormat="1">
      <c r="A73" s="16"/>
    </row>
    <row r="74" spans="1:1" s="35" customFormat="1">
      <c r="A74" s="16"/>
    </row>
    <row r="75" spans="1:1" s="35" customFormat="1">
      <c r="A75" s="16"/>
    </row>
    <row r="76" spans="1:1" s="35" customFormat="1">
      <c r="A76" s="16"/>
    </row>
    <row r="77" spans="1:1" s="35" customFormat="1">
      <c r="A77" s="16"/>
    </row>
    <row r="78" spans="1:1" s="35" customFormat="1">
      <c r="A78" s="16"/>
    </row>
    <row r="79" spans="1:1" s="35" customFormat="1">
      <c r="A79" s="16"/>
    </row>
    <row r="80" spans="1:1" s="35" customFormat="1">
      <c r="A80" s="16"/>
    </row>
    <row r="81" spans="1:1" s="35" customFormat="1">
      <c r="A81" s="16"/>
    </row>
    <row r="82" spans="1:1" s="35" customFormat="1">
      <c r="A82" s="16"/>
    </row>
    <row r="83" spans="1:1" s="35" customFormat="1">
      <c r="A83" s="16"/>
    </row>
    <row r="84" spans="1:1" s="35" customFormat="1">
      <c r="A84" s="16"/>
    </row>
    <row r="85" spans="1:1" s="35" customFormat="1">
      <c r="A85" s="16"/>
    </row>
    <row r="86" spans="1:1" s="35" customFormat="1">
      <c r="A86" s="16"/>
    </row>
    <row r="87" spans="1:1" s="35" customFormat="1">
      <c r="A87" s="16"/>
    </row>
    <row r="88" spans="1:1" s="35" customFormat="1">
      <c r="A88" s="16"/>
    </row>
    <row r="89" spans="1:1" s="35" customFormat="1">
      <c r="A89" s="16"/>
    </row>
    <row r="90" spans="1:1" s="35" customFormat="1">
      <c r="A90" s="16"/>
    </row>
  </sheetData>
  <mergeCells count="83">
    <mergeCell ref="B3:K3"/>
    <mergeCell ref="A30:A34"/>
    <mergeCell ref="B30:B34"/>
    <mergeCell ref="J24:J28"/>
    <mergeCell ref="K24:K28"/>
    <mergeCell ref="A23:M23"/>
    <mergeCell ref="A24:A28"/>
    <mergeCell ref="B24:B28"/>
    <mergeCell ref="C24:C28"/>
    <mergeCell ref="L12:M16"/>
    <mergeCell ref="L18:M22"/>
    <mergeCell ref="L24:M28"/>
    <mergeCell ref="A29:M29"/>
    <mergeCell ref="D24:D28"/>
    <mergeCell ref="E24:E28"/>
    <mergeCell ref="G24:G28"/>
    <mergeCell ref="A17:M17"/>
    <mergeCell ref="A18:A22"/>
    <mergeCell ref="B18:B22"/>
    <mergeCell ref="C18:C22"/>
    <mergeCell ref="D18:D22"/>
    <mergeCell ref="E18:E22"/>
    <mergeCell ref="G18:G22"/>
    <mergeCell ref="H18:H22"/>
    <mergeCell ref="I18:I22"/>
    <mergeCell ref="A35:F35"/>
    <mergeCell ref="H24:H28"/>
    <mergeCell ref="I24:I28"/>
    <mergeCell ref="J18:J22"/>
    <mergeCell ref="K18:K22"/>
    <mergeCell ref="L30:M34"/>
    <mergeCell ref="J30:J34"/>
    <mergeCell ref="K30:K34"/>
    <mergeCell ref="C30:C34"/>
    <mergeCell ref="D30:D34"/>
    <mergeCell ref="E30:E34"/>
    <mergeCell ref="G30:G34"/>
    <mergeCell ref="H30:H34"/>
    <mergeCell ref="I30:I34"/>
    <mergeCell ref="J12:J16"/>
    <mergeCell ref="K12:K16"/>
    <mergeCell ref="A12:A16"/>
    <mergeCell ref="B12:B16"/>
    <mergeCell ref="C12:C16"/>
    <mergeCell ref="D12:D16"/>
    <mergeCell ref="E12:E16"/>
    <mergeCell ref="G12:G16"/>
    <mergeCell ref="H12:H16"/>
    <mergeCell ref="I12:I16"/>
    <mergeCell ref="H4:I4"/>
    <mergeCell ref="J4:K4"/>
    <mergeCell ref="L4:M4"/>
    <mergeCell ref="L5:M5"/>
    <mergeCell ref="A4:A5"/>
    <mergeCell ref="B4:B5"/>
    <mergeCell ref="C4:C5"/>
    <mergeCell ref="D4:D5"/>
    <mergeCell ref="E4:E5"/>
    <mergeCell ref="A1:A3"/>
    <mergeCell ref="B1:K2"/>
    <mergeCell ref="A6:M6"/>
    <mergeCell ref="G7:G11"/>
    <mergeCell ref="L7:M11"/>
    <mergeCell ref="K7:K11"/>
    <mergeCell ref="D7:D11"/>
    <mergeCell ref="E7:E11"/>
    <mergeCell ref="A7:A11"/>
    <mergeCell ref="B7:B11"/>
    <mergeCell ref="C7:C11"/>
    <mergeCell ref="H7:H11"/>
    <mergeCell ref="I7:I11"/>
    <mergeCell ref="J7:J11"/>
    <mergeCell ref="F4:F5"/>
    <mergeCell ref="G4:G5"/>
    <mergeCell ref="B41:M41"/>
    <mergeCell ref="B43:M43"/>
    <mergeCell ref="B44:M44"/>
    <mergeCell ref="B42:M42"/>
    <mergeCell ref="B36:M36"/>
    <mergeCell ref="B37:M37"/>
    <mergeCell ref="B38:M38"/>
    <mergeCell ref="B39:M39"/>
    <mergeCell ref="B40:M40"/>
  </mergeCells>
  <dataValidations count="1">
    <dataValidation allowBlank="1" showInputMessage="1" showErrorMessage="1" errorTitle="error" error="solo datos númericos" sqref="G24:G28 G18:G22 G30:G34 G7:G16" xr:uid="{00000000-0002-0000-0300-000000000000}"/>
  </dataValidations>
  <pageMargins left="0.7" right="0.7" top="0.75" bottom="0.75" header="0.3" footer="0.3"/>
  <pageSetup scale="10"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D293C-4DC4-4569-9FFE-B84C61F2A5BF}">
  <dimension ref="A1:E29"/>
  <sheetViews>
    <sheetView workbookViewId="0">
      <selection activeCell="B29" sqref="B29"/>
    </sheetView>
  </sheetViews>
  <sheetFormatPr baseColWidth="10" defaultColWidth="11.42578125" defaultRowHeight="15"/>
  <cols>
    <col min="1" max="1" width="38" style="70" customWidth="1"/>
    <col min="2" max="2" width="75.85546875" customWidth="1"/>
    <col min="3" max="3" width="28.28515625" customWidth="1"/>
    <col min="4" max="4" width="33.28515625" customWidth="1"/>
    <col min="5" max="5" width="84.42578125" customWidth="1"/>
  </cols>
  <sheetData>
    <row r="1" spans="1:5" ht="18.75">
      <c r="A1" s="116" t="s">
        <v>65</v>
      </c>
      <c r="B1" s="117" t="s">
        <v>66</v>
      </c>
      <c r="C1" s="117" t="s">
        <v>67</v>
      </c>
      <c r="D1" s="117" t="s">
        <v>68</v>
      </c>
      <c r="E1" s="117" t="s">
        <v>69</v>
      </c>
    </row>
    <row r="2" spans="1:5" ht="33" customHeight="1">
      <c r="A2" s="115" t="s">
        <v>34</v>
      </c>
      <c r="B2" s="64" t="s">
        <v>70</v>
      </c>
      <c r="C2" s="64" t="s">
        <v>71</v>
      </c>
      <c r="D2" s="64" t="s">
        <v>72</v>
      </c>
      <c r="E2" s="64" t="s">
        <v>70</v>
      </c>
    </row>
    <row r="3" spans="1:5" ht="76.5" customHeight="1">
      <c r="A3" s="115" t="s">
        <v>47</v>
      </c>
      <c r="B3" s="64" t="s">
        <v>9</v>
      </c>
      <c r="C3" s="64" t="s">
        <v>73</v>
      </c>
      <c r="D3" s="64" t="s">
        <v>74</v>
      </c>
      <c r="E3" s="64" t="s">
        <v>9</v>
      </c>
    </row>
    <row r="4" spans="1:5" ht="47.25">
      <c r="A4" s="115" t="s">
        <v>48</v>
      </c>
      <c r="B4" s="64" t="s">
        <v>11</v>
      </c>
      <c r="C4" s="64" t="s">
        <v>73</v>
      </c>
      <c r="D4" s="64" t="s">
        <v>75</v>
      </c>
      <c r="E4" s="64" t="s">
        <v>11</v>
      </c>
    </row>
    <row r="5" spans="1:5" ht="47.25">
      <c r="A5" s="115" t="s">
        <v>49</v>
      </c>
      <c r="B5" s="64" t="s">
        <v>13</v>
      </c>
      <c r="C5" s="64" t="s">
        <v>76</v>
      </c>
      <c r="D5" s="118">
        <v>0.2</v>
      </c>
      <c r="E5" s="64" t="s">
        <v>13</v>
      </c>
    </row>
    <row r="6" spans="1:5" ht="31.5">
      <c r="A6" s="115" t="s">
        <v>50</v>
      </c>
      <c r="B6" s="64" t="s">
        <v>15</v>
      </c>
      <c r="C6" s="64" t="s">
        <v>77</v>
      </c>
      <c r="D6" s="64" t="s">
        <v>78</v>
      </c>
      <c r="E6" s="64" t="s">
        <v>15</v>
      </c>
    </row>
    <row r="7" spans="1:5" ht="63">
      <c r="A7" s="115" t="s">
        <v>16</v>
      </c>
      <c r="B7" s="64" t="s">
        <v>17</v>
      </c>
      <c r="C7" s="64" t="s">
        <v>73</v>
      </c>
      <c r="D7" s="64" t="s">
        <v>79</v>
      </c>
      <c r="E7" s="64" t="s">
        <v>17</v>
      </c>
    </row>
    <row r="8" spans="1:5" ht="31.5">
      <c r="A8" s="115" t="s">
        <v>51</v>
      </c>
      <c r="B8" s="64" t="s">
        <v>80</v>
      </c>
      <c r="C8" s="64" t="s">
        <v>76</v>
      </c>
      <c r="D8" s="67">
        <v>0.6</v>
      </c>
      <c r="E8" s="64" t="s">
        <v>80</v>
      </c>
    </row>
    <row r="9" spans="1:5" ht="31.5">
      <c r="A9" s="115" t="s">
        <v>52</v>
      </c>
      <c r="B9" s="64" t="s">
        <v>81</v>
      </c>
      <c r="C9" s="64" t="s">
        <v>76</v>
      </c>
      <c r="D9" s="67">
        <v>0.5</v>
      </c>
      <c r="E9" s="64" t="s">
        <v>81</v>
      </c>
    </row>
    <row r="10" spans="1:5" ht="31.5">
      <c r="A10" s="115" t="s">
        <v>53</v>
      </c>
      <c r="B10" s="64" t="s">
        <v>21</v>
      </c>
      <c r="C10" s="64" t="s">
        <v>76</v>
      </c>
      <c r="D10" s="67">
        <v>0.5</v>
      </c>
      <c r="E10" s="64" t="s">
        <v>21</v>
      </c>
    </row>
    <row r="11" spans="1:5" ht="47.25">
      <c r="A11" s="115" t="s">
        <v>98</v>
      </c>
      <c r="B11" s="64" t="s">
        <v>23</v>
      </c>
      <c r="C11" s="64" t="s">
        <v>76</v>
      </c>
      <c r="D11" s="67">
        <v>0.5</v>
      </c>
      <c r="E11" s="64" t="s">
        <v>23</v>
      </c>
    </row>
    <row r="12" spans="1:5" ht="50.25" customHeight="1">
      <c r="A12" s="115" t="s">
        <v>34</v>
      </c>
      <c r="B12" s="64" t="s">
        <v>35</v>
      </c>
      <c r="C12" s="64" t="s">
        <v>73</v>
      </c>
      <c r="D12" s="64" t="s">
        <v>102</v>
      </c>
      <c r="E12" s="64" t="s">
        <v>35</v>
      </c>
    </row>
    <row r="13" spans="1:5" ht="63">
      <c r="A13" s="115" t="s">
        <v>99</v>
      </c>
      <c r="B13" s="64" t="s">
        <v>103</v>
      </c>
      <c r="C13" s="64" t="s">
        <v>73</v>
      </c>
      <c r="D13" s="64" t="s">
        <v>104</v>
      </c>
      <c r="E13" s="64" t="s">
        <v>103</v>
      </c>
    </row>
    <row r="14" spans="1:5" ht="15.75">
      <c r="A14" s="115" t="s">
        <v>100</v>
      </c>
      <c r="B14" s="64" t="s">
        <v>105</v>
      </c>
      <c r="C14" s="64" t="s">
        <v>106</v>
      </c>
      <c r="D14" s="64" t="s">
        <v>107</v>
      </c>
      <c r="E14" s="64" t="s">
        <v>105</v>
      </c>
    </row>
    <row r="15" spans="1:5" ht="36" customHeight="1">
      <c r="A15" s="115" t="s">
        <v>101</v>
      </c>
      <c r="B15" s="64" t="s">
        <v>108</v>
      </c>
      <c r="C15" s="64" t="s">
        <v>73</v>
      </c>
      <c r="D15" s="64" t="s">
        <v>109</v>
      </c>
      <c r="E15" s="64" t="s">
        <v>108</v>
      </c>
    </row>
    <row r="16" spans="1:5" ht="63">
      <c r="A16" s="115" t="s">
        <v>97</v>
      </c>
      <c r="B16" s="64" t="s">
        <v>110</v>
      </c>
      <c r="C16" s="64" t="s">
        <v>73</v>
      </c>
      <c r="D16" s="64" t="s">
        <v>111</v>
      </c>
      <c r="E16" s="64" t="s">
        <v>110</v>
      </c>
    </row>
    <row r="17" spans="1:5" ht="126">
      <c r="A17" s="115" t="s">
        <v>55</v>
      </c>
      <c r="B17" s="64" t="s">
        <v>82</v>
      </c>
      <c r="C17" s="64" t="s">
        <v>73</v>
      </c>
      <c r="D17" s="64" t="s">
        <v>83</v>
      </c>
      <c r="E17" s="64" t="s">
        <v>82</v>
      </c>
    </row>
    <row r="18" spans="1:5" ht="141.75">
      <c r="A18" s="115" t="s">
        <v>56</v>
      </c>
      <c r="B18" s="64" t="s">
        <v>84</v>
      </c>
      <c r="C18" s="64" t="s">
        <v>73</v>
      </c>
      <c r="D18" s="64" t="s">
        <v>85</v>
      </c>
      <c r="E18" s="64" t="s">
        <v>84</v>
      </c>
    </row>
    <row r="19" spans="1:5" ht="83.25" customHeight="1">
      <c r="A19" s="115" t="s">
        <v>57</v>
      </c>
      <c r="B19" s="64" t="s">
        <v>86</v>
      </c>
      <c r="C19" s="64" t="s">
        <v>73</v>
      </c>
      <c r="D19" s="64" t="s">
        <v>87</v>
      </c>
      <c r="E19" s="64" t="s">
        <v>86</v>
      </c>
    </row>
    <row r="20" spans="1:5" ht="110.25">
      <c r="A20" s="115" t="s">
        <v>58</v>
      </c>
      <c r="B20" s="64" t="s">
        <v>88</v>
      </c>
      <c r="C20" s="64" t="s">
        <v>73</v>
      </c>
      <c r="D20" s="64" t="s">
        <v>89</v>
      </c>
      <c r="E20" s="64" t="s">
        <v>88</v>
      </c>
    </row>
    <row r="21" spans="1:5" ht="15.75">
      <c r="A21" s="115" t="s">
        <v>77</v>
      </c>
      <c r="B21" s="64" t="s">
        <v>90</v>
      </c>
      <c r="C21" s="64" t="s">
        <v>77</v>
      </c>
      <c r="D21" s="65">
        <v>45296</v>
      </c>
      <c r="E21" s="64" t="s">
        <v>90</v>
      </c>
    </row>
    <row r="22" spans="1:5" ht="31.5">
      <c r="A22" s="115" t="s">
        <v>91</v>
      </c>
      <c r="B22" s="64" t="s">
        <v>92</v>
      </c>
      <c r="C22" s="64" t="s">
        <v>77</v>
      </c>
      <c r="D22" s="64">
        <v>2024</v>
      </c>
      <c r="E22" s="64" t="s">
        <v>92</v>
      </c>
    </row>
    <row r="23" spans="1:5" ht="31.5">
      <c r="A23" s="115" t="s">
        <v>6</v>
      </c>
      <c r="B23" s="64" t="s">
        <v>93</v>
      </c>
      <c r="C23" s="64" t="s">
        <v>76</v>
      </c>
      <c r="D23" s="67">
        <v>1</v>
      </c>
      <c r="E23" s="64" t="s">
        <v>93</v>
      </c>
    </row>
    <row r="24" spans="1:5" ht="15.75">
      <c r="A24" s="115" t="s">
        <v>60</v>
      </c>
      <c r="B24" s="57" t="s">
        <v>285</v>
      </c>
      <c r="C24" s="57" t="s">
        <v>73</v>
      </c>
      <c r="D24" s="57" t="s">
        <v>289</v>
      </c>
      <c r="E24" s="57" t="s">
        <v>285</v>
      </c>
    </row>
    <row r="25" spans="1:5" ht="15.75">
      <c r="A25" s="115" t="s">
        <v>62</v>
      </c>
      <c r="B25" s="57" t="s">
        <v>94</v>
      </c>
      <c r="C25" s="57" t="s">
        <v>95</v>
      </c>
      <c r="D25" s="57" t="s">
        <v>95</v>
      </c>
      <c r="E25" s="57" t="s">
        <v>94</v>
      </c>
    </row>
    <row r="26" spans="1:5" ht="15.75">
      <c r="A26" s="115" t="s">
        <v>61</v>
      </c>
      <c r="B26" s="57" t="s">
        <v>286</v>
      </c>
      <c r="C26" s="57" t="s">
        <v>73</v>
      </c>
      <c r="D26" s="57" t="s">
        <v>290</v>
      </c>
      <c r="E26" s="57" t="s">
        <v>286</v>
      </c>
    </row>
    <row r="27" spans="1:5" ht="15.75">
      <c r="A27" s="115" t="s">
        <v>275</v>
      </c>
      <c r="B27" s="57" t="s">
        <v>287</v>
      </c>
      <c r="C27" s="57" t="s">
        <v>73</v>
      </c>
      <c r="D27" s="57" t="s">
        <v>291</v>
      </c>
      <c r="E27" s="57" t="s">
        <v>287</v>
      </c>
    </row>
    <row r="28" spans="1:5" ht="15.75">
      <c r="A28" s="115" t="s">
        <v>63</v>
      </c>
      <c r="B28" s="57" t="s">
        <v>288</v>
      </c>
      <c r="C28" s="57" t="s">
        <v>73</v>
      </c>
      <c r="D28" s="57" t="s">
        <v>292</v>
      </c>
      <c r="E28" s="57" t="s">
        <v>288</v>
      </c>
    </row>
    <row r="29" spans="1:5" ht="15.75">
      <c r="A29" s="115" t="s">
        <v>64</v>
      </c>
      <c r="B29" s="57" t="s">
        <v>96</v>
      </c>
      <c r="C29" s="57" t="s">
        <v>95</v>
      </c>
      <c r="D29" s="57" t="s">
        <v>95</v>
      </c>
      <c r="E29" s="57" t="s">
        <v>96</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91"/>
  <sheetViews>
    <sheetView zoomScale="55" zoomScaleNormal="55" workbookViewId="0">
      <selection activeCell="D50" sqref="D50"/>
    </sheetView>
  </sheetViews>
  <sheetFormatPr baseColWidth="10" defaultColWidth="10.85546875" defaultRowHeight="18.75"/>
  <cols>
    <col min="1" max="1" width="47.28515625" style="17" customWidth="1"/>
    <col min="2" max="2" width="41.42578125" style="32" customWidth="1"/>
    <col min="3" max="3" width="41.7109375" style="32" customWidth="1"/>
    <col min="4" max="4" width="28.85546875" style="32" customWidth="1"/>
    <col min="5" max="5" width="29.7109375" style="32" customWidth="1"/>
    <col min="6" max="6" width="33.42578125" style="32" customWidth="1"/>
    <col min="7" max="7" width="32" style="32" customWidth="1"/>
    <col min="8" max="11" width="41.140625" style="32" customWidth="1"/>
    <col min="12" max="12" width="38.85546875" style="32" customWidth="1"/>
    <col min="13" max="13" width="33.140625" style="37" customWidth="1"/>
    <col min="14" max="15" width="36.42578125" style="32" customWidth="1"/>
    <col min="16" max="16" width="3.7109375" style="32" customWidth="1"/>
    <col min="17" max="16384" width="10.85546875" style="32"/>
  </cols>
  <sheetData>
    <row r="1" spans="1:18" ht="54.6" customHeight="1">
      <c r="A1" s="168"/>
      <c r="B1" s="152" t="s">
        <v>270</v>
      </c>
      <c r="C1" s="152"/>
      <c r="D1" s="152"/>
      <c r="E1" s="152"/>
      <c r="F1" s="152"/>
      <c r="G1" s="152"/>
      <c r="H1" s="152"/>
      <c r="I1" s="152"/>
      <c r="J1" s="152"/>
      <c r="K1" s="152"/>
      <c r="L1" s="152"/>
      <c r="M1" s="152"/>
      <c r="N1" s="74" t="s">
        <v>266</v>
      </c>
      <c r="O1" s="73" t="s">
        <v>297</v>
      </c>
    </row>
    <row r="2" spans="1:18" s="35" customFormat="1" ht="54.6" customHeight="1">
      <c r="A2" s="168"/>
      <c r="B2" s="152"/>
      <c r="C2" s="152"/>
      <c r="D2" s="152"/>
      <c r="E2" s="152"/>
      <c r="F2" s="152"/>
      <c r="G2" s="152"/>
      <c r="H2" s="152"/>
      <c r="I2" s="152"/>
      <c r="J2" s="152"/>
      <c r="K2" s="152"/>
      <c r="L2" s="152"/>
      <c r="M2" s="152"/>
      <c r="N2" s="74" t="s">
        <v>267</v>
      </c>
      <c r="O2" s="73">
        <v>1</v>
      </c>
      <c r="P2" s="15"/>
      <c r="Q2" s="15"/>
      <c r="R2" s="15"/>
    </row>
    <row r="3" spans="1:18" s="35" customFormat="1" ht="54.6" customHeight="1">
      <c r="A3" s="168"/>
      <c r="B3" s="151" t="s">
        <v>299</v>
      </c>
      <c r="C3" s="151"/>
      <c r="D3" s="151"/>
      <c r="E3" s="151"/>
      <c r="F3" s="151"/>
      <c r="G3" s="151"/>
      <c r="H3" s="151"/>
      <c r="I3" s="151"/>
      <c r="J3" s="151"/>
      <c r="K3" s="151"/>
      <c r="L3" s="151"/>
      <c r="M3" s="151"/>
      <c r="N3" s="74" t="s">
        <v>268</v>
      </c>
      <c r="O3" s="121">
        <v>45448</v>
      </c>
      <c r="P3" s="15"/>
      <c r="Q3" s="15"/>
      <c r="R3" s="15"/>
    </row>
    <row r="4" spans="1:18" ht="64.5" customHeight="1">
      <c r="A4" s="172"/>
      <c r="B4" s="172"/>
      <c r="C4" s="172"/>
      <c r="D4" s="172"/>
      <c r="E4" s="172"/>
      <c r="F4" s="172"/>
      <c r="G4" s="172"/>
      <c r="H4" s="172"/>
      <c r="I4" s="172"/>
      <c r="J4" s="172"/>
      <c r="K4" s="172"/>
      <c r="L4" s="172"/>
      <c r="M4" s="172"/>
      <c r="N4" s="172"/>
      <c r="O4" s="172"/>
      <c r="P4" s="15"/>
      <c r="Q4" s="15"/>
      <c r="R4" s="15"/>
    </row>
    <row r="5" spans="1:18" s="9" customFormat="1" ht="56.25" customHeight="1">
      <c r="A5" s="173" t="s">
        <v>46</v>
      </c>
      <c r="B5" s="169" t="s">
        <v>47</v>
      </c>
      <c r="C5" s="169" t="s">
        <v>48</v>
      </c>
      <c r="D5" s="169" t="s">
        <v>49</v>
      </c>
      <c r="E5" s="169" t="s">
        <v>50</v>
      </c>
      <c r="F5" s="169" t="s">
        <v>16</v>
      </c>
      <c r="G5" s="169" t="s">
        <v>51</v>
      </c>
      <c r="H5" s="169" t="s">
        <v>52</v>
      </c>
      <c r="I5" s="169"/>
      <c r="J5" s="169"/>
      <c r="K5" s="169"/>
      <c r="L5" s="169" t="s">
        <v>112</v>
      </c>
      <c r="M5" s="170" t="s">
        <v>113</v>
      </c>
      <c r="N5" s="169" t="s">
        <v>34</v>
      </c>
      <c r="O5" s="169"/>
      <c r="P5" s="18"/>
      <c r="Q5" s="18"/>
      <c r="R5" s="18"/>
    </row>
    <row r="6" spans="1:18" s="10" customFormat="1" ht="129" customHeight="1">
      <c r="A6" s="173"/>
      <c r="B6" s="169"/>
      <c r="C6" s="169"/>
      <c r="D6" s="169"/>
      <c r="E6" s="169"/>
      <c r="F6" s="169"/>
      <c r="G6" s="169"/>
      <c r="H6" s="91" t="s">
        <v>53</v>
      </c>
      <c r="I6" s="91" t="s">
        <v>98</v>
      </c>
      <c r="J6" s="91" t="s">
        <v>114</v>
      </c>
      <c r="K6" s="91" t="s">
        <v>115</v>
      </c>
      <c r="L6" s="169"/>
      <c r="M6" s="170"/>
      <c r="N6" s="90" t="s">
        <v>99</v>
      </c>
      <c r="O6" s="90" t="s">
        <v>100</v>
      </c>
      <c r="P6" s="18"/>
      <c r="Q6" s="18"/>
      <c r="R6" s="18"/>
    </row>
    <row r="7" spans="1:18" s="10" customFormat="1" ht="43.5" customHeight="1">
      <c r="A7" s="171" t="s">
        <v>55</v>
      </c>
      <c r="B7" s="171"/>
      <c r="C7" s="171"/>
      <c r="D7" s="171"/>
      <c r="E7" s="171"/>
      <c r="F7" s="171"/>
      <c r="G7" s="171"/>
      <c r="H7" s="171"/>
      <c r="I7" s="171"/>
      <c r="J7" s="171"/>
      <c r="K7" s="171"/>
      <c r="L7" s="171"/>
      <c r="M7" s="171"/>
      <c r="N7" s="171"/>
      <c r="O7" s="171"/>
      <c r="P7" s="18"/>
      <c r="Q7" s="18"/>
      <c r="R7" s="18"/>
    </row>
    <row r="8" spans="1:18" ht="46.5" customHeight="1">
      <c r="A8" s="179">
        <v>1</v>
      </c>
      <c r="B8" s="175">
        <f>PEFT60!B7:B11</f>
        <v>0</v>
      </c>
      <c r="C8" s="175">
        <f>PEFT60!C7:C11</f>
        <v>0</v>
      </c>
      <c r="D8" s="175">
        <f>PEFT60!D7:D11</f>
        <v>0</v>
      </c>
      <c r="E8" s="180">
        <f>PEFT60!E7:E11</f>
        <v>0</v>
      </c>
      <c r="F8" s="92">
        <f>PEFT60!F7</f>
        <v>0</v>
      </c>
      <c r="G8" s="176">
        <v>0.2</v>
      </c>
      <c r="H8" s="176">
        <f>PEFT60!H7:H11</f>
        <v>0</v>
      </c>
      <c r="I8" s="176">
        <f>PEFT64!I7:I11</f>
        <v>0</v>
      </c>
      <c r="J8" s="177">
        <f>PEFT60!I7:I11</f>
        <v>0</v>
      </c>
      <c r="K8" s="177"/>
      <c r="L8" s="178">
        <f>IF(SUM(I8,K8)&gt;100%,"NO PERMITIDO",SUM(I8,K8))</f>
        <v>0</v>
      </c>
      <c r="M8" s="174">
        <f>G8*L8/100%</f>
        <v>0</v>
      </c>
      <c r="N8" s="175"/>
      <c r="O8" s="175"/>
      <c r="P8" s="15"/>
      <c r="Q8" s="15"/>
      <c r="R8" s="15"/>
    </row>
    <row r="9" spans="1:18" ht="48" customHeight="1">
      <c r="A9" s="179"/>
      <c r="B9" s="175"/>
      <c r="C9" s="175"/>
      <c r="D9" s="175"/>
      <c r="E9" s="175"/>
      <c r="F9" s="92">
        <f>PEFT60!F8</f>
        <v>0</v>
      </c>
      <c r="G9" s="175"/>
      <c r="H9" s="175"/>
      <c r="I9" s="176"/>
      <c r="J9" s="177"/>
      <c r="K9" s="177"/>
      <c r="L9" s="178"/>
      <c r="M9" s="174"/>
      <c r="N9" s="175"/>
      <c r="O9" s="175"/>
      <c r="P9" s="15"/>
      <c r="Q9" s="15"/>
      <c r="R9" s="15"/>
    </row>
    <row r="10" spans="1:18" ht="48" customHeight="1">
      <c r="A10" s="179"/>
      <c r="B10" s="175"/>
      <c r="C10" s="175"/>
      <c r="D10" s="175"/>
      <c r="E10" s="175"/>
      <c r="F10" s="92">
        <f>PEFT60!F9</f>
        <v>0</v>
      </c>
      <c r="G10" s="175"/>
      <c r="H10" s="175"/>
      <c r="I10" s="176"/>
      <c r="J10" s="177"/>
      <c r="K10" s="177"/>
      <c r="L10" s="178"/>
      <c r="M10" s="174"/>
      <c r="N10" s="175"/>
      <c r="O10" s="175"/>
      <c r="P10" s="15"/>
      <c r="Q10" s="15"/>
      <c r="R10" s="15"/>
    </row>
    <row r="11" spans="1:18" ht="48" customHeight="1">
      <c r="A11" s="179"/>
      <c r="B11" s="175"/>
      <c r="C11" s="175"/>
      <c r="D11" s="175"/>
      <c r="E11" s="175"/>
      <c r="F11" s="92">
        <f>PEFT60!F10</f>
        <v>0</v>
      </c>
      <c r="G11" s="175"/>
      <c r="H11" s="175"/>
      <c r="I11" s="176"/>
      <c r="J11" s="177"/>
      <c r="K11" s="177"/>
      <c r="L11" s="178"/>
      <c r="M11" s="174"/>
      <c r="N11" s="175"/>
      <c r="O11" s="175"/>
      <c r="P11" s="15"/>
      <c r="Q11" s="15"/>
      <c r="R11" s="15"/>
    </row>
    <row r="12" spans="1:18" ht="48" customHeight="1">
      <c r="A12" s="179"/>
      <c r="B12" s="175"/>
      <c r="C12" s="175"/>
      <c r="D12" s="175"/>
      <c r="E12" s="175"/>
      <c r="F12" s="92">
        <f>PEFT60!F11</f>
        <v>0</v>
      </c>
      <c r="G12" s="175"/>
      <c r="H12" s="175"/>
      <c r="I12" s="176"/>
      <c r="J12" s="177"/>
      <c r="K12" s="177"/>
      <c r="L12" s="178"/>
      <c r="M12" s="174"/>
      <c r="N12" s="175"/>
      <c r="O12" s="175"/>
      <c r="P12" s="15"/>
      <c r="Q12" s="15"/>
      <c r="R12" s="15"/>
    </row>
    <row r="13" spans="1:18" ht="47.25" customHeight="1">
      <c r="A13" s="179">
        <v>2</v>
      </c>
      <c r="B13" s="175">
        <f>PEFT60!B12:B16</f>
        <v>0</v>
      </c>
      <c r="C13" s="175">
        <f>PEFT60!C12:C16</f>
        <v>0</v>
      </c>
      <c r="D13" s="175">
        <f>PEFT60!D12:D16</f>
        <v>0</v>
      </c>
      <c r="E13" s="180">
        <f>PEFT60!E12:E16</f>
        <v>0</v>
      </c>
      <c r="F13" s="92">
        <f>PEFT60!F12</f>
        <v>0</v>
      </c>
      <c r="G13" s="176">
        <v>0.2</v>
      </c>
      <c r="H13" s="176">
        <f>PEFT60!H12:H16</f>
        <v>0</v>
      </c>
      <c r="I13" s="176">
        <f>PEFT64!I12:I16</f>
        <v>0</v>
      </c>
      <c r="J13" s="177">
        <f>PEFT60!I12:I16</f>
        <v>0</v>
      </c>
      <c r="K13" s="177"/>
      <c r="L13" s="178">
        <f>IF(SUM(I13,K13)&gt;100%,"NO PERMITIDO",SUM(I13,K13))</f>
        <v>0</v>
      </c>
      <c r="M13" s="174">
        <f>G13*L13/100%</f>
        <v>0</v>
      </c>
      <c r="N13" s="175"/>
      <c r="O13" s="175"/>
      <c r="P13" s="15"/>
      <c r="Q13" s="15"/>
      <c r="R13" s="15"/>
    </row>
    <row r="14" spans="1:18" ht="47.25" customHeight="1">
      <c r="A14" s="179"/>
      <c r="B14" s="175"/>
      <c r="C14" s="175"/>
      <c r="D14" s="175"/>
      <c r="E14" s="175"/>
      <c r="F14" s="92">
        <f>PEFT60!F13</f>
        <v>0</v>
      </c>
      <c r="G14" s="175"/>
      <c r="H14" s="175"/>
      <c r="I14" s="176"/>
      <c r="J14" s="177"/>
      <c r="K14" s="177"/>
      <c r="L14" s="178"/>
      <c r="M14" s="174"/>
      <c r="N14" s="175"/>
      <c r="O14" s="175"/>
      <c r="P14" s="15"/>
      <c r="Q14" s="15"/>
      <c r="R14" s="15"/>
    </row>
    <row r="15" spans="1:18" ht="47.25" customHeight="1">
      <c r="A15" s="179"/>
      <c r="B15" s="175"/>
      <c r="C15" s="175"/>
      <c r="D15" s="175"/>
      <c r="E15" s="175"/>
      <c r="F15" s="92">
        <f>PEFT60!F14</f>
        <v>0</v>
      </c>
      <c r="G15" s="175"/>
      <c r="H15" s="175"/>
      <c r="I15" s="176"/>
      <c r="J15" s="177"/>
      <c r="K15" s="177"/>
      <c r="L15" s="178"/>
      <c r="M15" s="174"/>
      <c r="N15" s="175"/>
      <c r="O15" s="175"/>
      <c r="P15" s="15"/>
      <c r="Q15" s="15"/>
      <c r="R15" s="15"/>
    </row>
    <row r="16" spans="1:18" ht="55.5" customHeight="1">
      <c r="A16" s="179"/>
      <c r="B16" s="175"/>
      <c r="C16" s="175"/>
      <c r="D16" s="175"/>
      <c r="E16" s="175"/>
      <c r="F16" s="92">
        <f>PEFT60!F15</f>
        <v>0</v>
      </c>
      <c r="G16" s="175"/>
      <c r="H16" s="175"/>
      <c r="I16" s="176"/>
      <c r="J16" s="177"/>
      <c r="K16" s="177"/>
      <c r="L16" s="178"/>
      <c r="M16" s="174"/>
      <c r="N16" s="175"/>
      <c r="O16" s="175"/>
      <c r="P16" s="15"/>
      <c r="Q16" s="15"/>
      <c r="R16" s="15"/>
    </row>
    <row r="17" spans="1:18" ht="39.75" customHeight="1">
      <c r="A17" s="179"/>
      <c r="B17" s="175"/>
      <c r="C17" s="175"/>
      <c r="D17" s="175"/>
      <c r="E17" s="175"/>
      <c r="F17" s="92">
        <f>PEFT60!F16</f>
        <v>0</v>
      </c>
      <c r="G17" s="175"/>
      <c r="H17" s="175"/>
      <c r="I17" s="176"/>
      <c r="J17" s="177"/>
      <c r="K17" s="177"/>
      <c r="L17" s="178"/>
      <c r="M17" s="174"/>
      <c r="N17" s="175"/>
      <c r="O17" s="175"/>
      <c r="P17" s="15"/>
      <c r="Q17" s="15"/>
      <c r="R17" s="15"/>
    </row>
    <row r="18" spans="1:18" s="10" customFormat="1" ht="49.5" customHeight="1">
      <c r="A18" s="171" t="s">
        <v>56</v>
      </c>
      <c r="B18" s="171"/>
      <c r="C18" s="171"/>
      <c r="D18" s="171"/>
      <c r="E18" s="171"/>
      <c r="F18" s="171"/>
      <c r="G18" s="171"/>
      <c r="H18" s="171"/>
      <c r="I18" s="171"/>
      <c r="J18" s="171"/>
      <c r="K18" s="171"/>
      <c r="L18" s="171"/>
      <c r="M18" s="171"/>
      <c r="N18" s="171"/>
      <c r="O18" s="171"/>
      <c r="P18" s="18"/>
      <c r="Q18" s="18"/>
      <c r="R18" s="18"/>
    </row>
    <row r="19" spans="1:18" ht="39.75" customHeight="1">
      <c r="A19" s="179">
        <v>3</v>
      </c>
      <c r="B19" s="175">
        <f>PEFT60!B18:B22</f>
        <v>0</v>
      </c>
      <c r="C19" s="175">
        <f>PEFT60!C18:C22</f>
        <v>0</v>
      </c>
      <c r="D19" s="175">
        <f>PEFT60!D18:D22</f>
        <v>0</v>
      </c>
      <c r="E19" s="180">
        <f>PEFT60!E18:E22</f>
        <v>0</v>
      </c>
      <c r="F19" s="92">
        <f>PEFT60!F18</f>
        <v>0</v>
      </c>
      <c r="G19" s="176">
        <v>0.2</v>
      </c>
      <c r="H19" s="176">
        <f>PEFT60!H18:H22</f>
        <v>0</v>
      </c>
      <c r="I19" s="176">
        <f>PEFT64!I18:I22</f>
        <v>0</v>
      </c>
      <c r="J19" s="177">
        <f>PEFT60!I18:I22</f>
        <v>0</v>
      </c>
      <c r="K19" s="177"/>
      <c r="L19" s="178">
        <f>IF(SUM(I19,K19)&gt;100%,"NO PERMITIDO",SUM(I19,K19))</f>
        <v>0</v>
      </c>
      <c r="M19" s="174">
        <f>G19*L19/100%</f>
        <v>0</v>
      </c>
      <c r="N19" s="175"/>
      <c r="O19" s="175"/>
      <c r="P19" s="15"/>
      <c r="Q19" s="15"/>
      <c r="R19" s="15"/>
    </row>
    <row r="20" spans="1:18" ht="39.75" customHeight="1">
      <c r="A20" s="179"/>
      <c r="B20" s="175"/>
      <c r="C20" s="175"/>
      <c r="D20" s="175"/>
      <c r="E20" s="175"/>
      <c r="F20" s="92">
        <f>PEFT60!F19</f>
        <v>0</v>
      </c>
      <c r="G20" s="175"/>
      <c r="H20" s="175"/>
      <c r="I20" s="176"/>
      <c r="J20" s="177"/>
      <c r="K20" s="177"/>
      <c r="L20" s="178"/>
      <c r="M20" s="174"/>
      <c r="N20" s="175"/>
      <c r="O20" s="175"/>
      <c r="P20" s="15"/>
      <c r="Q20" s="15"/>
      <c r="R20" s="15"/>
    </row>
    <row r="21" spans="1:18" ht="39.75" customHeight="1">
      <c r="A21" s="179"/>
      <c r="B21" s="175"/>
      <c r="C21" s="175"/>
      <c r="D21" s="175"/>
      <c r="E21" s="175"/>
      <c r="F21" s="92">
        <f>PEFT60!F20</f>
        <v>0</v>
      </c>
      <c r="G21" s="175"/>
      <c r="H21" s="175"/>
      <c r="I21" s="176"/>
      <c r="J21" s="177"/>
      <c r="K21" s="177"/>
      <c r="L21" s="178"/>
      <c r="M21" s="174"/>
      <c r="N21" s="175"/>
      <c r="O21" s="175"/>
      <c r="P21" s="15"/>
      <c r="Q21" s="15"/>
      <c r="R21" s="15"/>
    </row>
    <row r="22" spans="1:18" ht="39" customHeight="1">
      <c r="A22" s="179"/>
      <c r="B22" s="175"/>
      <c r="C22" s="175"/>
      <c r="D22" s="175"/>
      <c r="E22" s="175"/>
      <c r="F22" s="92">
        <f>PEFT60!F21</f>
        <v>0</v>
      </c>
      <c r="G22" s="175"/>
      <c r="H22" s="175"/>
      <c r="I22" s="176"/>
      <c r="J22" s="177"/>
      <c r="K22" s="177"/>
      <c r="L22" s="178"/>
      <c r="M22" s="174"/>
      <c r="N22" s="175"/>
      <c r="O22" s="175"/>
      <c r="P22" s="15"/>
      <c r="Q22" s="15"/>
      <c r="R22" s="15"/>
    </row>
    <row r="23" spans="1:18" ht="39" customHeight="1">
      <c r="A23" s="179"/>
      <c r="B23" s="175"/>
      <c r="C23" s="175"/>
      <c r="D23" s="175"/>
      <c r="E23" s="175"/>
      <c r="F23" s="92">
        <f>PEFT60!F22</f>
        <v>0</v>
      </c>
      <c r="G23" s="175"/>
      <c r="H23" s="175"/>
      <c r="I23" s="176"/>
      <c r="J23" s="177"/>
      <c r="K23" s="177"/>
      <c r="L23" s="178"/>
      <c r="M23" s="174"/>
      <c r="N23" s="175"/>
      <c r="O23" s="175"/>
      <c r="P23" s="15"/>
      <c r="Q23" s="15"/>
      <c r="R23" s="15"/>
    </row>
    <row r="24" spans="1:18" s="10" customFormat="1" ht="46.5" customHeight="1">
      <c r="A24" s="171" t="s">
        <v>57</v>
      </c>
      <c r="B24" s="171"/>
      <c r="C24" s="171"/>
      <c r="D24" s="171"/>
      <c r="E24" s="171"/>
      <c r="F24" s="171"/>
      <c r="G24" s="171"/>
      <c r="H24" s="171"/>
      <c r="I24" s="171"/>
      <c r="J24" s="171"/>
      <c r="K24" s="171"/>
      <c r="L24" s="171"/>
      <c r="M24" s="171"/>
      <c r="N24" s="171"/>
      <c r="O24" s="171"/>
      <c r="P24" s="18"/>
      <c r="Q24" s="18"/>
      <c r="R24" s="18"/>
    </row>
    <row r="25" spans="1:18" ht="39" customHeight="1">
      <c r="A25" s="179">
        <v>4</v>
      </c>
      <c r="B25" s="175">
        <f>PEFT60!B24:B28</f>
        <v>0</v>
      </c>
      <c r="C25" s="175">
        <f>PEFT60!C24:C28</f>
        <v>0</v>
      </c>
      <c r="D25" s="175">
        <f>PEFT60!D24:D28</f>
        <v>0</v>
      </c>
      <c r="E25" s="180">
        <f>PEFT60!E24:E28</f>
        <v>0</v>
      </c>
      <c r="F25" s="92">
        <f>PEFT60!F24</f>
        <v>0</v>
      </c>
      <c r="G25" s="176">
        <v>0.2</v>
      </c>
      <c r="H25" s="176">
        <v>0.5</v>
      </c>
      <c r="I25" s="176">
        <v>0.5</v>
      </c>
      <c r="J25" s="177">
        <v>0.5</v>
      </c>
      <c r="K25" s="177"/>
      <c r="L25" s="178">
        <f>IF(SUM(I25,K25)&gt;100%,"NO PERMITIDO",SUM(I25,K25))</f>
        <v>0.5</v>
      </c>
      <c r="M25" s="174">
        <f>G25*L25/100%</f>
        <v>0.1</v>
      </c>
      <c r="N25" s="175"/>
      <c r="O25" s="175"/>
      <c r="P25" s="15"/>
      <c r="Q25" s="15"/>
      <c r="R25" s="15"/>
    </row>
    <row r="26" spans="1:18" ht="39" customHeight="1">
      <c r="A26" s="179"/>
      <c r="B26" s="175"/>
      <c r="C26" s="175"/>
      <c r="D26" s="175"/>
      <c r="E26" s="175"/>
      <c r="F26" s="92">
        <f>PEFT60!F25</f>
        <v>0</v>
      </c>
      <c r="G26" s="175"/>
      <c r="H26" s="175"/>
      <c r="I26" s="176"/>
      <c r="J26" s="177"/>
      <c r="K26" s="177"/>
      <c r="L26" s="178"/>
      <c r="M26" s="174"/>
      <c r="N26" s="175"/>
      <c r="O26" s="175"/>
      <c r="P26" s="15"/>
      <c r="Q26" s="15"/>
      <c r="R26" s="15"/>
    </row>
    <row r="27" spans="1:18" ht="39" customHeight="1">
      <c r="A27" s="179"/>
      <c r="B27" s="175"/>
      <c r="C27" s="175"/>
      <c r="D27" s="175"/>
      <c r="E27" s="175"/>
      <c r="F27" s="92">
        <f>PEFT60!F26</f>
        <v>0</v>
      </c>
      <c r="G27" s="175"/>
      <c r="H27" s="175"/>
      <c r="I27" s="176"/>
      <c r="J27" s="177"/>
      <c r="K27" s="177"/>
      <c r="L27" s="178"/>
      <c r="M27" s="174"/>
      <c r="N27" s="175"/>
      <c r="O27" s="175"/>
      <c r="P27" s="15"/>
      <c r="Q27" s="15"/>
      <c r="R27" s="15"/>
    </row>
    <row r="28" spans="1:18" ht="39" customHeight="1">
      <c r="A28" s="179"/>
      <c r="B28" s="175"/>
      <c r="C28" s="175"/>
      <c r="D28" s="175"/>
      <c r="E28" s="175"/>
      <c r="F28" s="92">
        <f>PEFT60!F27</f>
        <v>0</v>
      </c>
      <c r="G28" s="175"/>
      <c r="H28" s="175"/>
      <c r="I28" s="176"/>
      <c r="J28" s="177"/>
      <c r="K28" s="177"/>
      <c r="L28" s="178"/>
      <c r="M28" s="174"/>
      <c r="N28" s="175"/>
      <c r="O28" s="175"/>
      <c r="P28" s="15"/>
      <c r="Q28" s="15"/>
      <c r="R28" s="15"/>
    </row>
    <row r="29" spans="1:18" ht="48" customHeight="1">
      <c r="A29" s="179"/>
      <c r="B29" s="175"/>
      <c r="C29" s="175"/>
      <c r="D29" s="175"/>
      <c r="E29" s="175"/>
      <c r="F29" s="92">
        <f>PEFT60!F28</f>
        <v>0</v>
      </c>
      <c r="G29" s="175"/>
      <c r="H29" s="175"/>
      <c r="I29" s="176"/>
      <c r="J29" s="177"/>
      <c r="K29" s="177"/>
      <c r="L29" s="178"/>
      <c r="M29" s="174"/>
      <c r="N29" s="175"/>
      <c r="O29" s="175"/>
      <c r="P29" s="15"/>
      <c r="Q29" s="15"/>
      <c r="R29" s="15"/>
    </row>
    <row r="30" spans="1:18" s="10" customFormat="1" ht="46.5" customHeight="1">
      <c r="A30" s="171" t="s">
        <v>58</v>
      </c>
      <c r="B30" s="171"/>
      <c r="C30" s="171"/>
      <c r="D30" s="171"/>
      <c r="E30" s="171"/>
      <c r="F30" s="171"/>
      <c r="G30" s="171"/>
      <c r="H30" s="171"/>
      <c r="I30" s="171"/>
      <c r="J30" s="171"/>
      <c r="K30" s="171"/>
      <c r="L30" s="171"/>
      <c r="M30" s="171"/>
      <c r="N30" s="171"/>
      <c r="O30" s="171"/>
      <c r="P30" s="18"/>
      <c r="Q30" s="18"/>
      <c r="R30" s="18"/>
    </row>
    <row r="31" spans="1:18" ht="39" customHeight="1">
      <c r="A31" s="179">
        <v>5</v>
      </c>
      <c r="B31" s="175">
        <f>PEFT60!B30:B34</f>
        <v>0</v>
      </c>
      <c r="C31" s="175">
        <f>PEFT60!C30:C34</f>
        <v>0</v>
      </c>
      <c r="D31" s="175">
        <f>PEFT60!D30:D34</f>
        <v>0</v>
      </c>
      <c r="E31" s="180">
        <f>PEFT60!E30:E34</f>
        <v>0</v>
      </c>
      <c r="F31" s="92">
        <f>PEFT60!F30</f>
        <v>0</v>
      </c>
      <c r="G31" s="176">
        <v>0.2</v>
      </c>
      <c r="H31" s="176">
        <f>PEFT60!H30:H34</f>
        <v>0</v>
      </c>
      <c r="I31" s="176">
        <f>PEFT64!I30:I34</f>
        <v>0</v>
      </c>
      <c r="J31" s="177">
        <f>PEFT60!I30:I34</f>
        <v>0</v>
      </c>
      <c r="K31" s="177"/>
      <c r="L31" s="178">
        <f>IF(SUM(I31,K31)&gt;100%,"NO PERMITIDO",SUM(I31,K31))</f>
        <v>0</v>
      </c>
      <c r="M31" s="174">
        <f>G31*L31/100%</f>
        <v>0</v>
      </c>
      <c r="N31" s="175"/>
      <c r="O31" s="175"/>
      <c r="P31" s="15"/>
      <c r="Q31" s="15"/>
      <c r="R31" s="15"/>
    </row>
    <row r="32" spans="1:18" ht="39" customHeight="1">
      <c r="A32" s="179"/>
      <c r="B32" s="175"/>
      <c r="C32" s="175"/>
      <c r="D32" s="175"/>
      <c r="E32" s="175"/>
      <c r="F32" s="92">
        <f>PEFT60!F31</f>
        <v>0</v>
      </c>
      <c r="G32" s="175"/>
      <c r="H32" s="175"/>
      <c r="I32" s="176"/>
      <c r="J32" s="177"/>
      <c r="K32" s="177"/>
      <c r="L32" s="178"/>
      <c r="M32" s="174"/>
      <c r="N32" s="175"/>
      <c r="O32" s="175"/>
      <c r="P32" s="15"/>
      <c r="Q32" s="15"/>
      <c r="R32" s="15"/>
    </row>
    <row r="33" spans="1:18" ht="48" customHeight="1">
      <c r="A33" s="179"/>
      <c r="B33" s="175"/>
      <c r="C33" s="175"/>
      <c r="D33" s="175"/>
      <c r="E33" s="175"/>
      <c r="F33" s="92">
        <f>PEFT60!F32</f>
        <v>0</v>
      </c>
      <c r="G33" s="175"/>
      <c r="H33" s="175"/>
      <c r="I33" s="176"/>
      <c r="J33" s="177"/>
      <c r="K33" s="177"/>
      <c r="L33" s="178"/>
      <c r="M33" s="174"/>
      <c r="N33" s="175"/>
      <c r="O33" s="175"/>
      <c r="P33" s="15"/>
      <c r="Q33" s="15"/>
      <c r="R33" s="15"/>
    </row>
    <row r="34" spans="1:18" ht="48" customHeight="1">
      <c r="A34" s="179"/>
      <c r="B34" s="175"/>
      <c r="C34" s="175"/>
      <c r="D34" s="175"/>
      <c r="E34" s="175"/>
      <c r="F34" s="92">
        <f>PEFT60!F33</f>
        <v>0</v>
      </c>
      <c r="G34" s="175"/>
      <c r="H34" s="175"/>
      <c r="I34" s="176"/>
      <c r="J34" s="177"/>
      <c r="K34" s="177"/>
      <c r="L34" s="178"/>
      <c r="M34" s="174"/>
      <c r="N34" s="175"/>
      <c r="O34" s="175"/>
      <c r="P34" s="15"/>
      <c r="Q34" s="15"/>
      <c r="R34" s="15"/>
    </row>
    <row r="35" spans="1:18" ht="48" customHeight="1">
      <c r="A35" s="179"/>
      <c r="B35" s="175"/>
      <c r="C35" s="175"/>
      <c r="D35" s="175"/>
      <c r="E35" s="175"/>
      <c r="F35" s="92">
        <f>PEFT60!F34</f>
        <v>0</v>
      </c>
      <c r="G35" s="175"/>
      <c r="H35" s="175"/>
      <c r="I35" s="176"/>
      <c r="J35" s="177"/>
      <c r="K35" s="177"/>
      <c r="L35" s="178"/>
      <c r="M35" s="174"/>
      <c r="N35" s="175"/>
      <c r="O35" s="175"/>
      <c r="P35" s="15"/>
      <c r="Q35" s="15"/>
      <c r="R35" s="15"/>
    </row>
    <row r="36" spans="1:18" ht="27" customHeight="1">
      <c r="A36" s="171" t="s">
        <v>59</v>
      </c>
      <c r="B36" s="171"/>
      <c r="C36" s="171"/>
      <c r="D36" s="171"/>
      <c r="E36" s="171"/>
      <c r="F36" s="171"/>
      <c r="G36" s="93">
        <f>IF(SUM(G31)&gt;100%,"supera el 100%",SUM(G8:G35))</f>
        <v>1</v>
      </c>
      <c r="H36" s="94"/>
      <c r="I36" s="94"/>
      <c r="J36" s="93"/>
      <c r="K36" s="94"/>
      <c r="L36" s="93"/>
      <c r="M36" s="95">
        <f>IF(SUM(M31)&gt;100%,"supera el 100%",SUM(M8:M35))</f>
        <v>0.1</v>
      </c>
      <c r="N36" s="93"/>
      <c r="O36" s="93"/>
      <c r="P36" s="15"/>
      <c r="Q36" s="15"/>
      <c r="R36" s="15"/>
    </row>
    <row r="37" spans="1:18" ht="42" customHeight="1">
      <c r="A37" s="80" t="s">
        <v>60</v>
      </c>
      <c r="B37" s="165"/>
      <c r="C37" s="166"/>
      <c r="D37" s="166"/>
      <c r="E37" s="166"/>
      <c r="F37" s="166"/>
      <c r="G37" s="166"/>
      <c r="H37" s="166"/>
      <c r="I37" s="166"/>
      <c r="J37" s="166"/>
      <c r="K37" s="166"/>
      <c r="L37" s="166"/>
      <c r="M37" s="166"/>
      <c r="N37" s="166"/>
      <c r="O37" s="167"/>
      <c r="P37" s="15"/>
      <c r="Q37" s="15"/>
      <c r="R37" s="15"/>
    </row>
    <row r="38" spans="1:18" ht="42" customHeight="1">
      <c r="A38" s="84" t="s">
        <v>274</v>
      </c>
      <c r="B38" s="165"/>
      <c r="C38" s="166"/>
      <c r="D38" s="166"/>
      <c r="E38" s="166"/>
      <c r="F38" s="166"/>
      <c r="G38" s="166"/>
      <c r="H38" s="166"/>
      <c r="I38" s="166"/>
      <c r="J38" s="166"/>
      <c r="K38" s="166"/>
      <c r="L38" s="166"/>
      <c r="M38" s="166"/>
      <c r="N38" s="166"/>
      <c r="O38" s="167"/>
      <c r="P38" s="15"/>
      <c r="Q38" s="15"/>
      <c r="R38" s="15"/>
    </row>
    <row r="39" spans="1:18" ht="42" customHeight="1">
      <c r="A39" s="84" t="s">
        <v>276</v>
      </c>
      <c r="B39" s="165"/>
      <c r="C39" s="166"/>
      <c r="D39" s="166"/>
      <c r="E39" s="166"/>
      <c r="F39" s="166"/>
      <c r="G39" s="166"/>
      <c r="H39" s="166"/>
      <c r="I39" s="166"/>
      <c r="J39" s="166"/>
      <c r="K39" s="166"/>
      <c r="L39" s="166"/>
      <c r="M39" s="166"/>
      <c r="N39" s="166"/>
      <c r="O39" s="167"/>
      <c r="P39" s="15"/>
      <c r="Q39" s="15"/>
      <c r="R39" s="15"/>
    </row>
    <row r="40" spans="1:18" ht="42" customHeight="1">
      <c r="A40" s="80" t="s">
        <v>61</v>
      </c>
      <c r="B40" s="165"/>
      <c r="C40" s="166"/>
      <c r="D40" s="166"/>
      <c r="E40" s="166"/>
      <c r="F40" s="166"/>
      <c r="G40" s="166"/>
      <c r="H40" s="166"/>
      <c r="I40" s="166"/>
      <c r="J40" s="166"/>
      <c r="K40" s="166"/>
      <c r="L40" s="166"/>
      <c r="M40" s="166"/>
      <c r="N40" s="166"/>
      <c r="O40" s="167"/>
      <c r="P40" s="15"/>
      <c r="Q40" s="15"/>
      <c r="R40" s="15"/>
    </row>
    <row r="41" spans="1:18" ht="42" customHeight="1">
      <c r="A41" s="80" t="s">
        <v>308</v>
      </c>
      <c r="B41" s="165"/>
      <c r="C41" s="166"/>
      <c r="D41" s="166"/>
      <c r="E41" s="166"/>
      <c r="F41" s="166"/>
      <c r="G41" s="166"/>
      <c r="H41" s="166"/>
      <c r="I41" s="166"/>
      <c r="J41" s="166"/>
      <c r="K41" s="166"/>
      <c r="L41" s="166"/>
      <c r="M41" s="166"/>
      <c r="N41" s="166"/>
      <c r="O41" s="167"/>
      <c r="P41" s="15"/>
      <c r="Q41" s="15"/>
      <c r="R41" s="15"/>
    </row>
    <row r="42" spans="1:18" ht="42" customHeight="1">
      <c r="A42" s="80" t="s">
        <v>63</v>
      </c>
      <c r="B42" s="165"/>
      <c r="C42" s="166"/>
      <c r="D42" s="166"/>
      <c r="E42" s="166"/>
      <c r="F42" s="166"/>
      <c r="G42" s="166"/>
      <c r="H42" s="166"/>
      <c r="I42" s="166"/>
      <c r="J42" s="166"/>
      <c r="K42" s="166"/>
      <c r="L42" s="166"/>
      <c r="M42" s="166"/>
      <c r="N42" s="166"/>
      <c r="O42" s="167"/>
      <c r="P42" s="15"/>
      <c r="Q42" s="15"/>
      <c r="R42" s="15"/>
    </row>
    <row r="43" spans="1:18" ht="42" customHeight="1">
      <c r="A43" s="80" t="s">
        <v>307</v>
      </c>
      <c r="B43" s="96"/>
      <c r="C43" s="97"/>
      <c r="D43" s="97"/>
      <c r="E43" s="97"/>
      <c r="F43" s="97"/>
      <c r="G43" s="97"/>
      <c r="H43" s="97"/>
      <c r="I43" s="97"/>
      <c r="J43" s="97"/>
      <c r="K43" s="97"/>
      <c r="L43" s="97"/>
      <c r="M43" s="97"/>
      <c r="N43" s="97"/>
      <c r="O43" s="98"/>
      <c r="P43" s="15"/>
      <c r="Q43" s="15"/>
      <c r="R43" s="15"/>
    </row>
    <row r="44" spans="1:18" ht="42" customHeight="1">
      <c r="A44" s="80" t="s">
        <v>77</v>
      </c>
      <c r="B44" s="165"/>
      <c r="C44" s="166"/>
      <c r="D44" s="166"/>
      <c r="E44" s="166"/>
      <c r="F44" s="166"/>
      <c r="G44" s="166"/>
      <c r="H44" s="166"/>
      <c r="I44" s="166"/>
      <c r="J44" s="166"/>
      <c r="K44" s="166"/>
      <c r="L44" s="166"/>
      <c r="M44" s="166"/>
      <c r="N44" s="166"/>
      <c r="O44" s="167"/>
      <c r="P44" s="15"/>
      <c r="Q44" s="15"/>
      <c r="R44" s="15"/>
    </row>
    <row r="45" spans="1:18" ht="42" customHeight="1">
      <c r="A45" s="80" t="s">
        <v>91</v>
      </c>
      <c r="B45" s="165"/>
      <c r="C45" s="166"/>
      <c r="D45" s="166"/>
      <c r="E45" s="166"/>
      <c r="F45" s="166"/>
      <c r="G45" s="166"/>
      <c r="H45" s="166"/>
      <c r="I45" s="166"/>
      <c r="J45" s="166"/>
      <c r="K45" s="166"/>
      <c r="L45" s="166"/>
      <c r="M45" s="166"/>
      <c r="N45" s="166"/>
      <c r="O45" s="167"/>
      <c r="P45" s="15"/>
      <c r="Q45" s="15"/>
      <c r="R45" s="15"/>
    </row>
    <row r="46" spans="1:18" s="35" customFormat="1" ht="26.25">
      <c r="A46" s="44"/>
      <c r="B46" s="45"/>
      <c r="C46" s="45"/>
      <c r="D46" s="45"/>
      <c r="E46" s="45"/>
      <c r="F46" s="45"/>
      <c r="G46" s="45"/>
      <c r="H46" s="45"/>
      <c r="I46" s="45"/>
      <c r="J46" s="45"/>
      <c r="K46" s="45"/>
      <c r="L46" s="45"/>
      <c r="M46" s="45"/>
      <c r="N46" s="45"/>
      <c r="O46" s="45"/>
      <c r="P46" s="15"/>
      <c r="Q46" s="15"/>
      <c r="R46" s="15"/>
    </row>
    <row r="47" spans="1:18" s="35" customFormat="1" ht="26.25">
      <c r="A47" s="44"/>
      <c r="B47" s="45"/>
      <c r="C47" s="45"/>
      <c r="D47" s="45"/>
      <c r="E47" s="45"/>
      <c r="F47" s="45"/>
      <c r="G47" s="45"/>
      <c r="H47" s="45"/>
      <c r="I47" s="45"/>
      <c r="J47" s="45"/>
      <c r="K47" s="45"/>
      <c r="L47" s="45"/>
      <c r="M47" s="45"/>
      <c r="N47" s="45"/>
      <c r="O47" s="45"/>
      <c r="P47" s="15"/>
      <c r="Q47" s="15"/>
      <c r="R47" s="15"/>
    </row>
    <row r="48" spans="1:18" s="35" customFormat="1" ht="18">
      <c r="A48" s="46"/>
      <c r="B48" s="43"/>
      <c r="C48" s="43"/>
      <c r="D48" s="43"/>
      <c r="E48" s="43"/>
      <c r="F48" s="43"/>
      <c r="G48" s="43"/>
      <c r="H48" s="43"/>
      <c r="I48" s="43"/>
      <c r="J48" s="43"/>
      <c r="K48" s="43"/>
      <c r="L48" s="43"/>
      <c r="M48" s="53"/>
      <c r="N48" s="43"/>
      <c r="O48" s="43"/>
    </row>
    <row r="49" spans="1:15" s="35" customFormat="1" ht="18">
      <c r="A49" s="46"/>
      <c r="B49" s="43"/>
      <c r="C49" s="43"/>
      <c r="D49" s="43"/>
      <c r="E49" s="43"/>
      <c r="F49" s="43"/>
      <c r="G49" s="43"/>
      <c r="H49" s="43"/>
      <c r="I49" s="43"/>
      <c r="J49" s="43"/>
      <c r="K49" s="43"/>
      <c r="L49" s="43"/>
      <c r="M49" s="53"/>
      <c r="N49" s="43"/>
      <c r="O49" s="43"/>
    </row>
    <row r="50" spans="1:15" s="35" customFormat="1" ht="18">
      <c r="A50" s="46"/>
      <c r="B50" s="43"/>
      <c r="C50" s="43"/>
      <c r="D50" s="43"/>
      <c r="E50" s="43"/>
      <c r="F50" s="43"/>
      <c r="G50" s="43"/>
      <c r="H50" s="43"/>
      <c r="I50" s="43"/>
      <c r="J50" s="43"/>
      <c r="K50" s="43"/>
      <c r="L50" s="43"/>
      <c r="M50" s="53"/>
      <c r="N50" s="43"/>
      <c r="O50" s="43"/>
    </row>
    <row r="51" spans="1:15" s="35" customFormat="1" ht="18">
      <c r="A51" s="46"/>
      <c r="B51" s="43"/>
      <c r="C51" s="43"/>
      <c r="D51" s="43"/>
      <c r="E51" s="43"/>
      <c r="F51" s="43"/>
      <c r="G51" s="43"/>
      <c r="H51" s="43"/>
      <c r="I51" s="43"/>
      <c r="J51" s="43"/>
      <c r="K51" s="43"/>
      <c r="L51" s="43"/>
      <c r="M51" s="53"/>
      <c r="N51" s="43"/>
      <c r="O51" s="43"/>
    </row>
    <row r="52" spans="1:15" s="35" customFormat="1" ht="18">
      <c r="A52" s="46"/>
      <c r="B52" s="43"/>
      <c r="C52" s="43"/>
      <c r="D52" s="43"/>
      <c r="E52" s="43"/>
      <c r="F52" s="43"/>
      <c r="G52" s="43"/>
      <c r="H52" s="43"/>
      <c r="I52" s="43"/>
      <c r="J52" s="43"/>
      <c r="K52" s="43"/>
      <c r="L52" s="43"/>
      <c r="M52" s="53"/>
      <c r="N52" s="43"/>
      <c r="O52" s="43"/>
    </row>
    <row r="53" spans="1:15" s="35" customFormat="1" ht="18">
      <c r="A53" s="46"/>
      <c r="B53" s="43"/>
      <c r="C53" s="43"/>
      <c r="D53" s="43"/>
      <c r="E53" s="43"/>
      <c r="F53" s="43"/>
      <c r="G53" s="43"/>
      <c r="H53" s="43"/>
      <c r="I53" s="43"/>
      <c r="J53" s="43"/>
      <c r="K53" s="43"/>
      <c r="L53" s="43"/>
      <c r="M53" s="53"/>
      <c r="N53" s="43"/>
      <c r="O53" s="43"/>
    </row>
    <row r="54" spans="1:15" s="35" customFormat="1" ht="18">
      <c r="A54" s="46"/>
      <c r="B54" s="43"/>
      <c r="C54" s="43"/>
      <c r="D54" s="43"/>
      <c r="E54" s="43"/>
      <c r="F54" s="43"/>
      <c r="G54" s="43"/>
      <c r="H54" s="43"/>
      <c r="I54" s="43"/>
      <c r="J54" s="43"/>
      <c r="K54" s="43"/>
      <c r="L54" s="43"/>
      <c r="M54" s="53"/>
      <c r="N54" s="43"/>
      <c r="O54" s="43"/>
    </row>
    <row r="55" spans="1:15" s="35" customFormat="1" ht="18">
      <c r="A55" s="46"/>
      <c r="B55" s="43"/>
      <c r="C55" s="43"/>
      <c r="D55" s="43"/>
      <c r="E55" s="43"/>
      <c r="F55" s="43"/>
      <c r="G55" s="43"/>
      <c r="H55" s="43"/>
      <c r="I55" s="43"/>
      <c r="J55" s="43"/>
      <c r="K55" s="43"/>
      <c r="L55" s="43"/>
      <c r="M55" s="53"/>
      <c r="N55" s="43"/>
      <c r="O55" s="43"/>
    </row>
    <row r="56" spans="1:15" s="35" customFormat="1" ht="18">
      <c r="A56" s="46"/>
      <c r="B56" s="43"/>
      <c r="C56" s="43"/>
      <c r="D56" s="43"/>
      <c r="E56" s="43"/>
      <c r="F56" s="43"/>
      <c r="G56" s="43"/>
      <c r="H56" s="43"/>
      <c r="I56" s="43"/>
      <c r="J56" s="43"/>
      <c r="K56" s="43"/>
      <c r="L56" s="43"/>
      <c r="M56" s="53"/>
      <c r="N56" s="43"/>
      <c r="O56" s="43"/>
    </row>
    <row r="57" spans="1:15" s="35" customFormat="1" ht="18">
      <c r="A57" s="46"/>
      <c r="B57" s="43"/>
      <c r="C57" s="43"/>
      <c r="D57" s="43"/>
      <c r="E57" s="43"/>
      <c r="F57" s="43"/>
      <c r="G57" s="43"/>
      <c r="H57" s="43"/>
      <c r="I57" s="43"/>
      <c r="J57" s="43"/>
      <c r="K57" s="43"/>
      <c r="L57" s="43"/>
      <c r="M57" s="53"/>
      <c r="N57" s="43"/>
      <c r="O57" s="43"/>
    </row>
    <row r="58" spans="1:15" s="35" customFormat="1" ht="18">
      <c r="A58" s="46"/>
      <c r="B58" s="43"/>
      <c r="C58" s="43"/>
      <c r="D58" s="43"/>
      <c r="E58" s="43"/>
      <c r="F58" s="43"/>
      <c r="G58" s="43"/>
      <c r="H58" s="43"/>
      <c r="I58" s="43"/>
      <c r="J58" s="43"/>
      <c r="K58" s="43"/>
      <c r="L58" s="43"/>
      <c r="M58" s="53"/>
      <c r="N58" s="43"/>
      <c r="O58" s="43"/>
    </row>
    <row r="59" spans="1:15" s="35" customFormat="1" ht="18">
      <c r="A59" s="46"/>
      <c r="B59" s="43"/>
      <c r="C59" s="43"/>
      <c r="D59" s="43"/>
      <c r="E59" s="43"/>
      <c r="F59" s="43"/>
      <c r="G59" s="43"/>
      <c r="H59" s="43"/>
      <c r="I59" s="43"/>
      <c r="J59" s="43"/>
      <c r="K59" s="43"/>
      <c r="L59" s="43"/>
      <c r="M59" s="53"/>
      <c r="N59" s="43"/>
      <c r="O59" s="43"/>
    </row>
    <row r="60" spans="1:15" s="35" customFormat="1" ht="18">
      <c r="A60" s="46"/>
      <c r="B60" s="43"/>
      <c r="C60" s="43"/>
      <c r="D60" s="43"/>
      <c r="E60" s="43"/>
      <c r="F60" s="43"/>
      <c r="G60" s="43"/>
      <c r="H60" s="43"/>
      <c r="I60" s="43"/>
      <c r="J60" s="43"/>
      <c r="K60" s="43"/>
      <c r="L60" s="43"/>
      <c r="M60" s="53"/>
      <c r="N60" s="43"/>
      <c r="O60" s="43"/>
    </row>
    <row r="61" spans="1:15" s="35" customFormat="1" ht="18">
      <c r="A61" s="46"/>
      <c r="B61" s="43"/>
      <c r="C61" s="43"/>
      <c r="D61" s="43"/>
      <c r="E61" s="43"/>
      <c r="F61" s="43"/>
      <c r="G61" s="43"/>
      <c r="H61" s="43"/>
      <c r="I61" s="43"/>
      <c r="J61" s="43"/>
      <c r="K61" s="43"/>
      <c r="L61" s="43"/>
      <c r="M61" s="53"/>
      <c r="N61" s="43"/>
      <c r="O61" s="43"/>
    </row>
    <row r="62" spans="1:15" s="35" customFormat="1" ht="18">
      <c r="A62" s="46"/>
      <c r="B62" s="43"/>
      <c r="C62" s="43"/>
      <c r="D62" s="43"/>
      <c r="E62" s="43"/>
      <c r="F62" s="43"/>
      <c r="G62" s="43"/>
      <c r="H62" s="43"/>
      <c r="I62" s="43"/>
      <c r="J62" s="43"/>
      <c r="K62" s="43"/>
      <c r="L62" s="43"/>
      <c r="M62" s="53"/>
      <c r="N62" s="43"/>
      <c r="O62" s="43"/>
    </row>
    <row r="63" spans="1:15" s="35" customFormat="1" ht="18">
      <c r="A63" s="46"/>
      <c r="B63" s="43"/>
      <c r="C63" s="43"/>
      <c r="D63" s="43"/>
      <c r="E63" s="43"/>
      <c r="F63" s="43"/>
      <c r="G63" s="43"/>
      <c r="H63" s="43"/>
      <c r="I63" s="43"/>
      <c r="J63" s="43"/>
      <c r="K63" s="43"/>
      <c r="L63" s="43"/>
      <c r="M63" s="53"/>
      <c r="N63" s="43"/>
      <c r="O63" s="43"/>
    </row>
    <row r="64" spans="1:15" s="35" customFormat="1" ht="18">
      <c r="A64" s="46"/>
      <c r="B64" s="43"/>
      <c r="C64" s="43"/>
      <c r="D64" s="43"/>
      <c r="E64" s="43"/>
      <c r="F64" s="43"/>
      <c r="G64" s="43"/>
      <c r="H64" s="43"/>
      <c r="I64" s="43"/>
      <c r="J64" s="43"/>
      <c r="K64" s="43"/>
      <c r="L64" s="43"/>
      <c r="M64" s="53"/>
      <c r="N64" s="43"/>
      <c r="O64" s="43"/>
    </row>
    <row r="65" spans="1:15" s="35" customFormat="1" ht="18">
      <c r="A65" s="46"/>
      <c r="B65" s="43"/>
      <c r="C65" s="43"/>
      <c r="D65" s="43"/>
      <c r="E65" s="43"/>
      <c r="F65" s="43"/>
      <c r="G65" s="43"/>
      <c r="H65" s="43"/>
      <c r="I65" s="43"/>
      <c r="J65" s="43"/>
      <c r="K65" s="43"/>
      <c r="L65" s="43"/>
      <c r="M65" s="53"/>
      <c r="N65" s="43"/>
      <c r="O65" s="43"/>
    </row>
    <row r="66" spans="1:15" s="35" customFormat="1" ht="18">
      <c r="A66" s="46"/>
      <c r="B66" s="43"/>
      <c r="C66" s="43"/>
      <c r="D66" s="43"/>
      <c r="E66" s="43"/>
      <c r="F66" s="43"/>
      <c r="G66" s="43"/>
      <c r="H66" s="43"/>
      <c r="I66" s="43"/>
      <c r="J66" s="43"/>
      <c r="K66" s="43"/>
      <c r="L66" s="43"/>
      <c r="M66" s="53"/>
      <c r="N66" s="43"/>
      <c r="O66" s="43"/>
    </row>
    <row r="67" spans="1:15" s="35" customFormat="1" ht="18">
      <c r="A67" s="46"/>
      <c r="B67" s="43"/>
      <c r="C67" s="43"/>
      <c r="D67" s="43"/>
      <c r="E67" s="43"/>
      <c r="F67" s="43"/>
      <c r="G67" s="43"/>
      <c r="H67" s="43"/>
      <c r="I67" s="43"/>
      <c r="J67" s="43"/>
      <c r="K67" s="43"/>
      <c r="L67" s="43"/>
      <c r="M67" s="53"/>
      <c r="N67" s="43"/>
      <c r="O67" s="43"/>
    </row>
    <row r="68" spans="1:15" s="35" customFormat="1" ht="18">
      <c r="A68" s="46"/>
      <c r="B68" s="43"/>
      <c r="C68" s="43"/>
      <c r="D68" s="43"/>
      <c r="E68" s="43"/>
      <c r="F68" s="43"/>
      <c r="G68" s="43"/>
      <c r="H68" s="43"/>
      <c r="I68" s="43"/>
      <c r="J68" s="43"/>
      <c r="K68" s="43"/>
      <c r="L68" s="43"/>
      <c r="M68" s="53"/>
      <c r="N68" s="43"/>
      <c r="O68" s="43"/>
    </row>
    <row r="69" spans="1:15" s="35" customFormat="1">
      <c r="A69" s="16"/>
      <c r="M69" s="36"/>
    </row>
    <row r="70" spans="1:15" s="35" customFormat="1">
      <c r="A70" s="16"/>
      <c r="M70" s="36"/>
    </row>
    <row r="71" spans="1:15" s="35" customFormat="1">
      <c r="A71" s="16"/>
      <c r="M71" s="36"/>
    </row>
    <row r="72" spans="1:15" s="35" customFormat="1">
      <c r="A72" s="16"/>
      <c r="M72" s="36"/>
    </row>
    <row r="73" spans="1:15" s="35" customFormat="1">
      <c r="A73" s="16"/>
      <c r="M73" s="36"/>
    </row>
    <row r="74" spans="1:15" s="35" customFormat="1">
      <c r="A74" s="16"/>
      <c r="M74" s="36"/>
    </row>
    <row r="75" spans="1:15" s="35" customFormat="1">
      <c r="A75" s="16"/>
      <c r="M75" s="36"/>
    </row>
    <row r="76" spans="1:15" s="35" customFormat="1">
      <c r="A76" s="16"/>
      <c r="M76" s="36"/>
    </row>
    <row r="77" spans="1:15" s="35" customFormat="1">
      <c r="A77" s="16"/>
      <c r="M77" s="36"/>
    </row>
    <row r="78" spans="1:15" s="35" customFormat="1">
      <c r="A78" s="16"/>
      <c r="M78" s="36"/>
    </row>
    <row r="79" spans="1:15" s="35" customFormat="1">
      <c r="A79" s="16"/>
      <c r="M79" s="36"/>
    </row>
    <row r="80" spans="1:15" s="35" customFormat="1">
      <c r="A80" s="16"/>
      <c r="M80" s="36"/>
    </row>
    <row r="81" spans="1:13" s="35" customFormat="1">
      <c r="A81" s="16"/>
      <c r="M81" s="36"/>
    </row>
    <row r="82" spans="1:13" s="35" customFormat="1">
      <c r="A82" s="16"/>
      <c r="M82" s="36"/>
    </row>
    <row r="83" spans="1:13" s="35" customFormat="1">
      <c r="A83" s="16"/>
      <c r="M83" s="36"/>
    </row>
    <row r="84" spans="1:13" s="35" customFormat="1">
      <c r="A84" s="16"/>
      <c r="M84" s="36"/>
    </row>
    <row r="85" spans="1:13" s="35" customFormat="1">
      <c r="A85" s="16"/>
      <c r="M85" s="36"/>
    </row>
    <row r="86" spans="1:13" s="35" customFormat="1">
      <c r="A86" s="16"/>
      <c r="M86" s="36"/>
    </row>
    <row r="87" spans="1:13" s="35" customFormat="1">
      <c r="A87" s="16"/>
      <c r="M87" s="36"/>
    </row>
    <row r="88" spans="1:13" s="35" customFormat="1">
      <c r="A88" s="16"/>
      <c r="M88" s="36"/>
    </row>
    <row r="89" spans="1:13" s="35" customFormat="1">
      <c r="A89" s="16"/>
      <c r="M89" s="36"/>
    </row>
    <row r="90" spans="1:13" s="35" customFormat="1">
      <c r="A90" s="16"/>
      <c r="M90" s="36"/>
    </row>
    <row r="91" spans="1:13" s="35" customFormat="1">
      <c r="A91" s="16"/>
      <c r="M91" s="36"/>
    </row>
  </sheetData>
  <mergeCells count="98">
    <mergeCell ref="A36:F36"/>
    <mergeCell ref="B41:O41"/>
    <mergeCell ref="B42:O42"/>
    <mergeCell ref="B44:O44"/>
    <mergeCell ref="A30:O30"/>
    <mergeCell ref="A31:A35"/>
    <mergeCell ref="B31:B35"/>
    <mergeCell ref="C31:C35"/>
    <mergeCell ref="D31:D35"/>
    <mergeCell ref="E31:E35"/>
    <mergeCell ref="G31:G35"/>
    <mergeCell ref="H31:H35"/>
    <mergeCell ref="I31:I35"/>
    <mergeCell ref="O31:O35"/>
    <mergeCell ref="M31:M35"/>
    <mergeCell ref="N31:N35"/>
    <mergeCell ref="J31:J35"/>
    <mergeCell ref="K31:K35"/>
    <mergeCell ref="L31:L35"/>
    <mergeCell ref="A24:O24"/>
    <mergeCell ref="A25:A29"/>
    <mergeCell ref="B25:B29"/>
    <mergeCell ref="C25:C29"/>
    <mergeCell ref="D25:D29"/>
    <mergeCell ref="E25:E29"/>
    <mergeCell ref="G25:G29"/>
    <mergeCell ref="H25:H29"/>
    <mergeCell ref="I25:I29"/>
    <mergeCell ref="O25:O29"/>
    <mergeCell ref="J25:J29"/>
    <mergeCell ref="K25:K29"/>
    <mergeCell ref="L25:L29"/>
    <mergeCell ref="M25:M29"/>
    <mergeCell ref="N25:N29"/>
    <mergeCell ref="N13:N17"/>
    <mergeCell ref="O19:O23"/>
    <mergeCell ref="J19:J23"/>
    <mergeCell ref="K19:K23"/>
    <mergeCell ref="L19:L23"/>
    <mergeCell ref="M19:M23"/>
    <mergeCell ref="N19:N23"/>
    <mergeCell ref="H13:H17"/>
    <mergeCell ref="I13:I17"/>
    <mergeCell ref="O13:O17"/>
    <mergeCell ref="A18:O18"/>
    <mergeCell ref="A19:A23"/>
    <mergeCell ref="B19:B23"/>
    <mergeCell ref="C19:C23"/>
    <mergeCell ref="D19:D23"/>
    <mergeCell ref="E19:E23"/>
    <mergeCell ref="G19:G23"/>
    <mergeCell ref="H19:H23"/>
    <mergeCell ref="I19:I23"/>
    <mergeCell ref="J13:J17"/>
    <mergeCell ref="K13:K17"/>
    <mergeCell ref="L13:L17"/>
    <mergeCell ref="M13:M17"/>
    <mergeCell ref="G8:G12"/>
    <mergeCell ref="A13:A17"/>
    <mergeCell ref="B13:B17"/>
    <mergeCell ref="C13:C17"/>
    <mergeCell ref="D13:D17"/>
    <mergeCell ref="E13:E17"/>
    <mergeCell ref="G13:G17"/>
    <mergeCell ref="A8:A12"/>
    <mergeCell ref="B8:B12"/>
    <mergeCell ref="C8:C12"/>
    <mergeCell ref="D8:D12"/>
    <mergeCell ref="E8:E12"/>
    <mergeCell ref="M8:M12"/>
    <mergeCell ref="N8:N12"/>
    <mergeCell ref="O8:O12"/>
    <mergeCell ref="H8:H12"/>
    <mergeCell ref="I8:I12"/>
    <mergeCell ref="J8:J12"/>
    <mergeCell ref="K8:K12"/>
    <mergeCell ref="L8:L12"/>
    <mergeCell ref="B5:B6"/>
    <mergeCell ref="C5:C6"/>
    <mergeCell ref="D5:D6"/>
    <mergeCell ref="E5:E6"/>
    <mergeCell ref="F5:F6"/>
    <mergeCell ref="B45:O45"/>
    <mergeCell ref="A1:A3"/>
    <mergeCell ref="B37:O37"/>
    <mergeCell ref="B38:O38"/>
    <mergeCell ref="B39:O39"/>
    <mergeCell ref="B40:O40"/>
    <mergeCell ref="G5:G6"/>
    <mergeCell ref="H5:K5"/>
    <mergeCell ref="L5:L6"/>
    <mergeCell ref="M5:M6"/>
    <mergeCell ref="N5:O5"/>
    <mergeCell ref="B1:M2"/>
    <mergeCell ref="B3:M3"/>
    <mergeCell ref="A7:O7"/>
    <mergeCell ref="A4:O4"/>
    <mergeCell ref="A5:A6"/>
  </mergeCells>
  <conditionalFormatting sqref="L8">
    <cfRule type="cellIs" dxfId="25" priority="2" operator="greaterThan">
      <formula>100</formula>
    </cfRule>
  </conditionalFormatting>
  <conditionalFormatting sqref="L13 L19 L25">
    <cfRule type="cellIs" dxfId="24" priority="1" operator="greaterThan">
      <formula>100</formula>
    </cfRule>
  </conditionalFormatting>
  <dataValidations count="1">
    <dataValidation allowBlank="1" showInputMessage="1" showErrorMessage="1" errorTitle="error" error="solo datos númericos" sqref="G25:G29 G19:G23 G31:G35 G8:G17" xr:uid="{00000000-0002-0000-0400-000000000000}"/>
  </dataValidation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E9B88-9CD1-4E8A-B8A4-0E56AC88BB1D}">
  <dimension ref="A1:E31"/>
  <sheetViews>
    <sheetView zoomScale="95" zoomScaleNormal="95" workbookViewId="0">
      <selection activeCell="B9" sqref="B9"/>
    </sheetView>
  </sheetViews>
  <sheetFormatPr baseColWidth="10" defaultColWidth="11.42578125" defaultRowHeight="15.75"/>
  <cols>
    <col min="1" max="1" width="41.5703125" style="71" customWidth="1"/>
    <col min="2" max="2" width="113.140625" customWidth="1"/>
    <col min="3" max="3" width="22.28515625" customWidth="1"/>
    <col min="4" max="4" width="34.140625" customWidth="1"/>
    <col min="5" max="5" width="84.5703125" customWidth="1"/>
  </cols>
  <sheetData>
    <row r="1" spans="1:5" ht="44.25" customHeight="1">
      <c r="A1" s="116" t="s">
        <v>65</v>
      </c>
      <c r="B1" s="117" t="s">
        <v>66</v>
      </c>
      <c r="C1" s="117" t="s">
        <v>67</v>
      </c>
      <c r="D1" s="117" t="s">
        <v>68</v>
      </c>
      <c r="E1" s="117" t="s">
        <v>69</v>
      </c>
    </row>
    <row r="2" spans="1:5">
      <c r="A2" s="115" t="s">
        <v>46</v>
      </c>
      <c r="B2" s="64" t="s">
        <v>70</v>
      </c>
      <c r="C2" s="64" t="s">
        <v>71</v>
      </c>
      <c r="D2" s="64" t="s">
        <v>72</v>
      </c>
      <c r="E2" s="64" t="s">
        <v>70</v>
      </c>
    </row>
    <row r="3" spans="1:5" ht="60.75" customHeight="1">
      <c r="A3" s="115" t="s">
        <v>47</v>
      </c>
      <c r="B3" s="64" t="s">
        <v>9</v>
      </c>
      <c r="C3" s="64" t="s">
        <v>73</v>
      </c>
      <c r="D3" s="64" t="s">
        <v>74</v>
      </c>
      <c r="E3" s="64" t="s">
        <v>9</v>
      </c>
    </row>
    <row r="4" spans="1:5" ht="39" customHeight="1">
      <c r="A4" s="115" t="s">
        <v>48</v>
      </c>
      <c r="B4" s="64" t="s">
        <v>11</v>
      </c>
      <c r="C4" s="64" t="s">
        <v>73</v>
      </c>
      <c r="D4" s="64" t="s">
        <v>75</v>
      </c>
      <c r="E4" s="64" t="s">
        <v>11</v>
      </c>
    </row>
    <row r="5" spans="1:5" ht="39.75" customHeight="1">
      <c r="A5" s="115" t="s">
        <v>49</v>
      </c>
      <c r="B5" s="64" t="s">
        <v>13</v>
      </c>
      <c r="C5" s="64" t="s">
        <v>76</v>
      </c>
      <c r="D5" s="66">
        <v>0.2</v>
      </c>
      <c r="E5" s="64" t="s">
        <v>13</v>
      </c>
    </row>
    <row r="6" spans="1:5" ht="49.5" customHeight="1">
      <c r="A6" s="115" t="s">
        <v>50</v>
      </c>
      <c r="B6" s="64" t="s">
        <v>15</v>
      </c>
      <c r="C6" s="64" t="s">
        <v>77</v>
      </c>
      <c r="D6" s="64" t="s">
        <v>78</v>
      </c>
      <c r="E6" s="64" t="s">
        <v>15</v>
      </c>
    </row>
    <row r="7" spans="1:5" ht="54.75" customHeight="1">
      <c r="A7" s="115" t="s">
        <v>16</v>
      </c>
      <c r="B7" s="64" t="s">
        <v>17</v>
      </c>
      <c r="C7" s="64" t="s">
        <v>73</v>
      </c>
      <c r="D7" s="64" t="s">
        <v>79</v>
      </c>
      <c r="E7" s="64" t="s">
        <v>17</v>
      </c>
    </row>
    <row r="8" spans="1:5" ht="27.75" customHeight="1">
      <c r="A8" s="115" t="s">
        <v>51</v>
      </c>
      <c r="B8" s="64" t="s">
        <v>80</v>
      </c>
      <c r="C8" s="64" t="s">
        <v>76</v>
      </c>
      <c r="D8" s="67">
        <v>0.6</v>
      </c>
      <c r="E8" s="64" t="s">
        <v>80</v>
      </c>
    </row>
    <row r="9" spans="1:5" ht="31.5">
      <c r="A9" s="115" t="s">
        <v>52</v>
      </c>
      <c r="B9" s="64" t="s">
        <v>81</v>
      </c>
      <c r="C9" s="64" t="s">
        <v>76</v>
      </c>
      <c r="D9" s="67">
        <v>0.4</v>
      </c>
      <c r="E9" s="64" t="s">
        <v>81</v>
      </c>
    </row>
    <row r="10" spans="1:5" ht="31.5">
      <c r="A10" s="115" t="s">
        <v>53</v>
      </c>
      <c r="B10" s="64" t="s">
        <v>21</v>
      </c>
      <c r="C10" s="64" t="s">
        <v>76</v>
      </c>
      <c r="D10" s="67">
        <v>0.5</v>
      </c>
      <c r="E10" s="64" t="s">
        <v>21</v>
      </c>
    </row>
    <row r="11" spans="1:5" ht="47.25">
      <c r="A11" s="115" t="s">
        <v>98</v>
      </c>
      <c r="B11" s="64" t="s">
        <v>23</v>
      </c>
      <c r="C11" s="64" t="s">
        <v>76</v>
      </c>
      <c r="D11" s="67">
        <v>0.5</v>
      </c>
      <c r="E11" s="64" t="s">
        <v>23</v>
      </c>
    </row>
    <row r="12" spans="1:5" ht="49.5" customHeight="1">
      <c r="A12" s="115" t="s">
        <v>114</v>
      </c>
      <c r="B12" s="64" t="s">
        <v>27</v>
      </c>
      <c r="C12" s="64" t="s">
        <v>76</v>
      </c>
      <c r="D12" s="67">
        <v>0.5</v>
      </c>
      <c r="E12" s="64" t="s">
        <v>27</v>
      </c>
    </row>
    <row r="13" spans="1:5" ht="63">
      <c r="A13" s="115" t="s">
        <v>115</v>
      </c>
      <c r="B13" s="64" t="s">
        <v>29</v>
      </c>
      <c r="C13" s="64" t="s">
        <v>76</v>
      </c>
      <c r="D13" s="67">
        <v>0.5</v>
      </c>
      <c r="E13" s="64" t="s">
        <v>29</v>
      </c>
    </row>
    <row r="14" spans="1:5" ht="31.5" customHeight="1">
      <c r="A14" s="115" t="s">
        <v>112</v>
      </c>
      <c r="B14" s="64" t="s">
        <v>31</v>
      </c>
      <c r="C14" s="64"/>
      <c r="D14" s="64"/>
      <c r="E14" s="64" t="s">
        <v>31</v>
      </c>
    </row>
    <row r="15" spans="1:5" ht="31.5">
      <c r="A15" s="115" t="s">
        <v>113</v>
      </c>
      <c r="B15" s="64" t="s">
        <v>33</v>
      </c>
      <c r="C15" s="64" t="s">
        <v>76</v>
      </c>
      <c r="D15" s="67">
        <v>1</v>
      </c>
      <c r="E15" s="64" t="s">
        <v>33</v>
      </c>
    </row>
    <row r="16" spans="1:5" ht="27.75" customHeight="1">
      <c r="A16" s="115" t="s">
        <v>34</v>
      </c>
      <c r="B16" s="64" t="s">
        <v>35</v>
      </c>
      <c r="C16" s="64" t="s">
        <v>73</v>
      </c>
      <c r="D16" s="64" t="s">
        <v>102</v>
      </c>
      <c r="E16" s="64" t="s">
        <v>35</v>
      </c>
    </row>
    <row r="17" spans="1:5" ht="63">
      <c r="A17" s="115" t="s">
        <v>99</v>
      </c>
      <c r="B17" s="64" t="s">
        <v>103</v>
      </c>
      <c r="C17" s="64" t="s">
        <v>73</v>
      </c>
      <c r="D17" s="64" t="s">
        <v>104</v>
      </c>
      <c r="E17" s="64" t="s">
        <v>103</v>
      </c>
    </row>
    <row r="18" spans="1:5" ht="31.5">
      <c r="A18" s="115" t="s">
        <v>100</v>
      </c>
      <c r="B18" s="64" t="s">
        <v>105</v>
      </c>
      <c r="C18" s="64" t="s">
        <v>106</v>
      </c>
      <c r="D18" s="64" t="s">
        <v>107</v>
      </c>
      <c r="E18" s="64" t="s">
        <v>105</v>
      </c>
    </row>
    <row r="19" spans="1:5" ht="110.25">
      <c r="A19" s="115" t="s">
        <v>55</v>
      </c>
      <c r="B19" s="64" t="s">
        <v>82</v>
      </c>
      <c r="C19" s="64" t="s">
        <v>73</v>
      </c>
      <c r="D19" s="64" t="s">
        <v>83</v>
      </c>
      <c r="E19" s="64" t="s">
        <v>82</v>
      </c>
    </row>
    <row r="20" spans="1:5" ht="126">
      <c r="A20" s="115" t="s">
        <v>56</v>
      </c>
      <c r="B20" s="64" t="s">
        <v>84</v>
      </c>
      <c r="C20" s="64" t="s">
        <v>73</v>
      </c>
      <c r="D20" s="64" t="s">
        <v>85</v>
      </c>
      <c r="E20" s="64" t="s">
        <v>84</v>
      </c>
    </row>
    <row r="21" spans="1:5" ht="78.75">
      <c r="A21" s="115" t="s">
        <v>57</v>
      </c>
      <c r="B21" s="64" t="s">
        <v>86</v>
      </c>
      <c r="C21" s="64" t="s">
        <v>73</v>
      </c>
      <c r="D21" s="68" t="s">
        <v>87</v>
      </c>
      <c r="E21" s="64" t="s">
        <v>86</v>
      </c>
    </row>
    <row r="22" spans="1:5" ht="110.25">
      <c r="A22" s="115" t="s">
        <v>58</v>
      </c>
      <c r="B22" s="64" t="s">
        <v>88</v>
      </c>
      <c r="C22" s="64" t="s">
        <v>73</v>
      </c>
      <c r="D22" s="64" t="s">
        <v>89</v>
      </c>
      <c r="E22" s="64" t="s">
        <v>88</v>
      </c>
    </row>
    <row r="23" spans="1:5">
      <c r="A23" s="115" t="s">
        <v>77</v>
      </c>
      <c r="B23" s="64" t="s">
        <v>90</v>
      </c>
      <c r="C23" s="64" t="s">
        <v>77</v>
      </c>
      <c r="D23" s="65">
        <v>45296</v>
      </c>
      <c r="E23" s="64" t="s">
        <v>90</v>
      </c>
    </row>
    <row r="24" spans="1:5" ht="31.5">
      <c r="A24" s="115" t="s">
        <v>91</v>
      </c>
      <c r="B24" s="64" t="s">
        <v>92</v>
      </c>
      <c r="C24" s="64" t="s">
        <v>77</v>
      </c>
      <c r="D24" s="64">
        <v>2024</v>
      </c>
      <c r="E24" s="64" t="s">
        <v>92</v>
      </c>
    </row>
    <row r="25" spans="1:5">
      <c r="A25" s="115" t="s">
        <v>6</v>
      </c>
      <c r="B25" s="64" t="s">
        <v>93</v>
      </c>
      <c r="C25" s="64" t="s">
        <v>76</v>
      </c>
      <c r="D25" s="67">
        <v>1</v>
      </c>
      <c r="E25" s="64" t="s">
        <v>93</v>
      </c>
    </row>
    <row r="26" spans="1:5">
      <c r="A26" s="115" t="s">
        <v>60</v>
      </c>
      <c r="B26" s="57" t="s">
        <v>285</v>
      </c>
      <c r="C26" s="57" t="s">
        <v>73</v>
      </c>
      <c r="D26" s="57" t="s">
        <v>289</v>
      </c>
      <c r="E26" s="57" t="s">
        <v>285</v>
      </c>
    </row>
    <row r="27" spans="1:5">
      <c r="A27" s="115" t="s">
        <v>62</v>
      </c>
      <c r="B27" s="57" t="s">
        <v>94</v>
      </c>
      <c r="C27" s="57" t="s">
        <v>95</v>
      </c>
      <c r="D27" s="57" t="s">
        <v>95</v>
      </c>
      <c r="E27" s="57" t="s">
        <v>94</v>
      </c>
    </row>
    <row r="28" spans="1:5">
      <c r="A28" s="115" t="s">
        <v>61</v>
      </c>
      <c r="B28" s="57" t="s">
        <v>286</v>
      </c>
      <c r="C28" s="57" t="s">
        <v>73</v>
      </c>
      <c r="D28" s="57" t="s">
        <v>290</v>
      </c>
      <c r="E28" s="57" t="s">
        <v>286</v>
      </c>
    </row>
    <row r="29" spans="1:5">
      <c r="A29" s="115" t="s">
        <v>275</v>
      </c>
      <c r="B29" s="57" t="s">
        <v>287</v>
      </c>
      <c r="C29" s="57" t="s">
        <v>73</v>
      </c>
      <c r="D29" s="57" t="s">
        <v>291</v>
      </c>
      <c r="E29" s="57" t="s">
        <v>287</v>
      </c>
    </row>
    <row r="30" spans="1:5">
      <c r="A30" s="115" t="s">
        <v>63</v>
      </c>
      <c r="B30" s="57" t="s">
        <v>288</v>
      </c>
      <c r="C30" s="57" t="s">
        <v>73</v>
      </c>
      <c r="D30" s="57" t="s">
        <v>292</v>
      </c>
      <c r="E30" s="57" t="s">
        <v>288</v>
      </c>
    </row>
    <row r="31" spans="1:5">
      <c r="A31" s="115" t="s">
        <v>64</v>
      </c>
      <c r="B31" s="57" t="s">
        <v>96</v>
      </c>
      <c r="C31" s="57" t="s">
        <v>95</v>
      </c>
      <c r="D31" s="57" t="s">
        <v>95</v>
      </c>
      <c r="E31" s="57" t="s">
        <v>96</v>
      </c>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115"/>
  <sheetViews>
    <sheetView showGridLines="0" zoomScale="70" zoomScaleNormal="70" workbookViewId="0">
      <selection activeCell="B108" sqref="B108"/>
    </sheetView>
  </sheetViews>
  <sheetFormatPr baseColWidth="10" defaultColWidth="11.42578125" defaultRowHeight="15"/>
  <cols>
    <col min="1" max="1" width="45" style="11" customWidth="1"/>
    <col min="2" max="2" width="48.85546875" style="26" customWidth="1"/>
    <col min="3" max="3" width="66.5703125" style="26" customWidth="1"/>
    <col min="4" max="5" width="13.42578125" style="27" customWidth="1"/>
    <col min="6" max="6" width="17.140625" style="27" customWidth="1"/>
    <col min="7" max="7" width="24.42578125" style="26" customWidth="1"/>
    <col min="8" max="8" width="17" style="26" customWidth="1"/>
    <col min="9" max="9" width="27.7109375" style="26" customWidth="1"/>
    <col min="10" max="16384" width="11.42578125" style="26"/>
  </cols>
  <sheetData>
    <row r="1" spans="1:11" ht="31.5" customHeight="1">
      <c r="A1" s="187"/>
      <c r="B1" s="186" t="s">
        <v>270</v>
      </c>
      <c r="C1" s="186"/>
      <c r="D1" s="186"/>
      <c r="E1" s="186"/>
      <c r="F1" s="186"/>
      <c r="G1" s="186"/>
      <c r="H1" s="99" t="s">
        <v>266</v>
      </c>
      <c r="I1" s="100" t="s">
        <v>271</v>
      </c>
    </row>
    <row r="2" spans="1:11" ht="31.5" customHeight="1">
      <c r="A2" s="187"/>
      <c r="B2" s="185" t="s">
        <v>272</v>
      </c>
      <c r="C2" s="185"/>
      <c r="D2" s="185"/>
      <c r="E2" s="185"/>
      <c r="F2" s="185"/>
      <c r="G2" s="185"/>
      <c r="H2" s="99" t="s">
        <v>267</v>
      </c>
      <c r="I2" s="100">
        <v>2</v>
      </c>
    </row>
    <row r="3" spans="1:11" ht="31.5" customHeight="1">
      <c r="A3" s="187"/>
      <c r="B3" s="185"/>
      <c r="C3" s="185"/>
      <c r="D3" s="185"/>
      <c r="E3" s="185"/>
      <c r="F3" s="185"/>
      <c r="G3" s="185"/>
      <c r="H3" s="99" t="s">
        <v>268</v>
      </c>
      <c r="I3" s="122">
        <v>45448</v>
      </c>
    </row>
    <row r="4" spans="1:11" customFormat="1" ht="21.95" customHeight="1">
      <c r="A4" s="197" t="s">
        <v>116</v>
      </c>
      <c r="B4" s="197"/>
      <c r="C4" s="197"/>
      <c r="D4" s="197"/>
      <c r="E4" s="197"/>
      <c r="F4" s="197"/>
      <c r="G4" s="197"/>
      <c r="H4" s="197"/>
      <c r="I4" s="197"/>
      <c r="J4" s="28"/>
    </row>
    <row r="5" spans="1:11" customFormat="1" ht="27.6" customHeight="1">
      <c r="A5" s="198" t="s">
        <v>117</v>
      </c>
      <c r="B5" s="198"/>
      <c r="C5" s="198"/>
      <c r="D5" s="198"/>
      <c r="E5" s="198"/>
      <c r="F5" s="198"/>
      <c r="G5" s="198"/>
      <c r="H5" s="198"/>
      <c r="I5" s="101">
        <v>5</v>
      </c>
      <c r="J5" s="28"/>
    </row>
    <row r="6" spans="1:11" customFormat="1" ht="27.6" customHeight="1">
      <c r="A6" s="198" t="s">
        <v>118</v>
      </c>
      <c r="B6" s="198"/>
      <c r="C6" s="198"/>
      <c r="D6" s="198"/>
      <c r="E6" s="198"/>
      <c r="F6" s="198"/>
      <c r="G6" s="198"/>
      <c r="H6" s="198"/>
      <c r="I6" s="101">
        <v>4</v>
      </c>
      <c r="J6" s="28"/>
    </row>
    <row r="7" spans="1:11" customFormat="1" ht="27.6" customHeight="1">
      <c r="A7" s="198" t="s">
        <v>119</v>
      </c>
      <c r="B7" s="198"/>
      <c r="C7" s="198"/>
      <c r="D7" s="198"/>
      <c r="E7" s="198"/>
      <c r="F7" s="198"/>
      <c r="G7" s="198"/>
      <c r="H7" s="198"/>
      <c r="I7" s="101">
        <v>3</v>
      </c>
      <c r="J7" s="28"/>
    </row>
    <row r="8" spans="1:11" customFormat="1" ht="27.6" customHeight="1">
      <c r="A8" s="198" t="s">
        <v>120</v>
      </c>
      <c r="B8" s="198"/>
      <c r="C8" s="198"/>
      <c r="D8" s="198"/>
      <c r="E8" s="198"/>
      <c r="F8" s="198"/>
      <c r="G8" s="198"/>
      <c r="H8" s="198"/>
      <c r="I8" s="101">
        <v>2</v>
      </c>
      <c r="J8" s="28"/>
    </row>
    <row r="9" spans="1:11" customFormat="1" ht="27.6" customHeight="1">
      <c r="A9" s="198" t="s">
        <v>273</v>
      </c>
      <c r="B9" s="198"/>
      <c r="C9" s="198"/>
      <c r="D9" s="198"/>
      <c r="E9" s="198"/>
      <c r="F9" s="198"/>
      <c r="G9" s="198"/>
      <c r="H9" s="198"/>
      <c r="I9" s="102">
        <v>1</v>
      </c>
      <c r="J9" s="28"/>
    </row>
    <row r="10" spans="1:11" customFormat="1" ht="20.25">
      <c r="A10" s="195" t="s">
        <v>277</v>
      </c>
      <c r="B10" s="196"/>
      <c r="C10" s="196"/>
      <c r="D10" s="196"/>
      <c r="E10" s="196"/>
      <c r="F10" s="196"/>
      <c r="G10" s="196"/>
      <c r="H10" s="196"/>
      <c r="I10" s="196"/>
      <c r="J10" s="29"/>
      <c r="K10" s="30"/>
    </row>
    <row r="11" spans="1:11" ht="39" customHeight="1">
      <c r="A11" s="163" t="s">
        <v>121</v>
      </c>
      <c r="B11" s="163" t="s">
        <v>122</v>
      </c>
      <c r="C11" s="163" t="s">
        <v>123</v>
      </c>
      <c r="D11" s="163" t="s">
        <v>124</v>
      </c>
      <c r="E11" s="163"/>
      <c r="F11" s="163"/>
      <c r="G11" s="163" t="s">
        <v>38</v>
      </c>
      <c r="H11" s="163" t="s">
        <v>125</v>
      </c>
      <c r="I11" s="163" t="s">
        <v>126</v>
      </c>
    </row>
    <row r="12" spans="1:11" ht="39" customHeight="1">
      <c r="A12" s="163"/>
      <c r="B12" s="163"/>
      <c r="C12" s="163"/>
      <c r="D12" s="86" t="s">
        <v>240</v>
      </c>
      <c r="E12" s="86" t="s">
        <v>278</v>
      </c>
      <c r="F12" s="75" t="s">
        <v>127</v>
      </c>
      <c r="G12" s="163"/>
      <c r="H12" s="163"/>
      <c r="I12" s="163"/>
    </row>
    <row r="13" spans="1:11" ht="39" customHeight="1">
      <c r="A13" s="163"/>
      <c r="B13" s="163"/>
      <c r="C13" s="163"/>
      <c r="D13" s="103">
        <v>0.6</v>
      </c>
      <c r="E13" s="103">
        <v>0.2</v>
      </c>
      <c r="F13" s="103">
        <v>0.2</v>
      </c>
      <c r="G13" s="163"/>
      <c r="H13" s="163"/>
      <c r="I13" s="163"/>
    </row>
    <row r="14" spans="1:11" ht="77.45" customHeight="1">
      <c r="A14" s="189" t="s">
        <v>128</v>
      </c>
      <c r="B14" s="190" t="s">
        <v>129</v>
      </c>
      <c r="C14" s="104" t="s">
        <v>130</v>
      </c>
      <c r="D14" s="105"/>
      <c r="E14" s="105"/>
      <c r="F14" s="105"/>
      <c r="G14" s="188"/>
      <c r="H14" s="191">
        <f>SUM(D17:F17)</f>
        <v>0</v>
      </c>
      <c r="I14" s="193"/>
    </row>
    <row r="15" spans="1:11" ht="77.45" customHeight="1">
      <c r="A15" s="189"/>
      <c r="B15" s="190"/>
      <c r="C15" s="104" t="s">
        <v>131</v>
      </c>
      <c r="D15" s="105"/>
      <c r="E15" s="105"/>
      <c r="F15" s="105"/>
      <c r="G15" s="188"/>
      <c r="H15" s="191"/>
      <c r="I15" s="193"/>
    </row>
    <row r="16" spans="1:11" ht="77.45" customHeight="1">
      <c r="A16" s="189"/>
      <c r="B16" s="190"/>
      <c r="C16" s="104" t="s">
        <v>132</v>
      </c>
      <c r="D16" s="105"/>
      <c r="E16" s="105"/>
      <c r="F16" s="105"/>
      <c r="G16" s="188"/>
      <c r="H16" s="191"/>
      <c r="I16" s="193"/>
    </row>
    <row r="17" spans="1:9" ht="20.25">
      <c r="A17" s="192" t="s">
        <v>133</v>
      </c>
      <c r="B17" s="192"/>
      <c r="C17" s="192"/>
      <c r="D17" s="106">
        <f>SUM(D14:D16)/3*60%</f>
        <v>0</v>
      </c>
      <c r="E17" s="106">
        <f>SUM(E14:E16)/3*20%</f>
        <v>0</v>
      </c>
      <c r="F17" s="106">
        <f>SUM(F14:F16)/3*20%</f>
        <v>0</v>
      </c>
      <c r="G17" s="188"/>
      <c r="H17" s="191"/>
      <c r="I17" s="193"/>
    </row>
    <row r="18" spans="1:9" ht="50.45" customHeight="1">
      <c r="A18" s="189" t="s">
        <v>134</v>
      </c>
      <c r="B18" s="190" t="s">
        <v>135</v>
      </c>
      <c r="C18" s="104" t="s">
        <v>136</v>
      </c>
      <c r="D18" s="105"/>
      <c r="E18" s="105"/>
      <c r="F18" s="105"/>
      <c r="G18" s="188"/>
      <c r="H18" s="191">
        <f>SUM(D28:F28)</f>
        <v>0</v>
      </c>
      <c r="I18" s="193"/>
    </row>
    <row r="19" spans="1:9" ht="40.5">
      <c r="A19" s="189"/>
      <c r="B19" s="190"/>
      <c r="C19" s="104" t="s">
        <v>137</v>
      </c>
      <c r="D19" s="105"/>
      <c r="E19" s="105"/>
      <c r="F19" s="105"/>
      <c r="G19" s="188"/>
      <c r="H19" s="191"/>
      <c r="I19" s="193"/>
    </row>
    <row r="20" spans="1:9" ht="40.5">
      <c r="A20" s="189"/>
      <c r="B20" s="190"/>
      <c r="C20" s="104" t="s">
        <v>138</v>
      </c>
      <c r="D20" s="105"/>
      <c r="E20" s="105"/>
      <c r="F20" s="105"/>
      <c r="G20" s="188"/>
      <c r="H20" s="191"/>
      <c r="I20" s="193"/>
    </row>
    <row r="21" spans="1:9" ht="20.25">
      <c r="A21" s="189"/>
      <c r="B21" s="190"/>
      <c r="C21" s="104" t="s">
        <v>139</v>
      </c>
      <c r="D21" s="105"/>
      <c r="E21" s="105"/>
      <c r="F21" s="105"/>
      <c r="G21" s="188"/>
      <c r="H21" s="191"/>
      <c r="I21" s="193"/>
    </row>
    <row r="22" spans="1:9" ht="40.5">
      <c r="A22" s="189"/>
      <c r="B22" s="190"/>
      <c r="C22" s="104" t="s">
        <v>140</v>
      </c>
      <c r="D22" s="105"/>
      <c r="E22" s="105"/>
      <c r="F22" s="105"/>
      <c r="G22" s="188"/>
      <c r="H22" s="191"/>
      <c r="I22" s="193"/>
    </row>
    <row r="23" spans="1:9" ht="40.5">
      <c r="A23" s="189"/>
      <c r="B23" s="190"/>
      <c r="C23" s="104" t="s">
        <v>141</v>
      </c>
      <c r="D23" s="105"/>
      <c r="E23" s="105"/>
      <c r="F23" s="105"/>
      <c r="G23" s="188"/>
      <c r="H23" s="191"/>
      <c r="I23" s="193"/>
    </row>
    <row r="24" spans="1:9" ht="60.75">
      <c r="A24" s="189"/>
      <c r="B24" s="190"/>
      <c r="C24" s="104" t="s">
        <v>142</v>
      </c>
      <c r="D24" s="105"/>
      <c r="E24" s="105"/>
      <c r="F24" s="105"/>
      <c r="G24" s="188"/>
      <c r="H24" s="191"/>
      <c r="I24" s="193"/>
    </row>
    <row r="25" spans="1:9" ht="60.75">
      <c r="A25" s="189"/>
      <c r="B25" s="190"/>
      <c r="C25" s="104" t="s">
        <v>143</v>
      </c>
      <c r="D25" s="105"/>
      <c r="E25" s="105"/>
      <c r="F25" s="105"/>
      <c r="G25" s="188"/>
      <c r="H25" s="191"/>
      <c r="I25" s="193"/>
    </row>
    <row r="26" spans="1:9" ht="81">
      <c r="A26" s="189"/>
      <c r="B26" s="190"/>
      <c r="C26" s="104" t="s">
        <v>144</v>
      </c>
      <c r="D26" s="105"/>
      <c r="E26" s="105"/>
      <c r="F26" s="105"/>
      <c r="G26" s="188"/>
      <c r="H26" s="191"/>
      <c r="I26" s="193"/>
    </row>
    <row r="27" spans="1:9" ht="40.5">
      <c r="A27" s="189"/>
      <c r="B27" s="190"/>
      <c r="C27" s="104" t="s">
        <v>145</v>
      </c>
      <c r="D27" s="105"/>
      <c r="E27" s="105"/>
      <c r="F27" s="105"/>
      <c r="G27" s="188"/>
      <c r="H27" s="191"/>
      <c r="I27" s="193"/>
    </row>
    <row r="28" spans="1:9" ht="20.25">
      <c r="A28" s="192" t="s">
        <v>133</v>
      </c>
      <c r="B28" s="192"/>
      <c r="C28" s="192"/>
      <c r="D28" s="106">
        <f>SUM(D18:D27)/10*60%</f>
        <v>0</v>
      </c>
      <c r="E28" s="106">
        <f>SUM(E18:E27)/10*20%</f>
        <v>0</v>
      </c>
      <c r="F28" s="106">
        <f>SUM(F18:F27)/10*20%</f>
        <v>0</v>
      </c>
      <c r="G28" s="188"/>
      <c r="H28" s="191"/>
      <c r="I28" s="193"/>
    </row>
    <row r="29" spans="1:9" ht="45.95" customHeight="1">
      <c r="A29" s="194" t="s">
        <v>146</v>
      </c>
      <c r="B29" s="190" t="s">
        <v>147</v>
      </c>
      <c r="C29" s="104" t="s">
        <v>148</v>
      </c>
      <c r="D29" s="105"/>
      <c r="E29" s="105"/>
      <c r="F29" s="105"/>
      <c r="G29" s="188"/>
      <c r="H29" s="191">
        <f>SUM(D35:F35)</f>
        <v>0</v>
      </c>
      <c r="I29" s="193"/>
    </row>
    <row r="30" spans="1:9" ht="45.95" customHeight="1">
      <c r="A30" s="194"/>
      <c r="B30" s="190"/>
      <c r="C30" s="104" t="s">
        <v>149</v>
      </c>
      <c r="D30" s="105"/>
      <c r="E30" s="105"/>
      <c r="F30" s="105"/>
      <c r="G30" s="188"/>
      <c r="H30" s="191"/>
      <c r="I30" s="193"/>
    </row>
    <row r="31" spans="1:9" ht="59.1" customHeight="1">
      <c r="A31" s="194"/>
      <c r="B31" s="190"/>
      <c r="C31" s="104" t="s">
        <v>150</v>
      </c>
      <c r="D31" s="105"/>
      <c r="E31" s="105"/>
      <c r="F31" s="105"/>
      <c r="G31" s="188"/>
      <c r="H31" s="191"/>
      <c r="I31" s="193"/>
    </row>
    <row r="32" spans="1:9" ht="59.1" customHeight="1">
      <c r="A32" s="194"/>
      <c r="B32" s="190"/>
      <c r="C32" s="104" t="s">
        <v>151</v>
      </c>
      <c r="D32" s="105"/>
      <c r="E32" s="105"/>
      <c r="F32" s="105"/>
      <c r="G32" s="188"/>
      <c r="H32" s="191"/>
      <c r="I32" s="193"/>
    </row>
    <row r="33" spans="1:10" ht="59.1" customHeight="1">
      <c r="A33" s="194"/>
      <c r="B33" s="190"/>
      <c r="C33" s="104" t="s">
        <v>152</v>
      </c>
      <c r="D33" s="105"/>
      <c r="E33" s="105"/>
      <c r="F33" s="105"/>
      <c r="G33" s="188"/>
      <c r="H33" s="191"/>
      <c r="I33" s="193"/>
    </row>
    <row r="34" spans="1:10" ht="45.95" customHeight="1">
      <c r="A34" s="194"/>
      <c r="B34" s="190"/>
      <c r="C34" s="104" t="s">
        <v>153</v>
      </c>
      <c r="D34" s="105"/>
      <c r="E34" s="105"/>
      <c r="F34" s="105"/>
      <c r="G34" s="188"/>
      <c r="H34" s="191"/>
      <c r="I34" s="193"/>
    </row>
    <row r="35" spans="1:10" ht="20.25">
      <c r="A35" s="192" t="s">
        <v>133</v>
      </c>
      <c r="B35" s="192"/>
      <c r="C35" s="192"/>
      <c r="D35" s="106">
        <f>SUM(D29:D34)/6*60%</f>
        <v>0</v>
      </c>
      <c r="E35" s="106">
        <f>SUM(E29:E34)/6*20%</f>
        <v>0</v>
      </c>
      <c r="F35" s="106">
        <f>SUM(F29:F34)/6*20%</f>
        <v>0</v>
      </c>
      <c r="G35" s="188"/>
      <c r="H35" s="191"/>
      <c r="I35" s="193"/>
    </row>
    <row r="36" spans="1:10" ht="49.5" customHeight="1">
      <c r="A36" s="189" t="s">
        <v>154</v>
      </c>
      <c r="B36" s="190" t="s">
        <v>155</v>
      </c>
      <c r="C36" s="104" t="s">
        <v>156</v>
      </c>
      <c r="D36" s="105"/>
      <c r="E36" s="105"/>
      <c r="F36" s="105"/>
      <c r="G36" s="188"/>
      <c r="H36" s="191">
        <f>SUM(D41:F41)</f>
        <v>0</v>
      </c>
      <c r="I36" s="193"/>
    </row>
    <row r="37" spans="1:10" ht="49.5" customHeight="1">
      <c r="A37" s="189"/>
      <c r="B37" s="190"/>
      <c r="C37" s="104" t="s">
        <v>157</v>
      </c>
      <c r="D37" s="105"/>
      <c r="E37" s="105"/>
      <c r="F37" s="105"/>
      <c r="G37" s="188"/>
      <c r="H37" s="191"/>
      <c r="I37" s="193"/>
    </row>
    <row r="38" spans="1:10" ht="49.5" customHeight="1">
      <c r="A38" s="189"/>
      <c r="B38" s="190"/>
      <c r="C38" s="104" t="s">
        <v>158</v>
      </c>
      <c r="D38" s="105"/>
      <c r="E38" s="105"/>
      <c r="F38" s="105"/>
      <c r="G38" s="188"/>
      <c r="H38" s="191"/>
      <c r="I38" s="193"/>
    </row>
    <row r="39" spans="1:10" ht="49.5" customHeight="1">
      <c r="A39" s="189"/>
      <c r="B39" s="190"/>
      <c r="C39" s="104" t="s">
        <v>159</v>
      </c>
      <c r="D39" s="105"/>
      <c r="E39" s="105"/>
      <c r="F39" s="105"/>
      <c r="G39" s="188"/>
      <c r="H39" s="191"/>
      <c r="I39" s="193"/>
    </row>
    <row r="40" spans="1:10" ht="63.95" customHeight="1">
      <c r="A40" s="189"/>
      <c r="B40" s="190"/>
      <c r="C40" s="104" t="s">
        <v>160</v>
      </c>
      <c r="D40" s="105"/>
      <c r="E40" s="105"/>
      <c r="F40" s="105"/>
      <c r="G40" s="188"/>
      <c r="H40" s="191"/>
      <c r="I40" s="193"/>
    </row>
    <row r="41" spans="1:10" customFormat="1" ht="24.75" customHeight="1">
      <c r="A41" s="192" t="s">
        <v>133</v>
      </c>
      <c r="B41" s="192"/>
      <c r="C41" s="192"/>
      <c r="D41" s="106">
        <f>SUM(D36:D40)/5*60%</f>
        <v>0</v>
      </c>
      <c r="E41" s="106">
        <f>SUM(E36:E40)/5*20%</f>
        <v>0</v>
      </c>
      <c r="F41" s="106">
        <f>SUM(F36:F40)/5*20%</f>
        <v>0</v>
      </c>
      <c r="G41" s="188"/>
      <c r="H41" s="191"/>
      <c r="I41" s="193"/>
      <c r="J41" s="31"/>
    </row>
    <row r="42" spans="1:10" ht="45.95" customHeight="1">
      <c r="A42" s="189" t="s">
        <v>161</v>
      </c>
      <c r="B42" s="190" t="s">
        <v>162</v>
      </c>
      <c r="C42" s="104" t="s">
        <v>163</v>
      </c>
      <c r="D42" s="105"/>
      <c r="E42" s="105"/>
      <c r="F42" s="105"/>
      <c r="G42" s="188"/>
      <c r="H42" s="191">
        <f>SUM(D48:F48)</f>
        <v>0</v>
      </c>
      <c r="I42" s="193"/>
    </row>
    <row r="43" spans="1:10" ht="45.95" customHeight="1">
      <c r="A43" s="189"/>
      <c r="B43" s="190"/>
      <c r="C43" s="104" t="s">
        <v>164</v>
      </c>
      <c r="D43" s="105"/>
      <c r="E43" s="105"/>
      <c r="F43" s="105"/>
      <c r="G43" s="188"/>
      <c r="H43" s="191"/>
      <c r="I43" s="193"/>
    </row>
    <row r="44" spans="1:10" ht="75.95" customHeight="1">
      <c r="A44" s="189"/>
      <c r="B44" s="190"/>
      <c r="C44" s="104" t="s">
        <v>165</v>
      </c>
      <c r="D44" s="105"/>
      <c r="E44" s="105"/>
      <c r="F44" s="105"/>
      <c r="G44" s="188"/>
      <c r="H44" s="191"/>
      <c r="I44" s="193"/>
    </row>
    <row r="45" spans="1:10" ht="75.95" customHeight="1">
      <c r="A45" s="189"/>
      <c r="B45" s="190"/>
      <c r="C45" s="104" t="s">
        <v>166</v>
      </c>
      <c r="D45" s="105"/>
      <c r="E45" s="105"/>
      <c r="F45" s="105"/>
      <c r="G45" s="188"/>
      <c r="H45" s="191"/>
      <c r="I45" s="193"/>
    </row>
    <row r="46" spans="1:10" ht="92.1" customHeight="1">
      <c r="A46" s="189"/>
      <c r="B46" s="190"/>
      <c r="C46" s="104" t="s">
        <v>167</v>
      </c>
      <c r="D46" s="105"/>
      <c r="E46" s="105"/>
      <c r="F46" s="105"/>
      <c r="G46" s="188"/>
      <c r="H46" s="191"/>
      <c r="I46" s="193"/>
    </row>
    <row r="47" spans="1:10" ht="75.95" customHeight="1">
      <c r="A47" s="189"/>
      <c r="B47" s="190"/>
      <c r="C47" s="104" t="s">
        <v>168</v>
      </c>
      <c r="D47" s="105"/>
      <c r="E47" s="105"/>
      <c r="F47" s="105"/>
      <c r="G47" s="188"/>
      <c r="H47" s="191"/>
      <c r="I47" s="193"/>
    </row>
    <row r="48" spans="1:10" customFormat="1" ht="24.75" customHeight="1">
      <c r="A48" s="192" t="s">
        <v>133</v>
      </c>
      <c r="B48" s="192"/>
      <c r="C48" s="192"/>
      <c r="D48" s="106">
        <f>SUM(D42:D47)/6*60%</f>
        <v>0</v>
      </c>
      <c r="E48" s="106">
        <f>SUM(E42:E47)/6*20%</f>
        <v>0</v>
      </c>
      <c r="F48" s="106">
        <f>SUM(F42:F47)/6*20%</f>
        <v>0</v>
      </c>
      <c r="G48" s="188"/>
      <c r="H48" s="191"/>
      <c r="I48" s="193"/>
      <c r="J48" s="31"/>
    </row>
    <row r="49" spans="1:10" customFormat="1" ht="38.1" customHeight="1">
      <c r="A49" s="194" t="s">
        <v>169</v>
      </c>
      <c r="B49" s="190" t="s">
        <v>170</v>
      </c>
      <c r="C49" s="104" t="s">
        <v>171</v>
      </c>
      <c r="D49" s="105"/>
      <c r="E49" s="105"/>
      <c r="F49" s="105"/>
      <c r="G49" s="188"/>
      <c r="H49" s="191">
        <f>SUM(D53:F53)</f>
        <v>0</v>
      </c>
      <c r="I49" s="193"/>
      <c r="J49" s="31"/>
    </row>
    <row r="50" spans="1:10" customFormat="1" ht="38.1" customHeight="1">
      <c r="A50" s="194"/>
      <c r="B50" s="190"/>
      <c r="C50" s="104" t="s">
        <v>172</v>
      </c>
      <c r="D50" s="105"/>
      <c r="E50" s="105"/>
      <c r="F50" s="105"/>
      <c r="G50" s="188"/>
      <c r="H50" s="191"/>
      <c r="I50" s="193"/>
      <c r="J50" s="31"/>
    </row>
    <row r="51" spans="1:10" customFormat="1" ht="38.1" customHeight="1">
      <c r="A51" s="194"/>
      <c r="B51" s="190"/>
      <c r="C51" s="104" t="s">
        <v>173</v>
      </c>
      <c r="D51" s="105"/>
      <c r="E51" s="105"/>
      <c r="F51" s="105"/>
      <c r="G51" s="188"/>
      <c r="H51" s="191"/>
      <c r="I51" s="193"/>
      <c r="J51" s="31"/>
    </row>
    <row r="52" spans="1:10" customFormat="1" ht="38.1" customHeight="1">
      <c r="A52" s="194"/>
      <c r="B52" s="190"/>
      <c r="C52" s="104" t="s">
        <v>174</v>
      </c>
      <c r="D52" s="105"/>
      <c r="E52" s="105"/>
      <c r="F52" s="105"/>
      <c r="G52" s="188"/>
      <c r="H52" s="191"/>
      <c r="I52" s="193"/>
      <c r="J52" s="31"/>
    </row>
    <row r="53" spans="1:10" customFormat="1" ht="24.75" customHeight="1">
      <c r="A53" s="192" t="s">
        <v>133</v>
      </c>
      <c r="B53" s="192"/>
      <c r="C53" s="192"/>
      <c r="D53" s="106">
        <f>SUM(D49:D52)/4*60%</f>
        <v>0</v>
      </c>
      <c r="E53" s="106">
        <f>SUM(E49:E52)/4*20%</f>
        <v>0</v>
      </c>
      <c r="F53" s="106">
        <f>SUM(F49:F52)/4*20%</f>
        <v>0</v>
      </c>
      <c r="G53" s="188"/>
      <c r="H53" s="191"/>
      <c r="I53" s="193"/>
      <c r="J53" s="31"/>
    </row>
    <row r="54" spans="1:10" customFormat="1" ht="45.6" customHeight="1">
      <c r="A54" s="189" t="s">
        <v>175</v>
      </c>
      <c r="B54" s="190" t="s">
        <v>176</v>
      </c>
      <c r="C54" s="104" t="s">
        <v>177</v>
      </c>
      <c r="D54" s="107"/>
      <c r="E54" s="107"/>
      <c r="F54" s="107"/>
      <c r="G54" s="188"/>
      <c r="H54" s="191">
        <f>SUM(D59:F59)</f>
        <v>0</v>
      </c>
      <c r="I54" s="193"/>
      <c r="J54" s="31"/>
    </row>
    <row r="55" spans="1:10" customFormat="1" ht="45.6" customHeight="1">
      <c r="A55" s="189"/>
      <c r="B55" s="190"/>
      <c r="C55" s="104" t="s">
        <v>178</v>
      </c>
      <c r="D55" s="107"/>
      <c r="E55" s="107"/>
      <c r="F55" s="107"/>
      <c r="G55" s="188"/>
      <c r="H55" s="191"/>
      <c r="I55" s="193"/>
      <c r="J55" s="31"/>
    </row>
    <row r="56" spans="1:10" customFormat="1" ht="45.6" customHeight="1">
      <c r="A56" s="189"/>
      <c r="B56" s="190"/>
      <c r="C56" s="104" t="s">
        <v>179</v>
      </c>
      <c r="D56" s="107"/>
      <c r="E56" s="107"/>
      <c r="F56" s="107"/>
      <c r="G56" s="188"/>
      <c r="H56" s="191"/>
      <c r="I56" s="193"/>
      <c r="J56" s="31"/>
    </row>
    <row r="57" spans="1:10" customFormat="1" ht="45.6" customHeight="1">
      <c r="A57" s="189"/>
      <c r="B57" s="190"/>
      <c r="C57" s="104" t="s">
        <v>180</v>
      </c>
      <c r="D57" s="107"/>
      <c r="E57" s="107"/>
      <c r="F57" s="107"/>
      <c r="G57" s="188"/>
      <c r="H57" s="191"/>
      <c r="I57" s="193"/>
      <c r="J57" s="31"/>
    </row>
    <row r="58" spans="1:10" customFormat="1" ht="45.6" customHeight="1">
      <c r="A58" s="189"/>
      <c r="B58" s="190"/>
      <c r="C58" s="104" t="s">
        <v>181</v>
      </c>
      <c r="D58" s="107"/>
      <c r="E58" s="107"/>
      <c r="F58" s="107"/>
      <c r="G58" s="188"/>
      <c r="H58" s="191"/>
      <c r="I58" s="193"/>
      <c r="J58" s="31"/>
    </row>
    <row r="59" spans="1:10" customFormat="1" ht="24.75" customHeight="1">
      <c r="A59" s="192" t="s">
        <v>133</v>
      </c>
      <c r="B59" s="192"/>
      <c r="C59" s="192"/>
      <c r="D59" s="106">
        <f>SUM(D54:D58)/5*60%</f>
        <v>0</v>
      </c>
      <c r="E59" s="106">
        <f>SUM(E54:E58)/5*20%</f>
        <v>0</v>
      </c>
      <c r="F59" s="106">
        <f>SUM(F54:F58)/5*20%</f>
        <v>0</v>
      </c>
      <c r="G59" s="188"/>
      <c r="H59" s="191"/>
      <c r="I59" s="193"/>
      <c r="J59" s="31"/>
    </row>
    <row r="60" spans="1:10" customFormat="1" ht="40.5">
      <c r="A60" s="189" t="s">
        <v>182</v>
      </c>
      <c r="B60" s="190" t="s">
        <v>183</v>
      </c>
      <c r="C60" s="104" t="s">
        <v>184</v>
      </c>
      <c r="D60" s="105"/>
      <c r="E60" s="105"/>
      <c r="F60" s="105"/>
      <c r="G60" s="188"/>
      <c r="H60" s="191">
        <f>SUM(D66:F66)</f>
        <v>0</v>
      </c>
      <c r="I60" s="188"/>
      <c r="J60" s="31"/>
    </row>
    <row r="61" spans="1:10" customFormat="1" ht="81">
      <c r="A61" s="189"/>
      <c r="B61" s="190"/>
      <c r="C61" s="104" t="s">
        <v>185</v>
      </c>
      <c r="D61" s="105"/>
      <c r="E61" s="105"/>
      <c r="F61" s="105"/>
      <c r="G61" s="188"/>
      <c r="H61" s="191"/>
      <c r="I61" s="188"/>
      <c r="J61" s="31"/>
    </row>
    <row r="62" spans="1:10" customFormat="1" ht="81">
      <c r="A62" s="189"/>
      <c r="B62" s="190"/>
      <c r="C62" s="104" t="s">
        <v>186</v>
      </c>
      <c r="D62" s="105"/>
      <c r="E62" s="105"/>
      <c r="F62" s="105"/>
      <c r="G62" s="188"/>
      <c r="H62" s="191"/>
      <c r="I62" s="188"/>
      <c r="J62" s="31"/>
    </row>
    <row r="63" spans="1:10" customFormat="1" ht="66.599999999999994" customHeight="1">
      <c r="A63" s="189"/>
      <c r="B63" s="190"/>
      <c r="C63" s="104" t="s">
        <v>187</v>
      </c>
      <c r="D63" s="105"/>
      <c r="E63" s="105"/>
      <c r="F63" s="105"/>
      <c r="G63" s="188"/>
      <c r="H63" s="191"/>
      <c r="I63" s="188"/>
      <c r="J63" s="31"/>
    </row>
    <row r="64" spans="1:10" customFormat="1" ht="66.599999999999994" customHeight="1">
      <c r="A64" s="189"/>
      <c r="B64" s="190"/>
      <c r="C64" s="104" t="s">
        <v>188</v>
      </c>
      <c r="D64" s="105"/>
      <c r="E64" s="105"/>
      <c r="F64" s="105"/>
      <c r="G64" s="188"/>
      <c r="H64" s="191"/>
      <c r="I64" s="188"/>
      <c r="J64" s="31"/>
    </row>
    <row r="65" spans="1:10" customFormat="1" ht="66.599999999999994" customHeight="1">
      <c r="A65" s="189"/>
      <c r="B65" s="190"/>
      <c r="C65" s="104" t="s">
        <v>189</v>
      </c>
      <c r="D65" s="105"/>
      <c r="E65" s="105"/>
      <c r="F65" s="105"/>
      <c r="G65" s="188"/>
      <c r="H65" s="191"/>
      <c r="I65" s="188"/>
      <c r="J65" s="31"/>
    </row>
    <row r="66" spans="1:10" customFormat="1" ht="24.75" customHeight="1">
      <c r="A66" s="192" t="s">
        <v>133</v>
      </c>
      <c r="B66" s="192"/>
      <c r="C66" s="192"/>
      <c r="D66" s="106">
        <f>SUM(D60:D65)/6*60%</f>
        <v>0</v>
      </c>
      <c r="E66" s="106">
        <f>SUM(E60:E65)/6*20%</f>
        <v>0</v>
      </c>
      <c r="F66" s="106">
        <f>SUM(F60:F65)/6*20%</f>
        <v>0</v>
      </c>
      <c r="G66" s="188"/>
      <c r="H66" s="191"/>
      <c r="I66" s="188"/>
      <c r="J66" s="31"/>
    </row>
    <row r="67" spans="1:10" customFormat="1" ht="24.75" customHeight="1">
      <c r="A67" s="189" t="s">
        <v>190</v>
      </c>
      <c r="B67" s="190" t="s">
        <v>191</v>
      </c>
      <c r="C67" s="104" t="s">
        <v>192</v>
      </c>
      <c r="D67" s="105"/>
      <c r="E67" s="105"/>
      <c r="F67" s="105"/>
      <c r="G67" s="188"/>
      <c r="H67" s="191">
        <f>SUM(D73:F73)</f>
        <v>0</v>
      </c>
      <c r="I67" s="188"/>
      <c r="J67" s="31"/>
    </row>
    <row r="68" spans="1:10" customFormat="1" ht="101.25">
      <c r="A68" s="189"/>
      <c r="B68" s="190"/>
      <c r="C68" s="104" t="s">
        <v>193</v>
      </c>
      <c r="D68" s="105"/>
      <c r="E68" s="105"/>
      <c r="F68" s="105"/>
      <c r="G68" s="188"/>
      <c r="H68" s="191"/>
      <c r="I68" s="188"/>
      <c r="J68" s="31"/>
    </row>
    <row r="69" spans="1:10" customFormat="1" ht="81">
      <c r="A69" s="189"/>
      <c r="B69" s="190"/>
      <c r="C69" s="104" t="s">
        <v>194</v>
      </c>
      <c r="D69" s="105"/>
      <c r="E69" s="105"/>
      <c r="F69" s="105"/>
      <c r="G69" s="188"/>
      <c r="H69" s="191"/>
      <c r="I69" s="188"/>
      <c r="J69" s="31"/>
    </row>
    <row r="70" spans="1:10" customFormat="1" ht="81">
      <c r="A70" s="189"/>
      <c r="B70" s="190"/>
      <c r="C70" s="104" t="s">
        <v>195</v>
      </c>
      <c r="D70" s="105"/>
      <c r="E70" s="105"/>
      <c r="F70" s="105"/>
      <c r="G70" s="188"/>
      <c r="H70" s="191"/>
      <c r="I70" s="188"/>
      <c r="J70" s="31"/>
    </row>
    <row r="71" spans="1:10" customFormat="1" ht="24.75" customHeight="1">
      <c r="A71" s="189"/>
      <c r="B71" s="190"/>
      <c r="C71" s="104" t="s">
        <v>196</v>
      </c>
      <c r="D71" s="105"/>
      <c r="E71" s="105"/>
      <c r="F71" s="105"/>
      <c r="G71" s="188"/>
      <c r="H71" s="191"/>
      <c r="I71" s="188"/>
      <c r="J71" s="31"/>
    </row>
    <row r="72" spans="1:10" customFormat="1" ht="40.5">
      <c r="A72" s="189"/>
      <c r="B72" s="190"/>
      <c r="C72" s="104" t="s">
        <v>197</v>
      </c>
      <c r="D72" s="105"/>
      <c r="E72" s="105"/>
      <c r="F72" s="105"/>
      <c r="G72" s="188"/>
      <c r="H72" s="191"/>
      <c r="I72" s="188"/>
      <c r="J72" s="31"/>
    </row>
    <row r="73" spans="1:10" customFormat="1" ht="24.75" customHeight="1">
      <c r="A73" s="192" t="s">
        <v>133</v>
      </c>
      <c r="B73" s="192"/>
      <c r="C73" s="192"/>
      <c r="D73" s="106">
        <f>SUM(D67:D72)/6*60%</f>
        <v>0</v>
      </c>
      <c r="E73" s="106">
        <f>SUM(E67:E72)/6*20%</f>
        <v>0</v>
      </c>
      <c r="F73" s="106">
        <f>SUM(F67:F72)/6*20%</f>
        <v>0</v>
      </c>
      <c r="G73" s="188"/>
      <c r="H73" s="191"/>
      <c r="I73" s="188"/>
      <c r="J73" s="31"/>
    </row>
    <row r="74" spans="1:10" customFormat="1" ht="81">
      <c r="A74" s="189" t="s">
        <v>198</v>
      </c>
      <c r="B74" s="190" t="s">
        <v>199</v>
      </c>
      <c r="C74" s="104" t="s">
        <v>200</v>
      </c>
      <c r="D74" s="105"/>
      <c r="E74" s="105"/>
      <c r="F74" s="105"/>
      <c r="G74" s="188"/>
      <c r="H74" s="191">
        <f>SUM(D80:F80)</f>
        <v>0</v>
      </c>
      <c r="I74" s="188"/>
      <c r="J74" s="31"/>
    </row>
    <row r="75" spans="1:10" customFormat="1" ht="81">
      <c r="A75" s="189"/>
      <c r="B75" s="190"/>
      <c r="C75" s="104" t="s">
        <v>201</v>
      </c>
      <c r="D75" s="105"/>
      <c r="E75" s="105"/>
      <c r="F75" s="105"/>
      <c r="G75" s="188"/>
      <c r="H75" s="191"/>
      <c r="I75" s="188"/>
      <c r="J75" s="31"/>
    </row>
    <row r="76" spans="1:10" customFormat="1" ht="81">
      <c r="A76" s="189"/>
      <c r="B76" s="190"/>
      <c r="C76" s="104" t="s">
        <v>202</v>
      </c>
      <c r="D76" s="105"/>
      <c r="E76" s="105"/>
      <c r="F76" s="105"/>
      <c r="G76" s="188"/>
      <c r="H76" s="191"/>
      <c r="I76" s="188"/>
      <c r="J76" s="31"/>
    </row>
    <row r="77" spans="1:10" customFormat="1" ht="81">
      <c r="A77" s="189"/>
      <c r="B77" s="190"/>
      <c r="C77" s="104" t="s">
        <v>203</v>
      </c>
      <c r="D77" s="105"/>
      <c r="E77" s="105"/>
      <c r="F77" s="105"/>
      <c r="G77" s="188"/>
      <c r="H77" s="191"/>
      <c r="I77" s="188"/>
      <c r="J77" s="31"/>
    </row>
    <row r="78" spans="1:10" customFormat="1" ht="40.5">
      <c r="A78" s="189"/>
      <c r="B78" s="190"/>
      <c r="C78" s="104" t="s">
        <v>204</v>
      </c>
      <c r="D78" s="105"/>
      <c r="E78" s="105"/>
      <c r="F78" s="105"/>
      <c r="G78" s="188"/>
      <c r="H78" s="191"/>
      <c r="I78" s="188"/>
      <c r="J78" s="31"/>
    </row>
    <row r="79" spans="1:10" customFormat="1" ht="20.25">
      <c r="A79" s="189"/>
      <c r="B79" s="190"/>
      <c r="C79" s="104" t="s">
        <v>205</v>
      </c>
      <c r="D79" s="105"/>
      <c r="E79" s="105"/>
      <c r="F79" s="105"/>
      <c r="G79" s="188"/>
      <c r="H79" s="191"/>
      <c r="I79" s="188"/>
      <c r="J79" s="31"/>
    </row>
    <row r="80" spans="1:10" customFormat="1" ht="24.75" customHeight="1">
      <c r="A80" s="192" t="s">
        <v>133</v>
      </c>
      <c r="B80" s="192"/>
      <c r="C80" s="192"/>
      <c r="D80" s="106">
        <f>SUM(D74:D79)/6*60%</f>
        <v>0</v>
      </c>
      <c r="E80" s="106">
        <f>SUM(E74:E79)/6*20%</f>
        <v>0</v>
      </c>
      <c r="F80" s="106">
        <f>SUM(F74:F79)/6*20%</f>
        <v>0</v>
      </c>
      <c r="G80" s="188"/>
      <c r="H80" s="191"/>
      <c r="I80" s="188"/>
      <c r="J80" s="31"/>
    </row>
    <row r="81" spans="1:10" ht="66.599999999999994" customHeight="1">
      <c r="A81" s="189" t="s">
        <v>206</v>
      </c>
      <c r="B81" s="190" t="s">
        <v>207</v>
      </c>
      <c r="C81" s="104" t="s">
        <v>208</v>
      </c>
      <c r="D81" s="105"/>
      <c r="E81" s="105"/>
      <c r="F81" s="105"/>
      <c r="G81" s="188"/>
      <c r="H81" s="191">
        <f>SUM(D87:F87)</f>
        <v>0</v>
      </c>
      <c r="I81" s="188"/>
    </row>
    <row r="82" spans="1:10" ht="92.45" customHeight="1">
      <c r="A82" s="189"/>
      <c r="B82" s="190"/>
      <c r="C82" s="104" t="s">
        <v>209</v>
      </c>
      <c r="D82" s="105"/>
      <c r="E82" s="105"/>
      <c r="F82" s="105"/>
      <c r="G82" s="188"/>
      <c r="H82" s="191"/>
      <c r="I82" s="188"/>
    </row>
    <row r="83" spans="1:10" ht="66.599999999999994" customHeight="1">
      <c r="A83" s="189"/>
      <c r="B83" s="190"/>
      <c r="C83" s="104" t="s">
        <v>210</v>
      </c>
      <c r="D83" s="105"/>
      <c r="E83" s="105"/>
      <c r="F83" s="105"/>
      <c r="G83" s="188"/>
      <c r="H83" s="191"/>
      <c r="I83" s="188"/>
    </row>
    <row r="84" spans="1:10" ht="66.599999999999994" customHeight="1">
      <c r="A84" s="189"/>
      <c r="B84" s="190"/>
      <c r="C84" s="104" t="s">
        <v>211</v>
      </c>
      <c r="D84" s="105"/>
      <c r="E84" s="105"/>
      <c r="F84" s="105"/>
      <c r="G84" s="188"/>
      <c r="H84" s="191"/>
      <c r="I84" s="188"/>
    </row>
    <row r="85" spans="1:10" ht="84" customHeight="1">
      <c r="A85" s="189"/>
      <c r="B85" s="190"/>
      <c r="C85" s="104" t="s">
        <v>212</v>
      </c>
      <c r="D85" s="105"/>
      <c r="E85" s="105"/>
      <c r="F85" s="105"/>
      <c r="G85" s="188"/>
      <c r="H85" s="191"/>
      <c r="I85" s="188"/>
    </row>
    <row r="86" spans="1:10" ht="66.599999999999994" customHeight="1">
      <c r="A86" s="189"/>
      <c r="B86" s="190"/>
      <c r="C86" s="104" t="s">
        <v>213</v>
      </c>
      <c r="D86" s="105"/>
      <c r="E86" s="105"/>
      <c r="F86" s="105"/>
      <c r="G86" s="188"/>
      <c r="H86" s="191"/>
      <c r="I86" s="188"/>
    </row>
    <row r="87" spans="1:10" customFormat="1" ht="24.75" customHeight="1">
      <c r="A87" s="192" t="s">
        <v>133</v>
      </c>
      <c r="B87" s="192"/>
      <c r="C87" s="192"/>
      <c r="D87" s="106">
        <f>SUM(D81:D86)/6*60%</f>
        <v>0</v>
      </c>
      <c r="E87" s="106">
        <f>SUM(E81:E86)/6*20%</f>
        <v>0</v>
      </c>
      <c r="F87" s="106">
        <f>SUM(F81:F86)/6*20%</f>
        <v>0</v>
      </c>
      <c r="G87" s="188"/>
      <c r="H87" s="191"/>
      <c r="I87" s="188"/>
      <c r="J87" s="31"/>
    </row>
    <row r="88" spans="1:10" customFormat="1" ht="40.5">
      <c r="A88" s="189" t="s">
        <v>214</v>
      </c>
      <c r="B88" s="190" t="s">
        <v>215</v>
      </c>
      <c r="C88" s="104" t="s">
        <v>216</v>
      </c>
      <c r="D88" s="105"/>
      <c r="E88" s="105"/>
      <c r="F88" s="105"/>
      <c r="G88" s="188"/>
      <c r="H88" s="191">
        <f>SUM(D93:F93)</f>
        <v>0</v>
      </c>
      <c r="I88" s="188"/>
      <c r="J88" s="31"/>
    </row>
    <row r="89" spans="1:10" customFormat="1" ht="68.45" customHeight="1">
      <c r="A89" s="189"/>
      <c r="B89" s="190"/>
      <c r="C89" s="104" t="s">
        <v>217</v>
      </c>
      <c r="D89" s="105"/>
      <c r="E89" s="105"/>
      <c r="F89" s="105"/>
      <c r="G89" s="188"/>
      <c r="H89" s="191"/>
      <c r="I89" s="188"/>
      <c r="J89" s="31"/>
    </row>
    <row r="90" spans="1:10" customFormat="1" ht="68.45" customHeight="1">
      <c r="A90" s="189"/>
      <c r="B90" s="190"/>
      <c r="C90" s="104" t="s">
        <v>218</v>
      </c>
      <c r="D90" s="105"/>
      <c r="E90" s="105"/>
      <c r="F90" s="105"/>
      <c r="G90" s="188"/>
      <c r="H90" s="191"/>
      <c r="I90" s="188"/>
      <c r="J90" s="31"/>
    </row>
    <row r="91" spans="1:10" customFormat="1" ht="68.45" customHeight="1">
      <c r="A91" s="189"/>
      <c r="B91" s="190"/>
      <c r="C91" s="104" t="s">
        <v>219</v>
      </c>
      <c r="D91" s="105"/>
      <c r="E91" s="105"/>
      <c r="F91" s="105"/>
      <c r="G91" s="188"/>
      <c r="H91" s="191"/>
      <c r="I91" s="188"/>
      <c r="J91" s="31"/>
    </row>
    <row r="92" spans="1:10" customFormat="1" ht="81.599999999999994" customHeight="1">
      <c r="A92" s="189"/>
      <c r="B92" s="190"/>
      <c r="C92" s="104" t="s">
        <v>220</v>
      </c>
      <c r="D92" s="105"/>
      <c r="E92" s="105"/>
      <c r="F92" s="105"/>
      <c r="G92" s="188"/>
      <c r="H92" s="191"/>
      <c r="I92" s="188"/>
      <c r="J92" s="31"/>
    </row>
    <row r="93" spans="1:10" customFormat="1" ht="24.75" customHeight="1">
      <c r="A93" s="192" t="s">
        <v>133</v>
      </c>
      <c r="B93" s="192"/>
      <c r="C93" s="192"/>
      <c r="D93" s="106">
        <f>SUM(D88:D92)/5*60%</f>
        <v>0</v>
      </c>
      <c r="E93" s="106">
        <f>SUM(E88:E92)/5*20%</f>
        <v>0</v>
      </c>
      <c r="F93" s="106">
        <f>SUM(F88:F92)/5*20%</f>
        <v>0</v>
      </c>
      <c r="G93" s="188"/>
      <c r="H93" s="191"/>
      <c r="I93" s="188"/>
      <c r="J93" s="31"/>
    </row>
    <row r="94" spans="1:10" ht="60.75">
      <c r="A94" s="189" t="s">
        <v>221</v>
      </c>
      <c r="B94" s="190" t="s">
        <v>222</v>
      </c>
      <c r="C94" s="104" t="s">
        <v>223</v>
      </c>
      <c r="D94" s="105"/>
      <c r="E94" s="105"/>
      <c r="F94" s="105"/>
      <c r="G94" s="188"/>
      <c r="H94" s="191">
        <f>SUM(D100:F100)</f>
        <v>0</v>
      </c>
      <c r="I94" s="188"/>
    </row>
    <row r="95" spans="1:10" ht="64.5" customHeight="1">
      <c r="A95" s="189"/>
      <c r="B95" s="190"/>
      <c r="C95" s="104" t="s">
        <v>224</v>
      </c>
      <c r="D95" s="105"/>
      <c r="E95" s="105"/>
      <c r="F95" s="105"/>
      <c r="G95" s="188"/>
      <c r="H95" s="191"/>
      <c r="I95" s="188"/>
    </row>
    <row r="96" spans="1:10" ht="78.95" customHeight="1">
      <c r="A96" s="189"/>
      <c r="B96" s="190"/>
      <c r="C96" s="104" t="s">
        <v>225</v>
      </c>
      <c r="D96" s="105"/>
      <c r="E96" s="105"/>
      <c r="F96" s="105"/>
      <c r="G96" s="188"/>
      <c r="H96" s="191"/>
      <c r="I96" s="188"/>
    </row>
    <row r="97" spans="1:17" ht="104.1" customHeight="1">
      <c r="A97" s="189"/>
      <c r="B97" s="190"/>
      <c r="C97" s="104" t="s">
        <v>226</v>
      </c>
      <c r="D97" s="105"/>
      <c r="E97" s="105"/>
      <c r="F97" s="105"/>
      <c r="G97" s="188"/>
      <c r="H97" s="191"/>
      <c r="I97" s="188"/>
    </row>
    <row r="98" spans="1:17" ht="64.5" customHeight="1">
      <c r="A98" s="189"/>
      <c r="B98" s="190"/>
      <c r="C98" s="104" t="s">
        <v>227</v>
      </c>
      <c r="D98" s="105"/>
      <c r="E98" s="105"/>
      <c r="F98" s="105"/>
      <c r="G98" s="188"/>
      <c r="H98" s="191"/>
      <c r="I98" s="188"/>
    </row>
    <row r="99" spans="1:17" ht="64.5" customHeight="1">
      <c r="A99" s="189"/>
      <c r="B99" s="190"/>
      <c r="C99" s="104" t="s">
        <v>228</v>
      </c>
      <c r="D99" s="105"/>
      <c r="E99" s="105"/>
      <c r="F99" s="105"/>
      <c r="G99" s="188"/>
      <c r="H99" s="191"/>
      <c r="I99" s="188"/>
    </row>
    <row r="100" spans="1:17" customFormat="1" ht="24.75" customHeight="1">
      <c r="A100" s="192" t="s">
        <v>133</v>
      </c>
      <c r="B100" s="192"/>
      <c r="C100" s="192"/>
      <c r="D100" s="106">
        <f>SUM(D94:D99)/6*60%</f>
        <v>0</v>
      </c>
      <c r="E100" s="106">
        <f>SUM(E94:E99)/6*20%</f>
        <v>0</v>
      </c>
      <c r="F100" s="106">
        <f>SUM(F94:F99)/6*20%</f>
        <v>0</v>
      </c>
      <c r="G100" s="188"/>
      <c r="H100" s="191"/>
      <c r="I100" s="188"/>
      <c r="J100" s="31"/>
    </row>
    <row r="101" spans="1:17" ht="15" customHeight="1">
      <c r="A101" s="184" t="s">
        <v>229</v>
      </c>
      <c r="B101" s="184"/>
      <c r="C101" s="184"/>
      <c r="D101" s="184"/>
      <c r="E101" s="184"/>
      <c r="F101" s="184"/>
      <c r="G101" s="108"/>
      <c r="H101" s="109">
        <f>AVERAGE(H14:H100)</f>
        <v>0</v>
      </c>
      <c r="I101" s="110">
        <f>$H$101/5</f>
        <v>0</v>
      </c>
    </row>
    <row r="102" spans="1:17" ht="20.25">
      <c r="A102" s="80" t="s">
        <v>60</v>
      </c>
      <c r="B102" s="181"/>
      <c r="C102" s="182"/>
      <c r="D102" s="182"/>
      <c r="E102" s="182"/>
      <c r="F102" s="182"/>
      <c r="G102" s="182"/>
      <c r="H102" s="182"/>
      <c r="I102" s="183"/>
    </row>
    <row r="103" spans="1:17" s="32" customFormat="1" ht="27" customHeight="1">
      <c r="A103" s="84" t="s">
        <v>274</v>
      </c>
      <c r="B103" s="181"/>
      <c r="C103" s="182"/>
      <c r="D103" s="182"/>
      <c r="E103" s="182"/>
      <c r="F103" s="182"/>
      <c r="G103" s="182"/>
      <c r="H103" s="182"/>
      <c r="I103" s="183"/>
      <c r="J103" s="21"/>
      <c r="K103" s="21"/>
      <c r="L103" s="22"/>
      <c r="M103" s="19"/>
      <c r="N103" s="56"/>
      <c r="O103" s="15"/>
      <c r="P103" s="15"/>
      <c r="Q103" s="15"/>
    </row>
    <row r="104" spans="1:17" s="32" customFormat="1" ht="48.75" customHeight="1">
      <c r="A104" s="84" t="s">
        <v>276</v>
      </c>
      <c r="B104" s="181"/>
      <c r="C104" s="182"/>
      <c r="D104" s="182"/>
      <c r="E104" s="182"/>
      <c r="F104" s="182"/>
      <c r="G104" s="182"/>
      <c r="H104" s="182"/>
      <c r="I104" s="183"/>
      <c r="L104" s="33"/>
      <c r="M104" s="34"/>
      <c r="N104" s="34"/>
      <c r="O104" s="15"/>
      <c r="P104" s="15"/>
      <c r="Q104" s="15"/>
    </row>
    <row r="105" spans="1:17" s="32" customFormat="1" ht="48" customHeight="1">
      <c r="A105" s="80" t="s">
        <v>61</v>
      </c>
      <c r="B105" s="181"/>
      <c r="C105" s="182"/>
      <c r="D105" s="182"/>
      <c r="E105" s="182"/>
      <c r="F105" s="182"/>
      <c r="G105" s="182"/>
      <c r="H105" s="182"/>
      <c r="I105" s="183"/>
      <c r="L105" s="23"/>
      <c r="M105" s="20"/>
      <c r="N105" s="20"/>
      <c r="O105" s="15"/>
      <c r="P105" s="15"/>
      <c r="Q105" s="15"/>
    </row>
    <row r="106" spans="1:17" s="32" customFormat="1" ht="26.25">
      <c r="A106" s="80" t="s">
        <v>308</v>
      </c>
      <c r="B106" s="181"/>
      <c r="C106" s="182"/>
      <c r="D106" s="182"/>
      <c r="E106" s="182"/>
      <c r="F106" s="182"/>
      <c r="G106" s="182"/>
      <c r="H106" s="182"/>
      <c r="I106" s="183"/>
      <c r="J106" s="35"/>
      <c r="K106" s="35"/>
      <c r="L106" s="36"/>
      <c r="M106" s="35"/>
      <c r="N106" s="35"/>
      <c r="O106" s="15"/>
      <c r="P106" s="15"/>
      <c r="Q106" s="15"/>
    </row>
    <row r="107" spans="1:17" ht="20.25">
      <c r="A107" s="80" t="s">
        <v>63</v>
      </c>
      <c r="B107" s="181"/>
      <c r="C107" s="182"/>
      <c r="D107" s="182"/>
      <c r="E107" s="182"/>
      <c r="F107" s="182"/>
      <c r="G107" s="182"/>
      <c r="H107" s="182"/>
      <c r="I107" s="183"/>
    </row>
    <row r="108" spans="1:17" ht="20.25">
      <c r="A108" s="80" t="s">
        <v>307</v>
      </c>
      <c r="B108" s="111"/>
      <c r="C108" s="112"/>
      <c r="D108" s="112"/>
      <c r="E108" s="112"/>
      <c r="F108" s="112"/>
      <c r="G108" s="112"/>
      <c r="H108" s="112"/>
      <c r="I108" s="113"/>
    </row>
    <row r="109" spans="1:17" ht="20.25">
      <c r="A109" s="80" t="s">
        <v>77</v>
      </c>
      <c r="B109" s="181"/>
      <c r="C109" s="182"/>
      <c r="D109" s="182"/>
      <c r="E109" s="182"/>
      <c r="F109" s="182"/>
      <c r="G109" s="182"/>
      <c r="H109" s="182"/>
      <c r="I109" s="183"/>
    </row>
    <row r="110" spans="1:17" ht="20.25">
      <c r="A110" s="80" t="s">
        <v>91</v>
      </c>
      <c r="B110" s="181"/>
      <c r="C110" s="182"/>
      <c r="D110" s="182"/>
      <c r="E110" s="182"/>
      <c r="F110" s="182"/>
      <c r="G110" s="182"/>
      <c r="H110" s="182"/>
      <c r="I110" s="183"/>
    </row>
    <row r="115" spans="2:2">
      <c r="B115" s="72"/>
    </row>
  </sheetData>
  <mergeCells count="104">
    <mergeCell ref="I88:I93"/>
    <mergeCell ref="A93:C93"/>
    <mergeCell ref="A100:C100"/>
    <mergeCell ref="I94:I100"/>
    <mergeCell ref="H81:H87"/>
    <mergeCell ref="B60:B65"/>
    <mergeCell ref="B81:B86"/>
    <mergeCell ref="G60:G66"/>
    <mergeCell ref="H60:H66"/>
    <mergeCell ref="A81:A86"/>
    <mergeCell ref="I81:I87"/>
    <mergeCell ref="B94:B99"/>
    <mergeCell ref="A94:A99"/>
    <mergeCell ref="G81:G87"/>
    <mergeCell ref="I60:I66"/>
    <mergeCell ref="G67:G73"/>
    <mergeCell ref="H67:H73"/>
    <mergeCell ref="I67:I73"/>
    <mergeCell ref="B74:B79"/>
    <mergeCell ref="B88:B92"/>
    <mergeCell ref="G88:G93"/>
    <mergeCell ref="H88:H93"/>
    <mergeCell ref="A87:C87"/>
    <mergeCell ref="I74:I80"/>
    <mergeCell ref="A80:C80"/>
    <mergeCell ref="B54:B58"/>
    <mergeCell ref="A54:A58"/>
    <mergeCell ref="A66:C66"/>
    <mergeCell ref="A60:A65"/>
    <mergeCell ref="G74:G80"/>
    <mergeCell ref="H74:H80"/>
    <mergeCell ref="A67:A72"/>
    <mergeCell ref="B67:B72"/>
    <mergeCell ref="A73:C73"/>
    <mergeCell ref="A74:A79"/>
    <mergeCell ref="A10:I10"/>
    <mergeCell ref="A4:I4"/>
    <mergeCell ref="I29:I35"/>
    <mergeCell ref="A35:C35"/>
    <mergeCell ref="G36:G41"/>
    <mergeCell ref="A41:C41"/>
    <mergeCell ref="B18:B27"/>
    <mergeCell ref="A18:A27"/>
    <mergeCell ref="G29:G35"/>
    <mergeCell ref="H29:H35"/>
    <mergeCell ref="B29:B34"/>
    <mergeCell ref="A29:A34"/>
    <mergeCell ref="A5:H5"/>
    <mergeCell ref="A6:H6"/>
    <mergeCell ref="A7:H7"/>
    <mergeCell ref="A8:H8"/>
    <mergeCell ref="A9:H9"/>
    <mergeCell ref="I36:I41"/>
    <mergeCell ref="I11:I13"/>
    <mergeCell ref="G11:G13"/>
    <mergeCell ref="H11:H13"/>
    <mergeCell ref="H36:H41"/>
    <mergeCell ref="C11:C13"/>
    <mergeCell ref="D11:F11"/>
    <mergeCell ref="A11:A13"/>
    <mergeCell ref="A36:A40"/>
    <mergeCell ref="B36:B40"/>
    <mergeCell ref="I14:I17"/>
    <mergeCell ref="A17:C17"/>
    <mergeCell ref="I18:I28"/>
    <mergeCell ref="G54:G59"/>
    <mergeCell ref="B11:B13"/>
    <mergeCell ref="B49:B52"/>
    <mergeCell ref="G49:G53"/>
    <mergeCell ref="H49:H53"/>
    <mergeCell ref="I49:I53"/>
    <mergeCell ref="I42:I48"/>
    <mergeCell ref="A53:C53"/>
    <mergeCell ref="I54:I59"/>
    <mergeCell ref="G42:G48"/>
    <mergeCell ref="B42:B47"/>
    <mergeCell ref="A48:C48"/>
    <mergeCell ref="H42:H48"/>
    <mergeCell ref="A49:A52"/>
    <mergeCell ref="A42:A47"/>
    <mergeCell ref="B109:I109"/>
    <mergeCell ref="B110:I110"/>
    <mergeCell ref="A101:F101"/>
    <mergeCell ref="B102:I102"/>
    <mergeCell ref="B103:I103"/>
    <mergeCell ref="B104:I104"/>
    <mergeCell ref="B105:I105"/>
    <mergeCell ref="B2:G3"/>
    <mergeCell ref="B1:G1"/>
    <mergeCell ref="A1:A3"/>
    <mergeCell ref="G14:G17"/>
    <mergeCell ref="A14:A16"/>
    <mergeCell ref="B14:B16"/>
    <mergeCell ref="H14:H17"/>
    <mergeCell ref="B106:I106"/>
    <mergeCell ref="B107:I107"/>
    <mergeCell ref="G94:G100"/>
    <mergeCell ref="H94:H100"/>
    <mergeCell ref="A88:A92"/>
    <mergeCell ref="A28:C28"/>
    <mergeCell ref="G18:G28"/>
    <mergeCell ref="H18:H28"/>
    <mergeCell ref="A59:C59"/>
    <mergeCell ref="H54:H59"/>
  </mergeCells>
  <pageMargins left="0.7" right="0.7" top="0.75" bottom="0.75" header="0.3" footer="0.3"/>
  <pageSetup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p:Policy xmlns:p="office.server.policy" id="" local="true">
  <p:Name>Esquema de Publicación</p:Name>
  <p:Description/>
  <p:Statement/>
  <p:PolicyItems>
    <p:PolicyItem featureId="Microsoft.Office.RecordsManagement.PolicyFeatures.PolicyAudit" staticId="0x0101006C70C9CFFF10F647A97BB5C9232AAEE5009FBA39D6F0EFBE46B7DDDC2432460757|-1152541523" UniqueId="d4ea8587-a278-44ed-a4c0-d4c7c9753af1">
      <p:Name>Auditoría</p:Name>
      <p:Description>Audita las acciones de usuario en documentos y enumera elementos en el registro de auditoría.</p:Description>
      <p:CustomData>
        <Audit>
          <Update/>
          <CheckInOut/>
          <DeleteRestore/>
        </Audit>
      </p:CustomData>
    </p:PolicyItem>
    <p:PolicyItem featureId="Microsoft.Office.RecordsManagement.PolicyFeatures.PolicyLabel" staticId="0x0101006C70C9CFFF10F647A97BB5C9232AAEE5009FBA39D6F0EFBE46B7DDDC2432460757|-1050165513" UniqueId="9516b2fc-f6d3-42e3-ad28-7dd574b1dd21">
      <p:Name>Etiquetas</p:Name>
      <p:Description>Genera etiquetas que se pueden insertar en documentos de Microsoft Office para asegurarse de que las propiedades del documento u otra información importante se incluya cuando se impriman los documentos. También se pueden utilizar etiquetas para buscar documentos.</p:Description>
      <p:CustomData>
        <label>
          <properties>
            <width>1.5748031496063</width>
            <height>1.5748031496063</height>
            <justification>Left</justification>
            <lock>True</lock>
          </properties>
          <segment type="literal">Copia Controlada</segment>
        </label>
      </p:CustomData>
    </p:PolicyItem>
  </p:PolicyItems>
</p:Policy>
</file>

<file path=customXml/item3.xml><?xml version="1.0" encoding="utf-8"?>
<ct:contentTypeSchema xmlns:ct="http://schemas.microsoft.com/office/2006/metadata/contentType" xmlns:ma="http://schemas.microsoft.com/office/2006/metadata/properties/metaAttributes" ct:_="" ma:_="" ma:contentTypeName="Esquema de Publicación" ma:contentTypeID="0x0101006C70C9CFFF10F647A97BB5C9232AAEE5009FBA39D6F0EFBE46B7DDDC2432460757" ma:contentTypeVersion="40" ma:contentTypeDescription="Campos definidos por la oficina de planeación" ma:contentTypeScope="" ma:versionID="975742d3074021466927d5f3bb72df83">
  <xsd:schema xmlns:xsd="http://www.w3.org/2001/XMLSchema" xmlns:xs="http://www.w3.org/2001/XMLSchema" xmlns:p="http://schemas.microsoft.com/office/2006/metadata/properties" xmlns:ns1="http://schemas.microsoft.com/sharepoint/v3" xmlns:ns2="b6565643-c00f-44ce-b5d1-532a85e4382c" xmlns:ns3="cfd7d055-4c42-4b1a-a19c-7e601acfe3a8" xmlns:ns4="http://schemas.microsoft.com/sharepoint/v3/fields" xmlns:ns5="60c38085-413c-455a-bf36-609d76e3b506" targetNamespace="http://schemas.microsoft.com/office/2006/metadata/properties" ma:root="true" ma:fieldsID="7ec658e9ea7450c406af26537af09df8" ns1:_="" ns2:_="" ns3:_="" ns4:_="" ns5:_="">
    <xsd:import namespace="http://schemas.microsoft.com/sharepoint/v3"/>
    <xsd:import namespace="b6565643-c00f-44ce-b5d1-532a85e4382c"/>
    <xsd:import namespace="cfd7d055-4c42-4b1a-a19c-7e601acfe3a8"/>
    <xsd:import namespace="http://schemas.microsoft.com/sharepoint/v3/fields"/>
    <xsd:import namespace="60c38085-413c-455a-bf36-609d76e3b506"/>
    <xsd:element name="properties">
      <xsd:complexType>
        <xsd:sequence>
          <xsd:element name="documentManagement">
            <xsd:complexType>
              <xsd:all>
                <xsd:element ref="ns2:Numero"/>
                <xsd:element ref="ns2:Descripcion"/>
                <xsd:element ref="ns2:Fecha_x0020_de_x0020_inicio_x0020_de_x0020_publicación"/>
                <xsd:element ref="ns2:Fecha_x0020_final_x0020_de_x0020_publicación" minOccurs="0"/>
                <xsd:element ref="ns2:Ano_Plantilla"/>
                <xsd:element ref="ns2:Mes_Plantilla"/>
                <xsd:element ref="ns2:Fecha_x0020_de_x0020_generación_x0020_de_x0020_la_x0020_información"/>
                <xsd:element ref="ns3:Nombre_x0020_del_x0020_responsable_x0020_de_x0020_producción" minOccurs="0"/>
                <xsd:element ref="ns3:Código_x0020_nombre_x0020_del_x0020_reponsable_x0020_producción" minOccurs="0"/>
                <xsd:element ref="ns3:Serie" minOccurs="0"/>
                <xsd:element ref="ns3:Sub-Serie" minOccurs="0"/>
                <xsd:element ref="ns3:Tipo_x0020_Documental" minOccurs="0"/>
                <xsd:element ref="ns2:Tipo_de_Norma"/>
                <xsd:element ref="ns1:Language" minOccurs="0"/>
                <xsd:element ref="ns2:Medio_de_conservacion_y_x002f_o_soporte"/>
                <xsd:element ref="ns4:_Format"/>
                <xsd:element ref="ns2:Frecuencia_de_actualizacion"/>
                <xsd:element ref="ns2:Informacion_publicada_o_disponible"/>
                <xsd:element ref="ns3:Responsable_x0020_de_x0020_la_x0020_información" minOccurs="0"/>
                <xsd:element ref="ns3:Código_x0020_responsable_x0020_de_x0020_la_x0020_información" minOccurs="0"/>
                <xsd:element ref="ns2:Estado_Plantilla"/>
                <xsd:element ref="ns2:_dlc_DocIdPersistId" minOccurs="0"/>
                <xsd:element ref="ns2:_dlc_DocIdUrl" minOccurs="0"/>
                <xsd:element ref="ns2:_dlc_DocId" minOccurs="0"/>
                <xsd:element ref="ns1:_dlc_Exempt" minOccurs="0"/>
                <xsd:element ref="ns5:DLCPolicyLabelValue" minOccurs="0"/>
                <xsd:element ref="ns5:DLCPolicyLabelClientValue" minOccurs="0"/>
                <xsd:element ref="ns5:DLCPolicyLabelLoc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6" nillable="true" ma:displayName="Idioma" ma:description="Establece el Idioma, lengua o dialecto en que se encuentra la información." ma:format="Dropdown" ma:internalName="Language" ma:readOnly="false">
      <xsd:simpleType>
        <xsd:restriction base="dms:Choice">
          <xsd:enumeration value="Árabe (Arabia Saudí)"/>
          <xsd:enumeration value="Búlgaro (Bulgaria)"/>
          <xsd:enumeration value="Chino (Hong Kong, RAE)"/>
          <xsd:enumeration value="Chino (República Popular China)"/>
          <xsd:enumeration value="Chino (Taiwán)"/>
          <xsd:enumeration value="Croata (Croacia)"/>
          <xsd:enumeration value="Checo (República Checa)"/>
          <xsd:enumeration value="Danés (Dinamarca)"/>
          <xsd:enumeration value="Neerlandés (Países Bajos)"/>
          <xsd:enumeration value="Inglés"/>
          <xsd:enumeration value="Estonio (Estonia)"/>
          <xsd:enumeration value="Finés (Finlandia)"/>
          <xsd:enumeration value="Francés (Francia)"/>
          <xsd:enumeration value="Alemán (Alemania)"/>
          <xsd:enumeration value="Griego (Grecia)"/>
          <xsd:enumeration value="Hebreo (Israel)"/>
          <xsd:enumeration value="Hindi (India)"/>
          <xsd:enumeration value="Húngaro (Hungría)"/>
          <xsd:enumeration value="Indonesio (Indonesia)"/>
          <xsd:enumeration value="Italiano (Italia)"/>
          <xsd:enumeration value="Japonés (Japón)"/>
          <xsd:enumeration value="Coreano (Corea)"/>
          <xsd:enumeration value="Letón (Letonia)"/>
          <xsd:enumeration value="Lituano (Lituania)"/>
          <xsd:enumeration value="Malayo (Malasia)"/>
          <xsd:enumeration value="Noruego (Bokmal) (Noruega)"/>
          <xsd:enumeration value="Polaco (Polonia)"/>
          <xsd:enumeration value="Portugués (Brasil)"/>
          <xsd:enumeration value="Portugués (Portugal)"/>
          <xsd:enumeration value="Rumano (Rumania)"/>
          <xsd:enumeration value="Ruso (Rusia)"/>
          <xsd:enumeration value="Serbio (latino) (Serbia)"/>
          <xsd:enumeration value="Eslovaco (Eslovaquia)"/>
          <xsd:enumeration value="Esloveno (Eslovenia)"/>
          <xsd:enumeration value="Español (España)"/>
          <xsd:enumeration value="Sueco (Suecia)"/>
          <xsd:enumeration value="Tailandés (Tailandia)"/>
          <xsd:enumeration value="Turco (Turquía)"/>
          <xsd:enumeration value="Ucraniano (Ucrania)"/>
          <xsd:enumeration value="Urdu (República Islámica de Pakistán)"/>
          <xsd:enumeration value="Vietnamita (Vietnam)"/>
        </xsd:restriction>
      </xsd:simpleType>
    </xsd:element>
    <xsd:element name="_dlc_Exempt" ma:index="34"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6565643-c00f-44ce-b5d1-532a85e4382c" elementFormDefault="qualified">
    <xsd:import namespace="http://schemas.microsoft.com/office/2006/documentManagement/types"/>
    <xsd:import namespace="http://schemas.microsoft.com/office/infopath/2007/PartnerControls"/>
    <xsd:element name="Numero" ma:index="1" ma:displayName="Número" ma:description="Consecutivo o identificador único de documento que la dependencia crea al momento de publicar la información." ma:internalName="Numero" ma:readOnly="false">
      <xsd:simpleType>
        <xsd:restriction base="dms:Text">
          <xsd:maxLength value="255"/>
        </xsd:restriction>
      </xsd:simpleType>
    </xsd:element>
    <xsd:element name="Descripcion" ma:index="3" ma:displayName="Descripción" ma:description="Defina brevemente de qué se trata la información. máximo 200 caracteres." ma:internalName="Descripcion">
      <xsd:simpleType>
        <xsd:restriction base="dms:Note">
          <xsd:maxLength value="255"/>
        </xsd:restriction>
      </xsd:simpleType>
    </xsd:element>
    <xsd:element name="Fecha_x0020_de_x0020_inicio_x0020_de_x0020_publicación" ma:index="4" ma:displayName="Fecha creación documento" ma:description="Corresponde a la fecha que se publica o se programa la publicación del documento dentro de portal web." ma:format="DateOnly" ma:internalName="Fecha_x0020_de_x0020_inicio_x0020_de_x0020_publicaci_x00f3_n">
      <xsd:simpleType>
        <xsd:restriction base="dms:DateTime"/>
      </xsd:simpleType>
    </xsd:element>
    <xsd:element name="Fecha_x0020_final_x0020_de_x0020_publicación" ma:index="5" nillable="true" ma:displayName="Fecha final de publicación" ma:description="Corresponde a la fecha en la que se debe des publicar automáticamente el documento dentro de portal web." ma:format="DateOnly" ma:internalName="Fecha_x0020_final_x0020_de_x0020_publicaci_x00f3_n" ma:readOnly="false">
      <xsd:simpleType>
        <xsd:restriction base="dms:DateTime"/>
      </xsd:simpleType>
    </xsd:element>
    <xsd:element name="Ano_Plantilla" ma:index="6" ma:displayName="Año creación documento" ma:description="Corresponde al año de publicación del documento. Este dato ayudará a filtrar el documento al usuario final del portal web." ma:internalName="Ano_Plantilla">
      <xsd:simpleType>
        <xsd:restriction base="dms:Text">
          <xsd:maxLength value="5"/>
        </xsd:restriction>
      </xsd:simpleType>
    </xsd:element>
    <xsd:element name="Mes_Plantilla" ma:index="7" ma:displayName="Mes creación documento" ma:description="Corresponde al mes de publicación del documento. Este dato ayudará a filtrar el documento al usuario final del portal web." ma:format="Dropdown" ma:internalName="Mes_Plantilla" ma:readOnly="false">
      <xsd:simpleType>
        <xsd:restriction base="dms:Choice">
          <xsd:enumeration value="enero"/>
          <xsd:enumeration value="febrero"/>
          <xsd:enumeration value="marzo"/>
          <xsd:enumeration value="abril"/>
          <xsd:enumeration value="mayo"/>
          <xsd:enumeration value="junio"/>
          <xsd:enumeration value="julio"/>
          <xsd:enumeration value="agosto"/>
          <xsd:enumeration value="septiembre"/>
          <xsd:enumeration value="octubre"/>
          <xsd:enumeration value="noviembre"/>
          <xsd:enumeration value="diciembre"/>
        </xsd:restriction>
      </xsd:simpleType>
    </xsd:element>
    <xsd:element name="Fecha_x0020_de_x0020_generación_x0020_de_x0020_la_x0020_información" ma:index="8" ma:displayName="Fecha de generación de la información" ma:description="• Identifique la fecha cuando se creó la información. Esta fecha no puede ser igual a la fecha de publicación." ma:format="DateOnly" ma:internalName="Fecha_x0020_de_x0020_generaci_x00f3_n_x0020_de_x0020_la_x0020_informaci_x00f3_n" ma:readOnly="false">
      <xsd:simpleType>
        <xsd:restriction base="dms:DateTime"/>
      </xsd:simpleType>
    </xsd:element>
    <xsd:element name="Tipo_de_Norma" ma:index="15" ma:displayName="Tipo de Norma" ma:description="Seleccione una categoría (Campo solo aplica si el documento se refiere a una Normatividad. De lo contrario seleccione la palabra no aplica)." ma:format="Dropdown" ma:internalName="Tipo_de_Norma" ma:readOnly="false">
      <xsd:simpleType>
        <xsd:restriction base="dms:Choice">
          <xsd:enumeration value="Boletín Jurídico"/>
          <xsd:enumeration value="Cartas Circulares"/>
          <xsd:enumeration value="Circular Única"/>
          <xsd:enumeration value="Circulares Conjuntas"/>
          <xsd:enumeration value="Circulares Externas"/>
          <xsd:enumeration value="Conceptos"/>
          <xsd:enumeration value="Constitución Política"/>
          <xsd:enumeration value="Decretos"/>
          <xsd:enumeration value="Leyes"/>
          <xsd:enumeration value="Resoluciones"/>
          <xsd:enumeration value="No aplica"/>
        </xsd:restriction>
      </xsd:simpleType>
    </xsd:element>
    <xsd:element name="Medio_de_conservacion_y_x002f_o_soporte" ma:index="17" ma:displayName="Medio de conservación y/o soporte" ma:description="Defina si el documento es: &#10;o Documento físico, documentos se encuentra impreso.                &#10;o Documento electrónico, documento que se encuentra creado y publicado en formato PDF con OCR.&#10;o Documento digital, documento escaneado del documento físico, sin OCR.&#10;" ma:format="Dropdown" ma:internalName="Medio_de_conservacion_y_x002F_o_soporte" ma:readOnly="false">
      <xsd:simpleType>
        <xsd:restriction base="dms:Choice">
          <xsd:enumeration value="Documento físico"/>
          <xsd:enumeration value="Documento electrónico"/>
          <xsd:enumeration value="Documento Digital"/>
        </xsd:restriction>
      </xsd:simpleType>
    </xsd:element>
    <xsd:element name="Frecuencia_de_actualizacion" ma:index="19" ma:displayName="Frecuencia de actualización" ma:description="Identifica la periodicidad o el segmento de tiempo con la que actualiza la información, de acuerdo a su naturaleza y a la normativa aplicable." ma:format="Dropdown" ma:internalName="Frecuencia_de_actualizacion" ma:readOnly="false">
      <xsd:simpleType>
        <xsd:restriction base="dms:Choice">
          <xsd:enumeration value="Cada minuto"/>
          <xsd:enumeration value="Cada hora"/>
          <xsd:enumeration value="Medio Día"/>
          <xsd:enumeration value="Diaria"/>
          <xsd:enumeration value="Semanal"/>
          <xsd:enumeration value="Mensual"/>
          <xsd:enumeration value="Bimestral"/>
          <xsd:enumeration value="Trimestral"/>
          <xsd:enumeration value="Cuatrimestral"/>
          <xsd:enumeration value="Semestral"/>
          <xsd:enumeration value="Anual"/>
          <xsd:enumeration value="Histórica"/>
          <xsd:enumeration value="Por demanda"/>
        </xsd:restriction>
      </xsd:simpleType>
    </xsd:element>
    <xsd:element name="Informacion_publicada_o_disponible" ma:index="20" ma:displayName="Información publicada y/o disponible" ma:description="Indica el lugar donde se encuentra publicado o puede ser consultado el documento. Digite el URL o la sección donde publicará el documento Ej. Superintendencia/políticas, Planes y Programas/plan anual de gestión." ma:internalName="Informacion_publicada_o_disponible" ma:readOnly="false">
      <xsd:simpleType>
        <xsd:restriction base="dms:Text">
          <xsd:maxLength value="250"/>
        </xsd:restriction>
      </xsd:simpleType>
    </xsd:element>
    <xsd:element name="Estado_Plantilla" ma:index="23" ma:displayName="Estado" ma:description="Corresponde a los planes y programas que se encuentra en vigencia (Si no aplica, seleccione la palabra no aplica dentro de la lista)." ma:format="Dropdown" ma:internalName="Estado_Plantilla" ma:readOnly="false">
      <xsd:simpleType>
        <xsd:restriction base="dms:Choice">
          <xsd:enumeration value="En ejecución"/>
          <xsd:enumeration value="En estudio"/>
          <xsd:enumeration value="Obsolesencia"/>
          <xsd:enumeration value="No Aplica"/>
        </xsd:restriction>
      </xsd:simpleType>
    </xsd:element>
    <xsd:element name="_dlc_DocIdPersistId" ma:index="26" nillable="true" ma:displayName="Persist ID" ma:description="Keep ID on add." ma:hidden="true" ma:internalName="_dlc_DocIdPersistId" ma:readOnly="true">
      <xsd:simpleType>
        <xsd:restriction base="dms:Boolean"/>
      </xsd:simpleType>
    </xsd:element>
    <xsd:element name="_dlc_DocIdUrl" ma:index="28"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29" nillable="true" ma:displayName="Valor de Id. de documento" ma:description="El valor del identificador de documento asignado a este elemento."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d7d055-4c42-4b1a-a19c-7e601acfe3a8" elementFormDefault="qualified">
    <xsd:import namespace="http://schemas.microsoft.com/office/2006/documentManagement/types"/>
    <xsd:import namespace="http://schemas.microsoft.com/office/infopath/2007/PartnerControls"/>
    <xsd:element name="Nombre_x0020_del_x0020_responsable_x0020_de_x0020_producción" ma:index="9" nillable="true" ma:displayName="Nombre del responsable de producción" ma:description="Corresponde al nombre de la dependencia encargada de la Producción de la información para efectos de permitir su correcta elaboración" ma:list="{331b8b40-eab9-4f7a-ba9a-3a78d4f6757a}" ma:internalName="Nombre_x0020_del_x0020_responsable_x0020_de_x0020_producci_x00f3_n" ma:showField="Dependencias" ma:web="cfd7d055-4c42-4b1a-a19c-7e601acfe3a8">
      <xsd:simpleType>
        <xsd:restriction base="dms:Lookup"/>
      </xsd:simpleType>
    </xsd:element>
    <xsd:element name="Código_x0020_nombre_x0020_del_x0020_reponsable_x0020_producción" ma:index="10" nillable="true" ma:displayName="Código nombre del reponsable producción" ma:description="Corresponde al Código de la dependencia encargada de la Producción de la información para efectos de permitir su correcta elaboración (este código sale de su TRD)" ma:list="{48eb45d6-5726-4fb9-98e1-916d4146ecee}" ma:internalName="C_x00f3_digo_x0020_nombre_x0020_del_x0020_reponsable_x0020_producci_x00f3_n" ma:showField="Codigos_x0020_Dependencias" ma:web="cfd7d055-4c42-4b1a-a19c-7e601acfe3a8">
      <xsd:simpleType>
        <xsd:restriction base="dms:Lookup"/>
      </xsd:simpleType>
    </xsd:element>
    <xsd:element name="Serie" ma:index="11" nillable="true" ma:displayName="Serie" ma:description="Este dato corresponde a la clasificación documental de cada documento" ma:list="{2a520cbf-0b6d-47f2-bf44-989acf1ea930}" ma:internalName="Serie" ma:showField="Series" ma:web="cfd7d055-4c42-4b1a-a19c-7e601acfe3a8">
      <xsd:simpleType>
        <xsd:restriction base="dms:Lookup"/>
      </xsd:simpleType>
    </xsd:element>
    <xsd:element name="Sub-Serie" ma:index="12" nillable="true" ma:displayName="Sub-Serie" ma:description="Este dato corresponde a la clasificación documental de cada documento" ma:list="{bee6c201-a5c7-45a5-a2d8-9f78e19912cb}" ma:internalName="Sub_x002d_Serie" ma:showField="SubSeries" ma:web="cfd7d055-4c42-4b1a-a19c-7e601acfe3a8">
      <xsd:simpleType>
        <xsd:restriction base="dms:Lookup"/>
      </xsd:simpleType>
    </xsd:element>
    <xsd:element name="Tipo_x0020_Documental" ma:index="13" nillable="true" ma:displayName="Tipo Documental" ma:description="Este dato corresponde a la clasificación documental del documento a cargar" ma:list="{2f099887-1550-4e1d-bbaa-a4cfb5a13b9c}" ma:internalName="Tipo_x0020_Documental" ma:showField="Tipologias" ma:web="cfd7d055-4c42-4b1a-a19c-7e601acfe3a8">
      <xsd:simpleType>
        <xsd:restriction base="dms:Lookup"/>
      </xsd:simpleType>
    </xsd:element>
    <xsd:element name="Responsable_x0020_de_x0020_la_x0020_información" ma:index="21" nillable="true" ma:displayName="Responsable de la información" ma:description="Corresponde al nombre de la dependencia encargada administrar y publicar la información." ma:list="{331b8b40-eab9-4f7a-ba9a-3a78d4f6757a}" ma:internalName="Responsable_x0020_de_x0020_la_x0020_informaci_x00f3_n" ma:showField="Dependencias" ma:web="cfd7d055-4c42-4b1a-a19c-7e601acfe3a8">
      <xsd:simpleType>
        <xsd:restriction base="dms:Lookup"/>
      </xsd:simpleType>
    </xsd:element>
    <xsd:element name="Código_x0020_responsable_x0020_de_x0020_la_x0020_información" ma:index="22" nillable="true" ma:displayName="Código responsable de la información" ma:description="Corresponde al Código de la dependencia encargada administrar y publicar la información. Este dato corresponde a la clasificación documental de cada documento" ma:list="{48eb45d6-5726-4fb9-98e1-916d4146ecee}" ma:internalName="C_x00f3_digo_x0020_responsable_x0020_de_x0020_la_x0020_informaci_x00f3_n" ma:showField="Codigos_x0020_Dependencias" ma:web="cfd7d055-4c42-4b1a-a19c-7e601acfe3a8">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Format" ma:index="18" ma:displayName="Formato" ma:description="Identifica la forma, tamaño o modo en la que se presenta la información o se permite su visualización o consulta, tales como: hoja de cálculo, imagen, audio, video, documento de texto, etc." ma:format="Dropdown" ma:internalName="_Format" ma:readOnly="false">
      <xsd:simpleType>
        <xsd:restriction base="dms:Choice">
          <xsd:enumeration value="Hoja de calculo"/>
          <xsd:enumeration value="Documento de texto"/>
          <xsd:enumeration value="Audio"/>
          <xsd:enumeration value="Video"/>
          <xsd:enumeration value="Imagen"/>
        </xsd:restriction>
      </xsd:simpleType>
    </xsd:element>
  </xsd:schema>
  <xsd:schema xmlns:xsd="http://www.w3.org/2001/XMLSchema" xmlns:xs="http://www.w3.org/2001/XMLSchema" xmlns:dms="http://schemas.microsoft.com/office/2006/documentManagement/types" xmlns:pc="http://schemas.microsoft.com/office/infopath/2007/PartnerControls" targetNamespace="60c38085-413c-455a-bf36-609d76e3b506" elementFormDefault="qualified">
    <xsd:import namespace="http://schemas.microsoft.com/office/2006/documentManagement/types"/>
    <xsd:import namespace="http://schemas.microsoft.com/office/infopath/2007/PartnerControls"/>
    <xsd:element name="DLCPolicyLabelValue" ma:index="35" nillable="true" ma:displayName="Etiqueta" ma:description="Almacena el valor actual de la etiqueta." ma:internalName="DLCPolicyLabelValue" ma:readOnly="true">
      <xsd:simpleType>
        <xsd:restriction base="dms:Note">
          <xsd:maxLength value="255"/>
        </xsd:restriction>
      </xsd:simpleType>
    </xsd:element>
    <xsd:element name="DLCPolicyLabelClientValue" ma:index="36" nillable="true" ma:displayName="Valor de etiqueta de cliente" ma:description="Almacena el último valor de etiqueta calculado en el cliente." ma:hidden="true" ma:internalName="DLCPolicyLabelClientValue" ma:readOnly="false">
      <xsd:simpleType>
        <xsd:restriction base="dms:Note"/>
      </xsd:simpleType>
    </xsd:element>
    <xsd:element name="DLCPolicyLabelLock" ma:index="37" nillable="true" ma:displayName="Etiqueta bloqueada" ma:description="Indica si la etiqueta debería actualizarse cuando se modifican las propiedades del elemento." ma:hidden="true" ma:internalName="DLCPolicyLabelLock"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2" ma:displayName="Tipo de contenido"/>
        <xsd:element ref="dc:title" maxOccurs="1" ma:index="2" ma:displayName="Título"/>
        <xsd:element ref="dc:subject" minOccurs="0" maxOccurs="1"/>
        <xsd:element ref="dc:description" minOccurs="0" maxOccurs="1"/>
        <xsd:element name="keywords" maxOccurs="1" ma:index="14" ma:displayName="Palabras Claves">
          <xsd:simpleType xmlns:xs="http://www.w3.org/2001/XMLSchema">
            <xsd:restriction base="xsd:string">
              <xsd:minLength value="1"/>
            </xsd:restriction>
          </xsd:simpleType>
        </xsd:element>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Numero xmlns="b6565643-c00f-44ce-b5d1-532a85e4382c">PEFT60 - PEFT61 - PEFT62 - PEFT64 - PEFT65</Numero>
    <Language xmlns="http://schemas.microsoft.com/sharepoint/v3">Español (España)</Language>
    <Responsable_x0020_de_x0020_la_x0020_información xmlns="cfd7d055-4c42-4b1a-a19c-7e601acfe3a8">35</Responsable_x0020_de_x0020_la_x0020_información>
    <Fecha_x0020_de_x0020_generación_x0020_de_x0020_la_x0020_información xmlns="b6565643-c00f-44ce-b5d1-532a85e4382c">2024-06-05T05:00:00+00:00</Fecha_x0020_de_x0020_generación_x0020_de_x0020_la_x0020_información>
    <Serie xmlns="cfd7d055-4c42-4b1a-a19c-7e601acfe3a8">18</Serie>
    <Tipo_de_Norma xmlns="b6565643-c00f-44ce-b5d1-532a85e4382c">No aplica</Tipo_de_Norma>
    <Fecha_x0020_final_x0020_de_x0020_publicación xmlns="b6565643-c00f-44ce-b5d1-532a85e4382c" xsi:nil="true"/>
    <Frecuencia_de_actualizacion xmlns="b6565643-c00f-44ce-b5d1-532a85e4382c">Por demanda</Frecuencia_de_actualizacion>
    <DLCPolicyLabelClientValue xmlns="60c38085-413c-455a-bf36-609d76e3b506" xsi:nil="true"/>
    <Mes_Plantilla xmlns="b6565643-c00f-44ce-b5d1-532a85e4382c">junio</Mes_Plantilla>
    <Nombre_x0020_del_x0020_responsable_x0020_de_x0020_producción xmlns="cfd7d055-4c42-4b1a-a19c-7e601acfe3a8">35</Nombre_x0020_del_x0020_responsable_x0020_de_x0020_producción>
    <Código_x0020_nombre_x0020_del_x0020_reponsable_x0020_producción xmlns="cfd7d055-4c42-4b1a-a19c-7e601acfe3a8">35</Código_x0020_nombre_x0020_del_x0020_reponsable_x0020_producción>
    <DLCPolicyLabelLock xmlns="60c38085-413c-455a-bf36-609d76e3b506" xsi:nil="true"/>
    <Código_x0020_responsable_x0020_de_x0020_la_x0020_información xmlns="cfd7d055-4c42-4b1a-a19c-7e601acfe3a8">35</Código_x0020_responsable_x0020_de_x0020_la_x0020_información>
    <_Format xmlns="http://schemas.microsoft.com/sharepoint/v3/fields">Hoja de calculo</_Format>
    <Descripcion xmlns="b6565643-c00f-44ce-b5d1-532a85e4382c">Documento que contiene los formatos con código: PEFT60 - PEFT61 - PEFT62 - PEFT64 - PEFT65
</Descripcion>
    <Ano_Plantilla xmlns="b6565643-c00f-44ce-b5d1-532a85e4382c">2024</Ano_Plantilla>
    <Sub-Serie xmlns="cfd7d055-4c42-4b1a-a19c-7e601acfe3a8">560</Sub-Serie>
    <Informacion_publicada_o_disponible xmlns="b6565643-c00f-44ce-b5d1-532a85e4382c">https://www.supersalud.gov.co/es-co/nuestra-entidad/estructura-organica-y-talento-humano/procesos</Informacion_publicada_o_disponible>
    <Medio_de_conservacion_y_x002f_o_soporte xmlns="b6565643-c00f-44ce-b5d1-532a85e4382c">Documento electrónico</Medio_de_conservacion_y_x002f_o_soporte>
    <Estado_Plantilla xmlns="b6565643-c00f-44ce-b5d1-532a85e4382c">En ejecución</Estado_Plantilla>
    <Fecha_x0020_de_x0020_inicio_x0020_de_x0020_publicación xmlns="b6565643-c00f-44ce-b5d1-532a85e4382c">2024-06-05T05:00:00+00:00</Fecha_x0020_de_x0020_inicio_x0020_de_x0020_publicación>
    <Tipo_x0020_Documental xmlns="cfd7d055-4c42-4b1a-a19c-7e601acfe3a8">1686</Tipo_x0020_Documental>
    <_dlc_DocId xmlns="b6565643-c00f-44ce-b5d1-532a85e4382c">XQAF2AT3N76N-114-4646</_dlc_DocId>
    <DLCPolicyLabelValue xmlns="60c38085-413c-455a-bf36-609d76e3b506">Copia Controlada</DLCPolicyLabelValue>
    <_dlc_DocIdUrl xmlns="b6565643-c00f-44ce-b5d1-532a85e4382c">
      <Url>https://docs.supersalud.gov.co/PortalWeb/planeacion/_layouts/15/DocIdRedir.aspx?ID=XQAF2AT3N76N-114-4646</Url>
      <Description>XQAF2AT3N76N-114-4646</Description>
    </_dlc_DocIdUrl>
  </documentManagement>
</p:properties>
</file>

<file path=customXml/item5.xml><?xml version="1.0" encoding="utf-8"?>
<ct:contentTypeSchema xmlns:ct="http://schemas.microsoft.com/office/2006/metadata/contentType" xmlns:ma="http://schemas.microsoft.com/office/2006/metadata/properties/metaAttributes" ct:_="" ma:_="" ma:contentTypeName="Esquema de Publicación" ma:contentTypeID="0x0101006C70C9CFFF10F647A97BB5C9232AAEE5009FBA39D6F0EFBE46B7DDDC2432460757" ma:contentTypeVersion="40" ma:contentTypeDescription="Campos definidos por la oficina de planeación" ma:contentTypeScope="" ma:versionID="975742d3074021466927d5f3bb72df83">
  <xsd:schema xmlns:xsd="http://www.w3.org/2001/XMLSchema" xmlns:xs="http://www.w3.org/2001/XMLSchema" xmlns:p="http://schemas.microsoft.com/office/2006/metadata/properties" xmlns:ns1="http://schemas.microsoft.com/sharepoint/v3" xmlns:ns2="b6565643-c00f-44ce-b5d1-532a85e4382c" xmlns:ns3="cfd7d055-4c42-4b1a-a19c-7e601acfe3a8" xmlns:ns4="http://schemas.microsoft.com/sharepoint/v3/fields" xmlns:ns5="60c38085-413c-455a-bf36-609d76e3b506" targetNamespace="http://schemas.microsoft.com/office/2006/metadata/properties" ma:root="true" ma:fieldsID="7ec658e9ea7450c406af26537af09df8" ns1:_="" ns2:_="" ns3:_="" ns4:_="" ns5:_="">
    <xsd:import namespace="http://schemas.microsoft.com/sharepoint/v3"/>
    <xsd:import namespace="b6565643-c00f-44ce-b5d1-532a85e4382c"/>
    <xsd:import namespace="cfd7d055-4c42-4b1a-a19c-7e601acfe3a8"/>
    <xsd:import namespace="http://schemas.microsoft.com/sharepoint/v3/fields"/>
    <xsd:import namespace="60c38085-413c-455a-bf36-609d76e3b506"/>
    <xsd:element name="properties">
      <xsd:complexType>
        <xsd:sequence>
          <xsd:element name="documentManagement">
            <xsd:complexType>
              <xsd:all>
                <xsd:element ref="ns2:Numero"/>
                <xsd:element ref="ns2:Descripcion"/>
                <xsd:element ref="ns2:Fecha_x0020_de_x0020_inicio_x0020_de_x0020_publicación"/>
                <xsd:element ref="ns2:Fecha_x0020_final_x0020_de_x0020_publicación" minOccurs="0"/>
                <xsd:element ref="ns2:Ano_Plantilla"/>
                <xsd:element ref="ns2:Mes_Plantilla"/>
                <xsd:element ref="ns2:Fecha_x0020_de_x0020_generación_x0020_de_x0020_la_x0020_información"/>
                <xsd:element ref="ns3:Nombre_x0020_del_x0020_responsable_x0020_de_x0020_producción" minOccurs="0"/>
                <xsd:element ref="ns3:Código_x0020_nombre_x0020_del_x0020_reponsable_x0020_producción" minOccurs="0"/>
                <xsd:element ref="ns3:Serie" minOccurs="0"/>
                <xsd:element ref="ns3:Sub-Serie" minOccurs="0"/>
                <xsd:element ref="ns3:Tipo_x0020_Documental" minOccurs="0"/>
                <xsd:element ref="ns2:Tipo_de_Norma"/>
                <xsd:element ref="ns1:Language" minOccurs="0"/>
                <xsd:element ref="ns2:Medio_de_conservacion_y_x002f_o_soporte"/>
                <xsd:element ref="ns4:_Format"/>
                <xsd:element ref="ns2:Frecuencia_de_actualizacion"/>
                <xsd:element ref="ns2:Informacion_publicada_o_disponible"/>
                <xsd:element ref="ns3:Responsable_x0020_de_x0020_la_x0020_información" minOccurs="0"/>
                <xsd:element ref="ns3:Código_x0020_responsable_x0020_de_x0020_la_x0020_información" minOccurs="0"/>
                <xsd:element ref="ns2:Estado_Plantilla"/>
                <xsd:element ref="ns2:_dlc_DocIdPersistId" minOccurs="0"/>
                <xsd:element ref="ns2:_dlc_DocIdUrl" minOccurs="0"/>
                <xsd:element ref="ns2:_dlc_DocId" minOccurs="0"/>
                <xsd:element ref="ns1:_dlc_Exempt" minOccurs="0"/>
                <xsd:element ref="ns5:DLCPolicyLabelValue" minOccurs="0"/>
                <xsd:element ref="ns5:DLCPolicyLabelClientValue" minOccurs="0"/>
                <xsd:element ref="ns5:DLCPolicyLabelLoc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6" nillable="true" ma:displayName="Idioma" ma:description="Establece el Idioma, lengua o dialecto en que se encuentra la información." ma:format="Dropdown" ma:internalName="Language" ma:readOnly="false">
      <xsd:simpleType>
        <xsd:restriction base="dms:Choice">
          <xsd:enumeration value="Árabe (Arabia Saudí)"/>
          <xsd:enumeration value="Búlgaro (Bulgaria)"/>
          <xsd:enumeration value="Chino (Hong Kong, RAE)"/>
          <xsd:enumeration value="Chino (República Popular China)"/>
          <xsd:enumeration value="Chino (Taiwán)"/>
          <xsd:enumeration value="Croata (Croacia)"/>
          <xsd:enumeration value="Checo (República Checa)"/>
          <xsd:enumeration value="Danés (Dinamarca)"/>
          <xsd:enumeration value="Neerlandés (Países Bajos)"/>
          <xsd:enumeration value="Inglés"/>
          <xsd:enumeration value="Estonio (Estonia)"/>
          <xsd:enumeration value="Finés (Finlandia)"/>
          <xsd:enumeration value="Francés (Francia)"/>
          <xsd:enumeration value="Alemán (Alemania)"/>
          <xsd:enumeration value="Griego (Grecia)"/>
          <xsd:enumeration value="Hebreo (Israel)"/>
          <xsd:enumeration value="Hindi (India)"/>
          <xsd:enumeration value="Húngaro (Hungría)"/>
          <xsd:enumeration value="Indonesio (Indonesia)"/>
          <xsd:enumeration value="Italiano (Italia)"/>
          <xsd:enumeration value="Japonés (Japón)"/>
          <xsd:enumeration value="Coreano (Corea)"/>
          <xsd:enumeration value="Letón (Letonia)"/>
          <xsd:enumeration value="Lituano (Lituania)"/>
          <xsd:enumeration value="Malayo (Malasia)"/>
          <xsd:enumeration value="Noruego (Bokmal) (Noruega)"/>
          <xsd:enumeration value="Polaco (Polonia)"/>
          <xsd:enumeration value="Portugués (Brasil)"/>
          <xsd:enumeration value="Portugués (Portugal)"/>
          <xsd:enumeration value="Rumano (Rumania)"/>
          <xsd:enumeration value="Ruso (Rusia)"/>
          <xsd:enumeration value="Serbio (latino) (Serbia)"/>
          <xsd:enumeration value="Eslovaco (Eslovaquia)"/>
          <xsd:enumeration value="Esloveno (Eslovenia)"/>
          <xsd:enumeration value="Español (España)"/>
          <xsd:enumeration value="Sueco (Suecia)"/>
          <xsd:enumeration value="Tailandés (Tailandia)"/>
          <xsd:enumeration value="Turco (Turquía)"/>
          <xsd:enumeration value="Ucraniano (Ucrania)"/>
          <xsd:enumeration value="Urdu (República Islámica de Pakistán)"/>
          <xsd:enumeration value="Vietnamita (Vietnam)"/>
        </xsd:restriction>
      </xsd:simpleType>
    </xsd:element>
    <xsd:element name="_dlc_Exempt" ma:index="34"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6565643-c00f-44ce-b5d1-532a85e4382c" elementFormDefault="qualified">
    <xsd:import namespace="http://schemas.microsoft.com/office/2006/documentManagement/types"/>
    <xsd:import namespace="http://schemas.microsoft.com/office/infopath/2007/PartnerControls"/>
    <xsd:element name="Numero" ma:index="1" ma:displayName="Número" ma:description="Consecutivo o identificador único de documento que la dependencia crea al momento de publicar la información." ma:internalName="Numero" ma:readOnly="false">
      <xsd:simpleType>
        <xsd:restriction base="dms:Text">
          <xsd:maxLength value="255"/>
        </xsd:restriction>
      </xsd:simpleType>
    </xsd:element>
    <xsd:element name="Descripcion" ma:index="3" ma:displayName="Descripción" ma:description="Defina brevemente de qué se trata la información. máximo 200 caracteres." ma:internalName="Descripcion">
      <xsd:simpleType>
        <xsd:restriction base="dms:Note">
          <xsd:maxLength value="255"/>
        </xsd:restriction>
      </xsd:simpleType>
    </xsd:element>
    <xsd:element name="Fecha_x0020_de_x0020_inicio_x0020_de_x0020_publicación" ma:index="4" ma:displayName="Fecha creación documento" ma:description="Corresponde a la fecha que se publica o se programa la publicación del documento dentro de portal web." ma:format="DateOnly" ma:internalName="Fecha_x0020_de_x0020_inicio_x0020_de_x0020_publicaci_x00f3_n">
      <xsd:simpleType>
        <xsd:restriction base="dms:DateTime"/>
      </xsd:simpleType>
    </xsd:element>
    <xsd:element name="Fecha_x0020_final_x0020_de_x0020_publicación" ma:index="5" nillable="true" ma:displayName="Fecha final de publicación" ma:description="Corresponde a la fecha en la que se debe des publicar automáticamente el documento dentro de portal web." ma:format="DateOnly" ma:internalName="Fecha_x0020_final_x0020_de_x0020_publicaci_x00f3_n" ma:readOnly="false">
      <xsd:simpleType>
        <xsd:restriction base="dms:DateTime"/>
      </xsd:simpleType>
    </xsd:element>
    <xsd:element name="Ano_Plantilla" ma:index="6" ma:displayName="Año creación documento" ma:description="Corresponde al año de publicación del documento. Este dato ayudará a filtrar el documento al usuario final del portal web." ma:internalName="Ano_Plantilla">
      <xsd:simpleType>
        <xsd:restriction base="dms:Text">
          <xsd:maxLength value="5"/>
        </xsd:restriction>
      </xsd:simpleType>
    </xsd:element>
    <xsd:element name="Mes_Plantilla" ma:index="7" ma:displayName="Mes creación documento" ma:description="Corresponde al mes de publicación del documento. Este dato ayudará a filtrar el documento al usuario final del portal web." ma:format="Dropdown" ma:internalName="Mes_Plantilla" ma:readOnly="false">
      <xsd:simpleType>
        <xsd:restriction base="dms:Choice">
          <xsd:enumeration value="enero"/>
          <xsd:enumeration value="febrero"/>
          <xsd:enumeration value="marzo"/>
          <xsd:enumeration value="abril"/>
          <xsd:enumeration value="mayo"/>
          <xsd:enumeration value="junio"/>
          <xsd:enumeration value="julio"/>
          <xsd:enumeration value="agosto"/>
          <xsd:enumeration value="septiembre"/>
          <xsd:enumeration value="octubre"/>
          <xsd:enumeration value="noviembre"/>
          <xsd:enumeration value="diciembre"/>
        </xsd:restriction>
      </xsd:simpleType>
    </xsd:element>
    <xsd:element name="Fecha_x0020_de_x0020_generación_x0020_de_x0020_la_x0020_información" ma:index="8" ma:displayName="Fecha de generación de la información" ma:description="• Identifique la fecha cuando se creó la información. Esta fecha no puede ser igual a la fecha de publicación." ma:format="DateOnly" ma:internalName="Fecha_x0020_de_x0020_generaci_x00f3_n_x0020_de_x0020_la_x0020_informaci_x00f3_n" ma:readOnly="false">
      <xsd:simpleType>
        <xsd:restriction base="dms:DateTime"/>
      </xsd:simpleType>
    </xsd:element>
    <xsd:element name="Tipo_de_Norma" ma:index="15" ma:displayName="Tipo de Norma" ma:description="Seleccione una categoría (Campo solo aplica si el documento se refiere a una Normatividad. De lo contrario seleccione la palabra no aplica)." ma:format="Dropdown" ma:internalName="Tipo_de_Norma" ma:readOnly="false">
      <xsd:simpleType>
        <xsd:restriction base="dms:Choice">
          <xsd:enumeration value="Boletín Jurídico"/>
          <xsd:enumeration value="Cartas Circulares"/>
          <xsd:enumeration value="Circular Única"/>
          <xsd:enumeration value="Circulares Conjuntas"/>
          <xsd:enumeration value="Circulares Externas"/>
          <xsd:enumeration value="Conceptos"/>
          <xsd:enumeration value="Constitución Política"/>
          <xsd:enumeration value="Decretos"/>
          <xsd:enumeration value="Leyes"/>
          <xsd:enumeration value="Resoluciones"/>
          <xsd:enumeration value="No aplica"/>
        </xsd:restriction>
      </xsd:simpleType>
    </xsd:element>
    <xsd:element name="Medio_de_conservacion_y_x002f_o_soporte" ma:index="17" ma:displayName="Medio de conservación y/o soporte" ma:description="Defina si el documento es: &#10;o Documento físico, documentos se encuentra impreso.                &#10;o Documento electrónico, documento que se encuentra creado y publicado en formato PDF con OCR.&#10;o Documento digital, documento escaneado del documento físico, sin OCR.&#10;" ma:format="Dropdown" ma:internalName="Medio_de_conservacion_y_x002F_o_soporte" ma:readOnly="false">
      <xsd:simpleType>
        <xsd:restriction base="dms:Choice">
          <xsd:enumeration value="Documento físico"/>
          <xsd:enumeration value="Documento electrónico"/>
          <xsd:enumeration value="Documento Digital"/>
        </xsd:restriction>
      </xsd:simpleType>
    </xsd:element>
    <xsd:element name="Frecuencia_de_actualizacion" ma:index="19" ma:displayName="Frecuencia de actualización" ma:description="Identifica la periodicidad o el segmento de tiempo con la que actualiza la información, de acuerdo a su naturaleza y a la normativa aplicable." ma:format="Dropdown" ma:internalName="Frecuencia_de_actualizacion" ma:readOnly="false">
      <xsd:simpleType>
        <xsd:restriction base="dms:Choice">
          <xsd:enumeration value="Cada minuto"/>
          <xsd:enumeration value="Cada hora"/>
          <xsd:enumeration value="Medio Día"/>
          <xsd:enumeration value="Diaria"/>
          <xsd:enumeration value="Semanal"/>
          <xsd:enumeration value="Mensual"/>
          <xsd:enumeration value="Bimestral"/>
          <xsd:enumeration value="Trimestral"/>
          <xsd:enumeration value="Cuatrimestral"/>
          <xsd:enumeration value="Semestral"/>
          <xsd:enumeration value="Anual"/>
          <xsd:enumeration value="Histórica"/>
          <xsd:enumeration value="Por demanda"/>
        </xsd:restriction>
      </xsd:simpleType>
    </xsd:element>
    <xsd:element name="Informacion_publicada_o_disponible" ma:index="20" ma:displayName="Información publicada y/o disponible" ma:description="Indica el lugar donde se encuentra publicado o puede ser consultado el documento. Digite el URL o la sección donde publicará el documento Ej. Superintendencia/políticas, Planes y Programas/plan anual de gestión." ma:internalName="Informacion_publicada_o_disponible" ma:readOnly="false">
      <xsd:simpleType>
        <xsd:restriction base="dms:Text">
          <xsd:maxLength value="250"/>
        </xsd:restriction>
      </xsd:simpleType>
    </xsd:element>
    <xsd:element name="Estado_Plantilla" ma:index="23" ma:displayName="Estado" ma:description="Corresponde a los planes y programas que se encuentra en vigencia (Si no aplica, seleccione la palabra no aplica dentro de la lista)." ma:format="Dropdown" ma:internalName="Estado_Plantilla" ma:readOnly="false">
      <xsd:simpleType>
        <xsd:restriction base="dms:Choice">
          <xsd:enumeration value="En ejecución"/>
          <xsd:enumeration value="En estudio"/>
          <xsd:enumeration value="Obsolesencia"/>
          <xsd:enumeration value="No Aplica"/>
        </xsd:restriction>
      </xsd:simpleType>
    </xsd:element>
    <xsd:element name="_dlc_DocIdPersistId" ma:index="26" nillable="true" ma:displayName="Persist ID" ma:description="Keep ID on add." ma:hidden="true" ma:internalName="_dlc_DocIdPersistId" ma:readOnly="true">
      <xsd:simpleType>
        <xsd:restriction base="dms:Boolean"/>
      </xsd:simpleType>
    </xsd:element>
    <xsd:element name="_dlc_DocIdUrl" ma:index="28"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29" nillable="true" ma:displayName="Valor de Id. de documento" ma:description="El valor del identificador de documento asignado a este elemento."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d7d055-4c42-4b1a-a19c-7e601acfe3a8" elementFormDefault="qualified">
    <xsd:import namespace="http://schemas.microsoft.com/office/2006/documentManagement/types"/>
    <xsd:import namespace="http://schemas.microsoft.com/office/infopath/2007/PartnerControls"/>
    <xsd:element name="Nombre_x0020_del_x0020_responsable_x0020_de_x0020_producción" ma:index="9" nillable="true" ma:displayName="Nombre del responsable de producción" ma:description="Corresponde al nombre de la dependencia encargada de la Producción de la información para efectos de permitir su correcta elaboración" ma:list="{331b8b40-eab9-4f7a-ba9a-3a78d4f6757a}" ma:internalName="Nombre_x0020_del_x0020_responsable_x0020_de_x0020_producci_x00f3_n" ma:showField="Dependencias" ma:web="cfd7d055-4c42-4b1a-a19c-7e601acfe3a8">
      <xsd:simpleType>
        <xsd:restriction base="dms:Lookup"/>
      </xsd:simpleType>
    </xsd:element>
    <xsd:element name="Código_x0020_nombre_x0020_del_x0020_reponsable_x0020_producción" ma:index="10" nillable="true" ma:displayName="Código nombre del reponsable producción" ma:description="Corresponde al Código de la dependencia encargada de la Producción de la información para efectos de permitir su correcta elaboración (este código sale de su TRD)" ma:list="{48eb45d6-5726-4fb9-98e1-916d4146ecee}" ma:internalName="C_x00f3_digo_x0020_nombre_x0020_del_x0020_reponsable_x0020_producci_x00f3_n" ma:showField="Codigos_x0020_Dependencias" ma:web="cfd7d055-4c42-4b1a-a19c-7e601acfe3a8">
      <xsd:simpleType>
        <xsd:restriction base="dms:Lookup"/>
      </xsd:simpleType>
    </xsd:element>
    <xsd:element name="Serie" ma:index="11" nillable="true" ma:displayName="Serie" ma:description="Este dato corresponde a la clasificación documental de cada documento" ma:list="{2a520cbf-0b6d-47f2-bf44-989acf1ea930}" ma:internalName="Serie" ma:showField="Series" ma:web="cfd7d055-4c42-4b1a-a19c-7e601acfe3a8">
      <xsd:simpleType>
        <xsd:restriction base="dms:Lookup"/>
      </xsd:simpleType>
    </xsd:element>
    <xsd:element name="Sub-Serie" ma:index="12" nillable="true" ma:displayName="Sub-Serie" ma:description="Este dato corresponde a la clasificación documental de cada documento" ma:list="{bee6c201-a5c7-45a5-a2d8-9f78e19912cb}" ma:internalName="Sub_x002d_Serie" ma:showField="SubSeries" ma:web="cfd7d055-4c42-4b1a-a19c-7e601acfe3a8">
      <xsd:simpleType>
        <xsd:restriction base="dms:Lookup"/>
      </xsd:simpleType>
    </xsd:element>
    <xsd:element name="Tipo_x0020_Documental" ma:index="13" nillable="true" ma:displayName="Tipo Documental" ma:description="Este dato corresponde a la clasificación documental del documento a cargar" ma:list="{2f099887-1550-4e1d-bbaa-a4cfb5a13b9c}" ma:internalName="Tipo_x0020_Documental" ma:showField="Tipologias" ma:web="cfd7d055-4c42-4b1a-a19c-7e601acfe3a8">
      <xsd:simpleType>
        <xsd:restriction base="dms:Lookup"/>
      </xsd:simpleType>
    </xsd:element>
    <xsd:element name="Responsable_x0020_de_x0020_la_x0020_información" ma:index="21" nillable="true" ma:displayName="Responsable de la información" ma:description="Corresponde al nombre de la dependencia encargada administrar y publicar la información." ma:list="{331b8b40-eab9-4f7a-ba9a-3a78d4f6757a}" ma:internalName="Responsable_x0020_de_x0020_la_x0020_informaci_x00f3_n" ma:showField="Dependencias" ma:web="cfd7d055-4c42-4b1a-a19c-7e601acfe3a8">
      <xsd:simpleType>
        <xsd:restriction base="dms:Lookup"/>
      </xsd:simpleType>
    </xsd:element>
    <xsd:element name="Código_x0020_responsable_x0020_de_x0020_la_x0020_información" ma:index="22" nillable="true" ma:displayName="Código responsable de la información" ma:description="Corresponde al Código de la dependencia encargada administrar y publicar la información. Este dato corresponde a la clasificación documental de cada documento" ma:list="{48eb45d6-5726-4fb9-98e1-916d4146ecee}" ma:internalName="C_x00f3_digo_x0020_responsable_x0020_de_x0020_la_x0020_informaci_x00f3_n" ma:showField="Codigos_x0020_Dependencias" ma:web="cfd7d055-4c42-4b1a-a19c-7e601acfe3a8">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Format" ma:index="18" ma:displayName="Formato" ma:description="Identifica la forma, tamaño o modo en la que se presenta la información o se permite su visualización o consulta, tales como: hoja de cálculo, imagen, audio, video, documento de texto, etc." ma:format="Dropdown" ma:internalName="_Format" ma:readOnly="false">
      <xsd:simpleType>
        <xsd:restriction base="dms:Choice">
          <xsd:enumeration value="Hoja de calculo"/>
          <xsd:enumeration value="Documento de texto"/>
          <xsd:enumeration value="Audio"/>
          <xsd:enumeration value="Video"/>
          <xsd:enumeration value="Imagen"/>
        </xsd:restriction>
      </xsd:simpleType>
    </xsd:element>
  </xsd:schema>
  <xsd:schema xmlns:xsd="http://www.w3.org/2001/XMLSchema" xmlns:xs="http://www.w3.org/2001/XMLSchema" xmlns:dms="http://schemas.microsoft.com/office/2006/documentManagement/types" xmlns:pc="http://schemas.microsoft.com/office/infopath/2007/PartnerControls" targetNamespace="60c38085-413c-455a-bf36-609d76e3b506" elementFormDefault="qualified">
    <xsd:import namespace="http://schemas.microsoft.com/office/2006/documentManagement/types"/>
    <xsd:import namespace="http://schemas.microsoft.com/office/infopath/2007/PartnerControls"/>
    <xsd:element name="DLCPolicyLabelValue" ma:index="35" nillable="true" ma:displayName="Etiqueta" ma:description="Almacena el valor actual de la etiqueta." ma:internalName="DLCPolicyLabelValue" ma:readOnly="true">
      <xsd:simpleType>
        <xsd:restriction base="dms:Note">
          <xsd:maxLength value="255"/>
        </xsd:restriction>
      </xsd:simpleType>
    </xsd:element>
    <xsd:element name="DLCPolicyLabelClientValue" ma:index="36" nillable="true" ma:displayName="Valor de etiqueta de cliente" ma:description="Almacena el último valor de etiqueta calculado en el cliente." ma:hidden="true" ma:internalName="DLCPolicyLabelClientValue" ma:readOnly="false">
      <xsd:simpleType>
        <xsd:restriction base="dms:Note"/>
      </xsd:simpleType>
    </xsd:element>
    <xsd:element name="DLCPolicyLabelLock" ma:index="37" nillable="true" ma:displayName="Etiqueta bloqueada" ma:description="Indica si la etiqueta debería actualizarse cuando se modifican las propiedades del elemento." ma:hidden="true" ma:internalName="DLCPolicyLabelLock"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2" ma:displayName="Tipo de contenido"/>
        <xsd:element ref="dc:title" maxOccurs="1" ma:index="2" ma:displayName="Título"/>
        <xsd:element ref="dc:subject" minOccurs="0" maxOccurs="1"/>
        <xsd:element ref="dc:description" minOccurs="0" maxOccurs="1"/>
        <xsd:element name="keywords" maxOccurs="1" ma:index="14" ma:displayName="Palabras Claves">
          <xsd:simpleType xmlns:xs="http://www.w3.org/2001/XMLSchema">
            <xsd:restriction base="xsd:string">
              <xsd:minLength value="1"/>
            </xsd:restriction>
          </xsd:simpleType>
        </xsd:element>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p:Policy xmlns:p="office.server.policy" id="" local="true">
  <p:Name>Esquema de Publicación</p:Name>
  <p:Description/>
  <p:Statement/>
  <p:PolicyItems>
    <p:PolicyItem featureId="Microsoft.Office.RecordsManagement.PolicyFeatures.PolicyAudit" staticId="0x0101006C70C9CFFF10F647A97BB5C9232AAEE5009FBA39D6F0EFBE46B7DDDC2432460757|-1152541523" UniqueId="d4ea8587-a278-44ed-a4c0-d4c7c9753af1">
      <p:Name>Auditoría</p:Name>
      <p:Description>Audita las acciones de usuario en documentos y enumera elementos en el registro de auditoría.</p:Description>
      <p:CustomData>
        <Audit>
          <Update/>
          <CheckInOut/>
          <DeleteRestore/>
        </Audit>
      </p:CustomData>
    </p:PolicyItem>
    <p:PolicyItem featureId="Microsoft.Office.RecordsManagement.PolicyFeatures.PolicyLabel" staticId="0x0101006C70C9CFFF10F647A97BB5C9232AAEE5009FBA39D6F0EFBE46B7DDDC2432460757|-1050165513" UniqueId="9516b2fc-f6d3-42e3-ad28-7dd574b1dd21">
      <p:Name>Etiquetas</p:Name>
      <p:Description>Genera etiquetas que se pueden insertar en documentos de Microsoft Office para asegurarse de que las propiedades del documento u otra información importante se incluya cuando se impriman los documentos. También se pueden utilizar etiquetas para buscar documentos.</p:Description>
      <p:CustomData>
        <label>
          <properties>
            <width>1.5748031496063</width>
            <height>1.5748031496063</height>
            <justification>Left</justification>
            <lock>True</lock>
          </properties>
          <segment type="literal">Copia Controlada</segment>
        </label>
      </p:CustomData>
    </p:PolicyItem>
  </p:PolicyItems>
</p:Policy>
</file>

<file path=customXml/item7.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1FE486F-ABC7-44F5-920B-A218FB522FCF}"/>
</file>

<file path=customXml/itemProps2.xml><?xml version="1.0" encoding="utf-8"?>
<ds:datastoreItem xmlns:ds="http://schemas.openxmlformats.org/officeDocument/2006/customXml" ds:itemID="{ED0D7D7C-6B06-479A-BAFC-E27F73378B32}">
  <ds:schemaRefs>
    <ds:schemaRef ds:uri="office.server.policy"/>
  </ds:schemaRefs>
</ds:datastoreItem>
</file>

<file path=customXml/itemProps3.xml><?xml version="1.0" encoding="utf-8"?>
<ds:datastoreItem xmlns:ds="http://schemas.openxmlformats.org/officeDocument/2006/customXml" ds:itemID="{CA84219B-12FE-4459-AC1D-3E730EFE88C2}"/>
</file>

<file path=customXml/itemProps4.xml><?xml version="1.0" encoding="utf-8"?>
<ds:datastoreItem xmlns:ds="http://schemas.openxmlformats.org/officeDocument/2006/customXml" ds:itemID="{BADB12FD-BA9A-4300-96A6-1F11C9083FB8}"/>
</file>

<file path=customXml/itemProps5.xml><?xml version="1.0" encoding="utf-8"?>
<ds:datastoreItem xmlns:ds="http://schemas.openxmlformats.org/officeDocument/2006/customXml" ds:itemID="{B98096FD-A076-4543-AE89-E2D1B90BCB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6565643-c00f-44ce-b5d1-532a85e4382c"/>
    <ds:schemaRef ds:uri="cfd7d055-4c42-4b1a-a19c-7e601acfe3a8"/>
    <ds:schemaRef ds:uri="http://schemas.microsoft.com/sharepoint/v3/fields"/>
    <ds:schemaRef ds:uri="60c38085-413c-455a-bf36-609d76e3b5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6.xml><?xml version="1.0" encoding="utf-8"?>
<ds:datastoreItem xmlns:ds="http://schemas.openxmlformats.org/officeDocument/2006/customXml" ds:itemID="{5647EC9E-3B67-4E65-B687-E0CD9183E56A}"/>
</file>

<file path=customXml/itemProps7.xml><?xml version="1.0" encoding="utf-8"?>
<ds:datastoreItem xmlns:ds="http://schemas.openxmlformats.org/officeDocument/2006/customXml" ds:itemID="{B537887E-92C6-43D2-9B23-4C8BB71879B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3</vt:i4>
      </vt:variant>
    </vt:vector>
  </HeadingPairs>
  <TitlesOfParts>
    <vt:vector size="15" baseType="lpstr">
      <vt:lpstr>Descripción1</vt:lpstr>
      <vt:lpstr>Instructivo</vt:lpstr>
      <vt:lpstr>PEFT60</vt:lpstr>
      <vt:lpstr>METADATOS PEFT60</vt:lpstr>
      <vt:lpstr>PEFT64</vt:lpstr>
      <vt:lpstr>METADATOS PEFT64</vt:lpstr>
      <vt:lpstr>PEFT65</vt:lpstr>
      <vt:lpstr>METADATOS PEFT65</vt:lpstr>
      <vt:lpstr>PEFT61</vt:lpstr>
      <vt:lpstr>METADATOS PEFT61</vt:lpstr>
      <vt:lpstr>PEFT62</vt:lpstr>
      <vt:lpstr>METADATOS PEFT62</vt:lpstr>
      <vt:lpstr>Instructivo!Área_de_impresión</vt:lpstr>
      <vt:lpstr>PEFT60!Área_de_impresión</vt:lpstr>
      <vt:lpstr>PEFT62!Área_de_impresión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Formatos: PEFT60 - PEFT61 - PEFT62 - PEFT64 - PEFT65</dc:title>
  <dc:subject/>
  <dc:creator>Usuario</dc:creator>
  <cp:keywords>PEFT60 - PEFT61 - PEFT62 - PEFT64 - PEFT65</cp:keywords>
  <dc:description/>
  <cp:lastModifiedBy>Jhoan Sebastian Mantilla Parada</cp:lastModifiedBy>
  <cp:revision/>
  <dcterms:created xsi:type="dcterms:W3CDTF">2022-07-17T07:48:36Z</dcterms:created>
  <dcterms:modified xsi:type="dcterms:W3CDTF">2024-07-03T16:43:23Z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0x0101006C70C9CFFF10F647A97BB5C9232AAEE5009FBA39D6F0EFBE46B7DDDC2432460757</vt:lpwstr>
  </property>
  <property fmtid="{D5CDD505-2E9C-101B-9397-08002B2CF9AE}" pid="3" name="_dlc_DocIdItemGuid">
    <vt:lpwstr>0cf9df78-4f80-4b6f-aca1-1d3e22d9f9bc</vt:lpwstr>
  </property>
</Properties>
</file>