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2.xml" ContentType="application/vnd.openxmlformats-officedocument.drawing+xml"/>
  <Override PartName="/xl/drawings/drawing1.xml" ContentType="application/vnd.openxmlformats-officedocument.drawing+xml"/>
  <Override PartName="/xl/worksheets/sheet10.xml" ContentType="application/vnd.openxmlformats-officedocument.spreadsheetml.worksheet+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8.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C:\Users\josea\Downloads\Supersalud\TRPR01\"/>
    </mc:Choice>
  </mc:AlternateContent>
  <xr:revisionPtr revIDLastSave="0" documentId="13_ncr:1_{1D723C1C-FD29-41A1-A9CB-55D0314DF334}" xr6:coauthVersionLast="47" xr6:coauthVersionMax="47" xr10:uidLastSave="{00000000-0000-0000-0000-000000000000}"/>
  <bookViews>
    <workbookView xWindow="-120" yWindow="-120" windowWidth="20730" windowHeight="11040" xr2:uid="{00000000-000D-0000-FFFF-FFFF00000000}"/>
  </bookViews>
  <sheets>
    <sheet name="FORMATO " sheetId="2" r:id="rId1"/>
    <sheet name="A" sheetId="5" r:id="rId2"/>
    <sheet name="B" sheetId="6" r:id="rId3"/>
    <sheet name="C" sheetId="7" r:id="rId4"/>
    <sheet name="D" sheetId="8" r:id="rId5"/>
    <sheet name="E" sheetId="9" r:id="rId6"/>
    <sheet name="F" sheetId="10" r:id="rId7"/>
    <sheet name="G" sheetId="11" r:id="rId8"/>
    <sheet name="H" sheetId="12" r:id="rId9"/>
    <sheet name="I" sheetId="13" r:id="rId10"/>
    <sheet name="Ejemplo" sheetId="15" r:id="rId11"/>
    <sheet name="ESRI_MAPINFO_SHEET" sheetId="3" state="veryHidden" r:id="rId1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15" l="1"/>
  <c r="E22" i="15"/>
  <c r="E21" i="15"/>
  <c r="E20" i="15"/>
  <c r="E19" i="15"/>
  <c r="E18" i="15"/>
  <c r="D18" i="15"/>
  <c r="C19" i="15" s="1"/>
  <c r="D19" i="15" s="1"/>
  <c r="C20" i="15" s="1"/>
  <c r="D20" i="15" s="1"/>
  <c r="C21" i="15" s="1"/>
  <c r="D21" i="15" s="1"/>
  <c r="C22" i="15" s="1"/>
  <c r="D22" i="15" s="1"/>
  <c r="C23" i="15" s="1"/>
  <c r="D23" i="15" s="1"/>
  <c r="C18" i="15"/>
  <c r="E14" i="15"/>
  <c r="D14" i="15"/>
  <c r="E28" i="13"/>
  <c r="E19" i="13"/>
  <c r="E18" i="13"/>
  <c r="E27" i="13"/>
  <c r="E26" i="13"/>
  <c r="E25" i="13"/>
  <c r="E24" i="13"/>
  <c r="E23" i="13"/>
  <c r="E22" i="13"/>
  <c r="E21" i="13"/>
  <c r="E20" i="13"/>
  <c r="C18" i="13"/>
  <c r="E14" i="13"/>
  <c r="D18" i="12"/>
  <c r="E14" i="12"/>
  <c r="E28" i="12"/>
  <c r="E27" i="12"/>
  <c r="E26" i="12"/>
  <c r="E25" i="12"/>
  <c r="E24" i="12"/>
  <c r="E23" i="12"/>
  <c r="E22" i="12"/>
  <c r="E21" i="12"/>
  <c r="E20" i="12"/>
  <c r="E19" i="12"/>
  <c r="E18" i="12"/>
  <c r="C18" i="12"/>
  <c r="D14" i="12"/>
  <c r="C19" i="12" s="1"/>
  <c r="D19" i="12" s="1"/>
  <c r="C20" i="12" s="1"/>
  <c r="D20" i="12" s="1"/>
  <c r="C21" i="12" s="1"/>
  <c r="D21" i="12" s="1"/>
  <c r="C22" i="12" s="1"/>
  <c r="D22" i="12" s="1"/>
  <c r="C23" i="12" s="1"/>
  <c r="D23" i="12" s="1"/>
  <c r="C24" i="12" s="1"/>
  <c r="D24" i="12" s="1"/>
  <c r="C25" i="12" s="1"/>
  <c r="D25" i="12" s="1"/>
  <c r="C26" i="12" s="1"/>
  <c r="D26" i="12" s="1"/>
  <c r="C27" i="12" s="1"/>
  <c r="D27" i="12" s="1"/>
  <c r="C28" i="12" s="1"/>
  <c r="D28" i="12" s="1"/>
  <c r="E28" i="11"/>
  <c r="E18" i="11"/>
  <c r="D28" i="11"/>
  <c r="D23" i="11"/>
  <c r="D18" i="11"/>
  <c r="E14" i="11"/>
  <c r="D19" i="11"/>
  <c r="C18" i="11"/>
  <c r="E27" i="11"/>
  <c r="E26" i="11"/>
  <c r="E25" i="11"/>
  <c r="E24" i="11"/>
  <c r="E23" i="11"/>
  <c r="E22" i="11"/>
  <c r="E21" i="11"/>
  <c r="E20" i="11"/>
  <c r="E19" i="11"/>
  <c r="D14" i="11"/>
  <c r="E18" i="7"/>
  <c r="E19" i="10"/>
  <c r="E20" i="10"/>
  <c r="E21" i="10"/>
  <c r="E22" i="10"/>
  <c r="E23" i="10"/>
  <c r="E18" i="10"/>
  <c r="E26" i="2"/>
  <c r="E18" i="9"/>
  <c r="D18" i="9"/>
  <c r="E23" i="9"/>
  <c r="E22" i="9"/>
  <c r="E21" i="9"/>
  <c r="E20" i="9"/>
  <c r="E19" i="9"/>
  <c r="C18" i="9"/>
  <c r="D14" i="9"/>
  <c r="E14" i="9" s="1"/>
  <c r="C19" i="9" s="1"/>
  <c r="D19" i="9" s="1"/>
  <c r="C20" i="9" s="1"/>
  <c r="D20" i="9" s="1"/>
  <c r="C21" i="9" s="1"/>
  <c r="D21" i="9" s="1"/>
  <c r="C22" i="9" s="1"/>
  <c r="D22" i="9" s="1"/>
  <c r="C23" i="9" s="1"/>
  <c r="D23" i="9" s="1"/>
  <c r="D23" i="8"/>
  <c r="E19" i="8"/>
  <c r="E20" i="8"/>
  <c r="E21" i="8"/>
  <c r="E22" i="8"/>
  <c r="E23" i="8"/>
  <c r="E18" i="8"/>
  <c r="D19" i="8"/>
  <c r="D18" i="8"/>
  <c r="C18" i="10"/>
  <c r="D14" i="10"/>
  <c r="C18" i="8"/>
  <c r="C19" i="8" s="1"/>
  <c r="C20" i="8" s="1"/>
  <c r="D14" i="8"/>
  <c r="E14" i="8" s="1"/>
  <c r="E23" i="7"/>
  <c r="E22" i="7"/>
  <c r="E21" i="7"/>
  <c r="E20" i="7"/>
  <c r="E19" i="7"/>
  <c r="C18" i="7"/>
  <c r="D14" i="7"/>
  <c r="E14" i="7" s="1"/>
  <c r="E23" i="6"/>
  <c r="E22" i="6"/>
  <c r="E21" i="6"/>
  <c r="E20" i="6"/>
  <c r="E19" i="6"/>
  <c r="E18" i="6"/>
  <c r="C18" i="6"/>
  <c r="D14" i="6"/>
  <c r="E14" i="6" s="1"/>
  <c r="E22" i="5"/>
  <c r="E21" i="5"/>
  <c r="E20" i="5"/>
  <c r="E19" i="5"/>
  <c r="E18" i="5"/>
  <c r="C18" i="5"/>
  <c r="D14" i="5"/>
  <c r="E14" i="5" s="1"/>
  <c r="C19" i="11" l="1"/>
  <c r="C20" i="11" s="1"/>
  <c r="D20" i="11" s="1"/>
  <c r="C21" i="11" s="1"/>
  <c r="D21" i="11" s="1"/>
  <c r="C22" i="11" s="1"/>
  <c r="D22" i="11" s="1"/>
  <c r="C23" i="11" s="1"/>
  <c r="C24" i="11" s="1"/>
  <c r="E14" i="10"/>
  <c r="D18" i="10" s="1"/>
  <c r="C19" i="10" s="1"/>
  <c r="D19" i="10" s="1"/>
  <c r="C20" i="10" s="1"/>
  <c r="D20" i="10" s="1"/>
  <c r="C21" i="10" s="1"/>
  <c r="D21" i="10" s="1"/>
  <c r="C22" i="10" s="1"/>
  <c r="D22" i="10" s="1"/>
  <c r="C23" i="10" s="1"/>
  <c r="D23" i="10" s="1"/>
  <c r="D20" i="8"/>
  <c r="C21" i="8" s="1"/>
  <c r="D18" i="7"/>
  <c r="C19" i="7" s="1"/>
  <c r="D19" i="7" s="1"/>
  <c r="C20" i="7" s="1"/>
  <c r="D20" i="7" s="1"/>
  <c r="C21" i="7" s="1"/>
  <c r="D21" i="7" s="1"/>
  <c r="C22" i="7" s="1"/>
  <c r="D22" i="7" s="1"/>
  <c r="C23" i="7" s="1"/>
  <c r="D23" i="7" s="1"/>
  <c r="D18" i="6"/>
  <c r="C19" i="6" s="1"/>
  <c r="D19" i="6" s="1"/>
  <c r="C20" i="6" s="1"/>
  <c r="D20" i="6" s="1"/>
  <c r="C21" i="6" s="1"/>
  <c r="D21" i="6" s="1"/>
  <c r="C22" i="6" s="1"/>
  <c r="D22" i="6" s="1"/>
  <c r="C23" i="6" s="1"/>
  <c r="D23" i="6" s="1"/>
  <c r="D18" i="5"/>
  <c r="E9" i="2"/>
  <c r="F7" i="2" s="1"/>
  <c r="D24" i="11" l="1"/>
  <c r="C25" i="11" s="1"/>
  <c r="D21" i="8"/>
  <c r="C22" i="8" s="1"/>
  <c r="C19" i="5"/>
  <c r="D19" i="5" s="1"/>
  <c r="C20" i="5" s="1"/>
  <c r="D20" i="5" s="1"/>
  <c r="C21" i="5" s="1"/>
  <c r="D25" i="11" l="1"/>
  <c r="C26" i="11" s="1"/>
  <c r="D22" i="8"/>
  <c r="C23" i="8" s="1"/>
  <c r="D21" i="5"/>
  <c r="C22" i="5" s="1"/>
  <c r="D22" i="5" s="1"/>
  <c r="D26" i="11" l="1"/>
  <c r="C27" i="11" s="1"/>
  <c r="D27" i="11" l="1"/>
  <c r="C28"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A4" authorId="0" shapeId="0" xr:uid="{516DB0E4-41A9-4A33-A2A2-076A513037BA}">
      <text>
        <r>
          <rPr>
            <sz val="9"/>
            <color indexed="81"/>
            <rFont val="Tahoma"/>
            <family val="2"/>
          </rPr>
          <t>Registre la razón social de la empresa social del estado a la que se promovió el acuerdo de reestructuración de pasivos. 
Campo: texto - MAYÚSCULA</t>
        </r>
      </text>
    </comment>
    <comment ref="E7" authorId="0" shapeId="0" xr:uid="{7942690C-9B78-47EF-A140-688D10D2FA8D}">
      <text>
        <r>
          <rPr>
            <sz val="9"/>
            <color indexed="81"/>
            <rFont val="Tahoma"/>
            <family val="2"/>
          </rPr>
          <t xml:space="preserve">Registre el valor del activo corriente contenido en el estado de situación financiera que se presentó en la solicitud de promoción del acuerdo de reestructuración de pasivos. </t>
        </r>
        <r>
          <rPr>
            <sz val="9"/>
            <color indexed="81"/>
            <rFont val="Tahoma"/>
            <family val="2"/>
          </rPr>
          <t xml:space="preserve">
El valor completo en pesos colombianos. 
Campo: Numérico</t>
        </r>
      </text>
    </comment>
    <comment ref="F7" authorId="0" shapeId="0" xr:uid="{60932004-8744-49D8-9CA8-60CA8FD85C83}">
      <text>
        <r>
          <rPr>
            <sz val="9"/>
            <color indexed="81"/>
            <rFont val="Tahoma"/>
            <family val="2"/>
          </rPr>
          <t>Corresponde al total del activo expresado en salarios mínimos legales mensuales vigentes. 
total activo / valor del salario mínimo legal mensual vigente
Campo: numérico</t>
        </r>
      </text>
    </comment>
    <comment ref="E8" authorId="0" shapeId="0" xr:uid="{BA9D7AA6-D2F9-47E6-915D-1676B44BB502}">
      <text>
        <r>
          <rPr>
            <sz val="9"/>
            <color indexed="81"/>
            <rFont val="Tahoma"/>
            <family val="2"/>
          </rPr>
          <t xml:space="preserve">Registre el valor del activo no corriente contenido en el estado de situación financiera que se presentó en la solicitud de promoción del acuerdo de reestructuración de pasivos. 
El valor completo en pesos colombianos. 
Campo: Numérico
</t>
        </r>
      </text>
    </comment>
    <comment ref="E9" authorId="0" shapeId="0" xr:uid="{48AF6FE0-9875-4976-B82E-7D43049589DE}">
      <text>
        <r>
          <rPr>
            <sz val="9"/>
            <color indexed="81"/>
            <rFont val="Tahoma"/>
            <family val="2"/>
          </rPr>
          <t xml:space="preserve">Corresponde a la sumatoria del activo corriente y activo no corriente.
El valor completo en pesos colombianos. 
Campo: numérico
</t>
        </r>
      </text>
    </comment>
    <comment ref="E11" authorId="0" shapeId="0" xr:uid="{310F1319-27C6-4327-B7BC-C941A48FAADA}">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 ref="B13" authorId="0" shapeId="0" xr:uid="{BAF3C00F-6174-4773-80BA-E276E991C1D9}">
      <text>
        <r>
          <rPr>
            <sz val="9"/>
            <color indexed="81"/>
            <rFont val="Tahoma"/>
            <family val="2"/>
          </rPr>
          <t>Resalte con negrita la clase en la que se ubica el vigilado según el valor de sus activos y diligencia la hoja correspondiente.</t>
        </r>
      </text>
    </comment>
    <comment ref="B26" authorId="0" shapeId="0" xr:uid="{9C4BD678-80DE-4A11-96F8-640E54B741A7}">
      <text>
        <r>
          <rPr>
            <sz val="9"/>
            <color indexed="81"/>
            <rFont val="Tahoma"/>
            <family val="2"/>
          </rPr>
          <t xml:space="preserve">Registre la clase en la que se ubica la Entidad de acuerdo con el monto de sus activos. </t>
        </r>
      </text>
    </comment>
    <comment ref="C26" authorId="0" shapeId="0" xr:uid="{446FD12A-9C3D-4ECC-83E1-E713865971A8}">
      <text>
        <r>
          <rPr>
            <sz val="9"/>
            <color indexed="81"/>
            <rFont val="Tahoma"/>
            <family val="2"/>
          </rPr>
          <t>Registre el valor de los honorarios mensuales en SMLMV según la hoja a la que corresponda la clase (A-I).</t>
        </r>
        <r>
          <rPr>
            <sz val="9"/>
            <color indexed="81"/>
            <rFont val="Tahoma"/>
            <family val="2"/>
          </rPr>
          <t xml:space="preserve">
</t>
        </r>
      </text>
    </comment>
    <comment ref="E26" authorId="0" shapeId="0" xr:uid="{0986B602-0A75-4AFF-8A1F-62E1FE5EDB08}">
      <text>
        <r>
          <rPr>
            <sz val="9"/>
            <color indexed="81"/>
            <rFont val="Tahoma"/>
            <family val="2"/>
          </rPr>
          <t xml:space="preserve">Corresponde al monto de honorarios mensuales en SMLMV multiplicado por el valor del SMLMV.
</t>
        </r>
      </text>
    </comment>
    <comment ref="B27" authorId="0" shapeId="0" xr:uid="{7B24FD8F-837B-4F68-9EFC-ADA59A2AD99F}">
      <text>
        <r>
          <rPr>
            <sz val="9"/>
            <color indexed="81"/>
            <rFont val="Tahoma"/>
            <family val="2"/>
          </rPr>
          <t xml:space="preserve">Registre la fuente de información la cual debe corresponder al estado de situación financiera adjunto a la solicitud de promoción del acuerdo de reestructuración.
Campo: texto - mayúscula inicial
</t>
        </r>
      </text>
    </comment>
    <comment ref="B28" authorId="0" shapeId="0" xr:uid="{A88325EC-E309-4EBB-8B48-81440050CBD6}">
      <text>
        <r>
          <rPr>
            <sz val="9"/>
            <color indexed="81"/>
            <rFont val="Tahoma"/>
            <family val="2"/>
          </rPr>
          <t xml:space="preserve">Registre el nombre de quien elabora el estudio técnico.
Campo: texto - mayúscula inicial 
</t>
        </r>
      </text>
    </comment>
    <comment ref="B29" authorId="0" shapeId="0" xr:uid="{51EA7D4B-8839-4E94-A562-A09AED70C5FA}">
      <text>
        <r>
          <rPr>
            <sz val="9"/>
            <color indexed="81"/>
            <rFont val="Tahoma"/>
            <family val="2"/>
          </rPr>
          <t xml:space="preserve">Registre el nombre de quien elabora el estudio técnico.
Campo: texto - mayúscula inicial </t>
        </r>
      </text>
    </comment>
    <comment ref="B30" authorId="0" shapeId="0" xr:uid="{F25E4BE3-4A76-4A7E-B9F9-C1C77D3E1070}">
      <text>
        <r>
          <rPr>
            <sz val="9"/>
            <color indexed="81"/>
            <rFont val="Tahoma"/>
            <family val="2"/>
          </rPr>
          <t>Registre la fecha de elaboración del estudio técnico.</t>
        </r>
        <r>
          <rPr>
            <b/>
            <sz val="9"/>
            <color indexed="81"/>
            <rFont val="Tahoma"/>
            <family val="2"/>
          </rPr>
          <t xml:space="preserve">
</t>
        </r>
        <r>
          <rPr>
            <sz val="9"/>
            <color indexed="81"/>
            <rFont val="Tahoma"/>
            <family val="2"/>
          </rPr>
          <t xml:space="preserve">Campo: fecha - X de XXXX de 20XX.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F11FBBE7-EC40-4FB3-A10D-072BBC9850A4}">
      <text>
        <r>
          <rPr>
            <sz val="9"/>
            <color indexed="81"/>
            <rFont val="Tahoma"/>
            <family val="2"/>
          </rPr>
          <t xml:space="preserve">Registre el valor de los activos de la Entidad en SMLMV.
</t>
        </r>
      </text>
    </comment>
    <comment ref="A14" authorId="0" shapeId="0" xr:uid="{B0D58CE4-7E2F-4645-9886-12205B0F9F3D}">
      <text>
        <r>
          <rPr>
            <sz val="9"/>
            <color indexed="81"/>
            <rFont val="Tahoma"/>
            <family val="2"/>
          </rPr>
          <t>Registre la clase en la que se ubica el vigilado</t>
        </r>
      </text>
    </comment>
    <comment ref="B14" authorId="0" shapeId="0" xr:uid="{0967E0AE-9DEB-4BCD-A673-4968150BA7D4}">
      <text>
        <r>
          <rPr>
            <sz val="9"/>
            <color indexed="81"/>
            <rFont val="Tahoma"/>
            <family val="2"/>
          </rPr>
          <t>Registre la cantidad mínima de SMLMV de los activos del rango.</t>
        </r>
      </text>
    </comment>
    <comment ref="C14" authorId="0" shapeId="0" xr:uid="{38330977-CE22-4DA4-9EB4-EA23CE45D675}">
      <text>
        <r>
          <rPr>
            <sz val="9"/>
            <color indexed="81"/>
            <rFont val="Tahoma"/>
            <family val="2"/>
          </rPr>
          <t xml:space="preserve">Registre la cantidad de activos en SMLMV superiores a 1.000.000 SMLMV.
</t>
        </r>
      </text>
    </comment>
    <comment ref="D14" authorId="0" shapeId="0" xr:uid="{738F63D0-CE31-4F18-829C-690E0830550B}">
      <text>
        <r>
          <rPr>
            <sz val="9"/>
            <color indexed="81"/>
            <rFont val="Tahoma"/>
            <family val="2"/>
          </rPr>
          <t xml:space="preserve">Corresponde a la diferencia entre el rango mínimo y máximo. 
</t>
        </r>
      </text>
    </comment>
    <comment ref="E14" authorId="0" shapeId="0" xr:uid="{77B9DB34-CC50-497B-8877-BEBFDDE8DB3A}">
      <text>
        <r>
          <rPr>
            <sz val="9"/>
            <color indexed="81"/>
            <rFont val="Tahoma"/>
            <family val="2"/>
          </rPr>
          <t xml:space="preserve">Corrresponde a la cantidad proporcional de los activos de acuerdo con los SMLMV que se agrupan en el rango. 
</t>
        </r>
      </text>
    </comment>
    <comment ref="A16" authorId="0" shapeId="0" xr:uid="{6E63E901-9AC9-4DD7-AA84-0E440188B84A}">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56C0E6C1-6234-4489-99C9-9115B61528B7}">
      <text>
        <r>
          <rPr>
            <sz val="9"/>
            <color indexed="81"/>
            <rFont val="Tahoma"/>
            <family val="2"/>
          </rPr>
          <t xml:space="preserve">SMLMV que se agrupan en el rango. 
</t>
        </r>
      </text>
    </comment>
    <comment ref="C16" authorId="0" shapeId="0" xr:uid="{C45CE0E1-B4D6-4792-8DBA-E15AE6592CDA}">
      <text>
        <r>
          <rPr>
            <sz val="9"/>
            <color indexed="81"/>
            <rFont val="Tahoma"/>
            <family val="2"/>
          </rPr>
          <t xml:space="preserve">Registre en la primera línea la cantidad mínima de SMLMV de los activos en que se agrupa.
</t>
        </r>
      </text>
    </comment>
    <comment ref="D16" authorId="0" shapeId="0" xr:uid="{CCF0B93D-7E78-4E9F-81A2-F13C98E024B2}">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A92DA421-A5CD-45CB-8229-6C7A39480CA4}">
      <text>
        <r>
          <rPr>
            <sz val="9"/>
            <color indexed="81"/>
            <rFont val="Tahoma"/>
            <family val="2"/>
          </rPr>
          <t xml:space="preserve">Corresponde a los honorarios mensuales en SMLMV multiplicado por el valor del SMLMV.
</t>
        </r>
      </text>
    </comment>
    <comment ref="D31" authorId="0" shapeId="0" xr:uid="{76D4BEA6-FA62-4FE0-A6B9-927B07D2D43F}">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DA1C1471-BB70-4C8E-AA11-69C72EA8DAD6}">
      <text>
        <r>
          <rPr>
            <sz val="9"/>
            <color indexed="81"/>
            <rFont val="Tahoma"/>
            <family val="2"/>
          </rPr>
          <t xml:space="preserve">Registre el valor de los activos de la Entidad en SMLMV.
</t>
        </r>
      </text>
    </comment>
    <comment ref="A14" authorId="0" shapeId="0" xr:uid="{7D0F95F6-A3DB-47CE-B1FA-A8D5680B21D2}">
      <text>
        <r>
          <rPr>
            <sz val="9"/>
            <color indexed="81"/>
            <rFont val="Tahoma"/>
            <family val="2"/>
          </rPr>
          <t>Registre la clase en la que se ubica el vigilado</t>
        </r>
      </text>
    </comment>
    <comment ref="B14" authorId="0" shapeId="0" xr:uid="{ADF23219-C1EA-44F0-9FD2-E52B4AA923BC}">
      <text>
        <r>
          <rPr>
            <sz val="9"/>
            <color indexed="81"/>
            <rFont val="Tahoma"/>
            <family val="2"/>
          </rPr>
          <t>Registre la cantidad mínima de SMLMV de los activos del rango.</t>
        </r>
      </text>
    </comment>
    <comment ref="C14" authorId="0" shapeId="0" xr:uid="{6E1F784C-AF0F-4B35-9EEC-12DF056C97A4}">
      <text>
        <r>
          <rPr>
            <sz val="9"/>
            <color indexed="81"/>
            <rFont val="Tahoma"/>
            <family val="2"/>
          </rPr>
          <t xml:space="preserve">Registre la cantidad máxima de SMLMV de los activos del rango.
</t>
        </r>
      </text>
    </comment>
    <comment ref="D14" authorId="0" shapeId="0" xr:uid="{C316E97E-7AA3-47E4-ABAE-2B92031628D1}">
      <text>
        <r>
          <rPr>
            <sz val="9"/>
            <color indexed="81"/>
            <rFont val="Tahoma"/>
            <family val="2"/>
          </rPr>
          <t xml:space="preserve">Corresponde a la diferencia entre el rango mínimo y máximo. 
</t>
        </r>
      </text>
    </comment>
    <comment ref="E14" authorId="0" shapeId="0" xr:uid="{DEFFC403-08CB-4A6F-B4C0-A28F1BC5E5DD}">
      <text>
        <r>
          <rPr>
            <sz val="9"/>
            <color indexed="81"/>
            <rFont val="Tahoma"/>
            <family val="2"/>
          </rPr>
          <t xml:space="preserve">Corrresponde a la cantidad proporcional de los activos de acuerdo con los SMLMV que se agrupan en el rango. 
</t>
        </r>
      </text>
    </comment>
    <comment ref="A16" authorId="0" shapeId="0" xr:uid="{203DD588-4755-4BDF-9750-FAA9ACA3ABD7}">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FF6E6F4A-ECC4-44C1-AFF4-99A81B6D8634}">
      <text>
        <r>
          <rPr>
            <sz val="9"/>
            <color indexed="81"/>
            <rFont val="Tahoma"/>
            <family val="2"/>
          </rPr>
          <t xml:space="preserve">SMLMV que se agrupan en el rango. 
</t>
        </r>
      </text>
    </comment>
    <comment ref="C16" authorId="0" shapeId="0" xr:uid="{37A1FC3B-A97F-4FC5-9130-43AB0429C11C}">
      <text>
        <r>
          <rPr>
            <sz val="9"/>
            <color indexed="81"/>
            <rFont val="Tahoma"/>
            <family val="2"/>
          </rPr>
          <t xml:space="preserve">Registre en la primera línea la cantidad mínima de SMLMV de los activos en que se agrupa.
</t>
        </r>
      </text>
    </comment>
    <comment ref="D16" authorId="0" shapeId="0" xr:uid="{883F4214-8C2D-40D3-A049-C19302990F72}">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E5786105-30EC-4C65-93EE-F9020CB52322}">
      <text>
        <r>
          <rPr>
            <sz val="9"/>
            <color indexed="81"/>
            <rFont val="Tahoma"/>
            <family val="2"/>
          </rPr>
          <t xml:space="preserve">Corresponde a los honorarios mensuales en SMLMV multiplicado por el valor del SMLMV.
</t>
        </r>
      </text>
    </comment>
    <comment ref="D26" authorId="0" shapeId="0" xr:uid="{CADF2015-F2FD-4586-AAAA-4B7A77ABDA08}">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C6992137-CD74-456D-A0DC-18ACCA58C7A5}">
      <text>
        <r>
          <rPr>
            <sz val="9"/>
            <color indexed="81"/>
            <rFont val="Tahoma"/>
            <family val="2"/>
          </rPr>
          <t xml:space="preserve">Registre el valor de los activos de la Entidad en SMLMV.
</t>
        </r>
      </text>
    </comment>
    <comment ref="A14" authorId="0" shapeId="0" xr:uid="{CF02D58F-D9DB-477A-8FEB-65CC867479BF}">
      <text>
        <r>
          <rPr>
            <sz val="9"/>
            <color indexed="81"/>
            <rFont val="Tahoma"/>
            <family val="2"/>
          </rPr>
          <t>Registre la clase en la que se ubica el vigilado</t>
        </r>
      </text>
    </comment>
    <comment ref="B14" authorId="0" shapeId="0" xr:uid="{3292B395-96D1-4D40-BB92-5F597F562D2F}">
      <text>
        <r>
          <rPr>
            <sz val="9"/>
            <color indexed="81"/>
            <rFont val="Tahoma"/>
            <family val="2"/>
          </rPr>
          <t>Registre la cantidad mínima de SMLMV de los activos del rango.</t>
        </r>
      </text>
    </comment>
    <comment ref="C14" authorId="0" shapeId="0" xr:uid="{499EC57D-CD88-4340-B118-1DE7574DDACD}">
      <text>
        <r>
          <rPr>
            <sz val="9"/>
            <color indexed="81"/>
            <rFont val="Tahoma"/>
            <family val="2"/>
          </rPr>
          <t xml:space="preserve">Registre la cantidad máxima de SMLMV de los activos del rango.
</t>
        </r>
      </text>
    </comment>
    <comment ref="D14" authorId="0" shapeId="0" xr:uid="{3AA96672-D9CA-4662-B950-F6F8619C4463}">
      <text>
        <r>
          <rPr>
            <sz val="9"/>
            <color indexed="81"/>
            <rFont val="Tahoma"/>
            <family val="2"/>
          </rPr>
          <t xml:space="preserve">Corresponde a la diferencia entre el rango mínimo y máximo. 
</t>
        </r>
      </text>
    </comment>
    <comment ref="E14" authorId="0" shapeId="0" xr:uid="{4346C3B3-5ED3-487A-83E5-22EBF54DD127}">
      <text>
        <r>
          <rPr>
            <sz val="9"/>
            <color indexed="81"/>
            <rFont val="Tahoma"/>
            <family val="2"/>
          </rPr>
          <t xml:space="preserve">Corrresponde a la cantidad proporcional de los activos de acuerdo con los SMLMV que se agrupan en el rango. 
</t>
        </r>
      </text>
    </comment>
    <comment ref="A16" authorId="0" shapeId="0" xr:uid="{90C50C4C-8859-43E3-A82A-9BFE901EB0B2}">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710BACB6-3893-4EB1-ACAB-DF30F0B02910}">
      <text>
        <r>
          <rPr>
            <sz val="9"/>
            <color indexed="81"/>
            <rFont val="Tahoma"/>
            <family val="2"/>
          </rPr>
          <t xml:space="preserve">SMLMV que se agrupan en el rango, sin decimales.  
</t>
        </r>
      </text>
    </comment>
    <comment ref="C16" authorId="0" shapeId="0" xr:uid="{8FB0FB76-9A1A-40FD-985B-E89DB3058A9F}">
      <text>
        <r>
          <rPr>
            <sz val="9"/>
            <color indexed="81"/>
            <rFont val="Tahoma"/>
            <family val="2"/>
          </rPr>
          <t xml:space="preserve">Registre en la primera línea la cantidad mínima de SMLMV de los activos en que se agrupa.
</t>
        </r>
      </text>
    </comment>
    <comment ref="D16" authorId="0" shapeId="0" xr:uid="{458E7751-70CA-49B5-B12D-F6C43C0E9454}">
      <text>
        <r>
          <rPr>
            <sz val="9"/>
            <color indexed="81"/>
            <rFont val="Tahoma"/>
            <family val="2"/>
          </rPr>
          <t>Corresponde al rango mínimo de activos en SMLMV más el monto de activos proporcionales a la cantidad de SMLMV.</t>
        </r>
      </text>
    </comment>
    <comment ref="E16" authorId="0" shapeId="0" xr:uid="{F3306BB0-1212-4C0E-9E05-0D6610B03A80}">
      <text>
        <r>
          <rPr>
            <sz val="9"/>
            <color indexed="81"/>
            <rFont val="Tahoma"/>
            <family val="2"/>
          </rPr>
          <t>Corresponde a los honorarios mensuales en SMLMV multiplicado por el valor del SMLMV.</t>
        </r>
      </text>
    </comment>
    <comment ref="D26" authorId="0" shapeId="0" xr:uid="{F3842226-381A-40F0-9534-2500F33133F6}">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EA1FFCA0-09D0-4C4A-A444-6908DE339458}">
      <text>
        <r>
          <rPr>
            <sz val="9"/>
            <color indexed="81"/>
            <rFont val="Tahoma"/>
            <family val="2"/>
          </rPr>
          <t xml:space="preserve">Registre el valor de los activos de la Entidad en SMLMV.
</t>
        </r>
      </text>
    </comment>
    <comment ref="A14" authorId="0" shapeId="0" xr:uid="{FEA05D45-DD0A-434A-A0BD-BE23450DB56D}">
      <text>
        <r>
          <rPr>
            <sz val="9"/>
            <color indexed="81"/>
            <rFont val="Tahoma"/>
            <family val="2"/>
          </rPr>
          <t>Registre la clase en la que se ubica el vigilado</t>
        </r>
      </text>
    </comment>
    <comment ref="B14" authorId="0" shapeId="0" xr:uid="{A322726C-21C0-4D9C-B1F8-C96E24937343}">
      <text>
        <r>
          <rPr>
            <sz val="9"/>
            <color indexed="81"/>
            <rFont val="Tahoma"/>
            <family val="2"/>
          </rPr>
          <t>Registre la cantidad mínima de SMLMV de los activos del rango.</t>
        </r>
      </text>
    </comment>
    <comment ref="C14" authorId="0" shapeId="0" xr:uid="{7E2F1A98-347D-4BD5-BC3E-7D4EB45F55FF}">
      <text>
        <r>
          <rPr>
            <sz val="9"/>
            <color indexed="81"/>
            <rFont val="Tahoma"/>
            <family val="2"/>
          </rPr>
          <t xml:space="preserve">Registre la cantidad máxima de SMLMV de los activos del rango.
</t>
        </r>
      </text>
    </comment>
    <comment ref="D14" authorId="0" shapeId="0" xr:uid="{943589FE-0D9C-43D7-8C83-43812B9AE3FF}">
      <text>
        <r>
          <rPr>
            <sz val="9"/>
            <color indexed="81"/>
            <rFont val="Tahoma"/>
            <family val="2"/>
          </rPr>
          <t xml:space="preserve">Corresponde a la diferencia entre el rango mínimo y máximo. 
</t>
        </r>
      </text>
    </comment>
    <comment ref="E14" authorId="0" shapeId="0" xr:uid="{5AA9E9B7-20B4-4586-B91E-55116DFA5EB5}">
      <text>
        <r>
          <rPr>
            <sz val="9"/>
            <color indexed="81"/>
            <rFont val="Tahoma"/>
            <family val="2"/>
          </rPr>
          <t xml:space="preserve">Corrresponde a la cantidad proporcional de los activos de acuerdo con los SMLMV que se agrupan en el rango. 
</t>
        </r>
      </text>
    </comment>
    <comment ref="A16" authorId="0" shapeId="0" xr:uid="{80A8F3BC-453A-495C-A48F-E788F96039AB}">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FB05EA74-90BA-43FC-9874-8A35DB99BFAF}">
      <text>
        <r>
          <rPr>
            <sz val="9"/>
            <color indexed="81"/>
            <rFont val="Tahoma"/>
            <family val="2"/>
          </rPr>
          <t xml:space="preserve">SMLMV que se agrupan en el rango. 
</t>
        </r>
      </text>
    </comment>
    <comment ref="C16" authorId="0" shapeId="0" xr:uid="{F81D2448-0632-4AEF-810B-9256B96541C5}">
      <text>
        <r>
          <rPr>
            <sz val="9"/>
            <color indexed="81"/>
            <rFont val="Tahoma"/>
            <family val="2"/>
          </rPr>
          <t xml:space="preserve">Registre en la primera línea la cantidad mínima de SMLMV de los activos en que se agrupa.
</t>
        </r>
      </text>
    </comment>
    <comment ref="D16" authorId="0" shapeId="0" xr:uid="{39B066D5-B7EE-4992-9876-1F0B74925A9B}">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A3A82D25-8BD1-44DA-972E-86BDA2354949}">
      <text>
        <r>
          <rPr>
            <sz val="9"/>
            <color indexed="81"/>
            <rFont val="Tahoma"/>
            <family val="2"/>
          </rPr>
          <t xml:space="preserve">Corresponde a los honorarios mensuales en SMLMV multiplicado por el valor del SMLMV.
</t>
        </r>
      </text>
    </comment>
    <comment ref="D26" authorId="0" shapeId="0" xr:uid="{B3F77DBD-2676-4BB8-83C8-368BE4029E14}">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EB978A0C-364B-42A7-B72C-0EFD6133F045}">
      <text>
        <r>
          <rPr>
            <sz val="9"/>
            <color indexed="81"/>
            <rFont val="Tahoma"/>
            <family val="2"/>
          </rPr>
          <t xml:space="preserve">Registre el valor de los activos de la Entidad en SMLMV.
</t>
        </r>
      </text>
    </comment>
    <comment ref="A14" authorId="0" shapeId="0" xr:uid="{AF0B95AF-BB67-4B67-A807-AE571729AD60}">
      <text>
        <r>
          <rPr>
            <sz val="9"/>
            <color indexed="81"/>
            <rFont val="Tahoma"/>
            <family val="2"/>
          </rPr>
          <t>Registre la clase en la que se ubica el vigilado</t>
        </r>
      </text>
    </comment>
    <comment ref="B14" authorId="0" shapeId="0" xr:uid="{64E5F275-032A-4BE6-8700-6783FF247DCF}">
      <text>
        <r>
          <rPr>
            <sz val="9"/>
            <color indexed="81"/>
            <rFont val="Tahoma"/>
            <family val="2"/>
          </rPr>
          <t>Registre la cantidad mínima de SMLMV de los activos del rango.</t>
        </r>
      </text>
    </comment>
    <comment ref="C14" authorId="0" shapeId="0" xr:uid="{CBF2057D-8A05-49A0-B0CE-1D7A825A7086}">
      <text>
        <r>
          <rPr>
            <sz val="9"/>
            <color indexed="81"/>
            <rFont val="Tahoma"/>
            <family val="2"/>
          </rPr>
          <t xml:space="preserve">Registre la cantidad máxima de SMLMV de los activos del rango.
</t>
        </r>
      </text>
    </comment>
    <comment ref="D14" authorId="0" shapeId="0" xr:uid="{84BA1769-494E-40A7-9A4F-2C8060975F47}">
      <text>
        <r>
          <rPr>
            <sz val="9"/>
            <color indexed="81"/>
            <rFont val="Tahoma"/>
            <family val="2"/>
          </rPr>
          <t xml:space="preserve">Corresponde a la diferencia entre el rango mínimo y máximo. 
</t>
        </r>
      </text>
    </comment>
    <comment ref="E14" authorId="0" shapeId="0" xr:uid="{4D13E78C-381D-40D3-B691-889785E9482F}">
      <text>
        <r>
          <rPr>
            <sz val="9"/>
            <color indexed="81"/>
            <rFont val="Tahoma"/>
            <family val="2"/>
          </rPr>
          <t xml:space="preserve">Corrresponde a la cantidad proporcional de los activos de acuerdo con los SMLMV que se agrupan en el rango. 
</t>
        </r>
      </text>
    </comment>
    <comment ref="A16" authorId="0" shapeId="0" xr:uid="{F2FA0469-3EDD-41FD-B92A-3C359B05564B}">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D3B21427-0774-4A59-B197-AFF7EDF5D152}">
      <text>
        <r>
          <rPr>
            <sz val="9"/>
            <color indexed="81"/>
            <rFont val="Tahoma"/>
            <family val="2"/>
          </rPr>
          <t xml:space="preserve">SMLMV que se agrupan en el rango. 
</t>
        </r>
      </text>
    </comment>
    <comment ref="C16" authorId="0" shapeId="0" xr:uid="{6B25A554-0AD1-49D9-8C20-67B675F004B4}">
      <text>
        <r>
          <rPr>
            <sz val="9"/>
            <color indexed="81"/>
            <rFont val="Tahoma"/>
            <family val="2"/>
          </rPr>
          <t xml:space="preserve">Registre en la primera línea la cantidad mínima de SMLMV de los activos en que se agrupa.
</t>
        </r>
      </text>
    </comment>
    <comment ref="D16" authorId="0" shapeId="0" xr:uid="{0DEAC250-9AED-4EDB-A054-708D27C7E6EC}">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9CD4F6A8-884A-416B-9F38-2DF6AAB3EFA5}">
      <text>
        <r>
          <rPr>
            <sz val="9"/>
            <color indexed="81"/>
            <rFont val="Tahoma"/>
            <family val="2"/>
          </rPr>
          <t xml:space="preserve">Corresponde a los honorarios mensuales en SMLMV multiplicado por el valor del SMLMV.
</t>
        </r>
      </text>
    </comment>
    <comment ref="D26" authorId="0" shapeId="0" xr:uid="{FA5F0757-2493-4770-8213-ECE8FB9CC898}">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6A6A7D91-CA0B-47F3-8460-68E8E4F7E90E}">
      <text>
        <r>
          <rPr>
            <sz val="9"/>
            <color indexed="81"/>
            <rFont val="Tahoma"/>
            <family val="2"/>
          </rPr>
          <t xml:space="preserve">Registre el valor de los activos de la Entidad en SMLMV.
</t>
        </r>
      </text>
    </comment>
    <comment ref="A14" authorId="0" shapeId="0" xr:uid="{E1840F2A-25E1-4097-A716-E6B0A9624AA6}">
      <text>
        <r>
          <rPr>
            <sz val="9"/>
            <color indexed="81"/>
            <rFont val="Tahoma"/>
            <family val="2"/>
          </rPr>
          <t>Registre la clase en la que se ubica el vigilado</t>
        </r>
      </text>
    </comment>
    <comment ref="B14" authorId="0" shapeId="0" xr:uid="{0A16C52C-04D4-46F5-B652-197B662032EF}">
      <text>
        <r>
          <rPr>
            <sz val="9"/>
            <color indexed="81"/>
            <rFont val="Tahoma"/>
            <family val="2"/>
          </rPr>
          <t>Registre la cantidad mínima de SMLMV de los activos del rango.</t>
        </r>
      </text>
    </comment>
    <comment ref="C14" authorId="0" shapeId="0" xr:uid="{D84E4A78-1B01-444E-A3CE-071CC58413A7}">
      <text>
        <r>
          <rPr>
            <sz val="9"/>
            <color indexed="81"/>
            <rFont val="Tahoma"/>
            <family val="2"/>
          </rPr>
          <t xml:space="preserve">Registre la cantidad máxima de SMLMV de los activos del rango.
</t>
        </r>
      </text>
    </comment>
    <comment ref="D14" authorId="0" shapeId="0" xr:uid="{279BD48E-6CC3-4483-A487-4C96AB9FF618}">
      <text>
        <r>
          <rPr>
            <sz val="9"/>
            <color indexed="81"/>
            <rFont val="Tahoma"/>
            <family val="2"/>
          </rPr>
          <t xml:space="preserve">Corresponde a la diferencia entre el rango mínimo y máximo. 
</t>
        </r>
      </text>
    </comment>
    <comment ref="E14" authorId="0" shapeId="0" xr:uid="{4D8FA033-D5C4-40DA-A269-3C78E935E1F1}">
      <text>
        <r>
          <rPr>
            <sz val="9"/>
            <color indexed="81"/>
            <rFont val="Tahoma"/>
            <family val="2"/>
          </rPr>
          <t xml:space="preserve">Corrresponde a la cantidad proporcional de los activos de acuerdo con los SMLMV que se agrupan en el rango. 
</t>
        </r>
      </text>
    </comment>
    <comment ref="A16" authorId="0" shapeId="0" xr:uid="{D1E48A4F-2184-4108-AEE2-F9969399C298}">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42528410-16A2-4D47-A174-D0C250C9D6EC}">
      <text>
        <r>
          <rPr>
            <sz val="9"/>
            <color indexed="81"/>
            <rFont val="Tahoma"/>
            <family val="2"/>
          </rPr>
          <t xml:space="preserve">SMLMV que se agrupan en el rango. 
</t>
        </r>
      </text>
    </comment>
    <comment ref="C16" authorId="0" shapeId="0" xr:uid="{98E55A3B-8740-40EE-A26A-3CDF2F4BA806}">
      <text>
        <r>
          <rPr>
            <sz val="9"/>
            <color indexed="81"/>
            <rFont val="Tahoma"/>
            <family val="2"/>
          </rPr>
          <t xml:space="preserve">Registre en la primera línea la cantidad mínima de SMLMV de los activos en que se agrupa.
</t>
        </r>
      </text>
    </comment>
    <comment ref="D16" authorId="0" shapeId="0" xr:uid="{668B6FBE-A803-486A-BB44-0DAFF13041A1}">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04886F04-B2AB-4269-B9C7-C6B331978281}">
      <text>
        <r>
          <rPr>
            <sz val="9"/>
            <color indexed="81"/>
            <rFont val="Tahoma"/>
            <family val="2"/>
          </rPr>
          <t xml:space="preserve">Corresponde a los honorarios mensuales en SMLMV multiplicado por el valor del SMLMV.
</t>
        </r>
      </text>
    </comment>
    <comment ref="D26" authorId="0" shapeId="0" xr:uid="{902EF812-466F-4779-8775-1DA99EF78AEA}">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104245E6-5EBD-4E36-8E1F-77BE9AD4177E}">
      <text>
        <r>
          <rPr>
            <sz val="9"/>
            <color indexed="81"/>
            <rFont val="Tahoma"/>
            <family val="2"/>
          </rPr>
          <t xml:space="preserve">Registre el valor de los activos de la Entidad en SMLMV.
</t>
        </r>
      </text>
    </comment>
    <comment ref="A14" authorId="0" shapeId="0" xr:uid="{1F72C879-29DB-4C22-A4AB-37F8929BCBAF}">
      <text>
        <r>
          <rPr>
            <sz val="9"/>
            <color indexed="81"/>
            <rFont val="Tahoma"/>
            <family val="2"/>
          </rPr>
          <t>Registre la clase en la que se ubica el vigilado</t>
        </r>
      </text>
    </comment>
    <comment ref="B14" authorId="0" shapeId="0" xr:uid="{1512C948-3863-40CF-854A-C22394FB3603}">
      <text>
        <r>
          <rPr>
            <sz val="9"/>
            <color indexed="81"/>
            <rFont val="Tahoma"/>
            <family val="2"/>
          </rPr>
          <t>Registre la cantidad mínima de SMLMV de los activos del rango.</t>
        </r>
      </text>
    </comment>
    <comment ref="C14" authorId="0" shapeId="0" xr:uid="{50F73A27-313F-43DA-83D7-9C3E0FF37CC4}">
      <text>
        <r>
          <rPr>
            <sz val="9"/>
            <color indexed="81"/>
            <rFont val="Tahoma"/>
            <family val="2"/>
          </rPr>
          <t xml:space="preserve">Registre la cantidad máxima de SMLMV de los activos del rango.
</t>
        </r>
      </text>
    </comment>
    <comment ref="D14" authorId="0" shapeId="0" xr:uid="{E46ADCBD-34A9-4394-886C-2DEDCF0842C7}">
      <text>
        <r>
          <rPr>
            <sz val="9"/>
            <color indexed="81"/>
            <rFont val="Tahoma"/>
            <family val="2"/>
          </rPr>
          <t xml:space="preserve">Corresponde a la diferencia entre el rango mínimo y máximo. 
</t>
        </r>
      </text>
    </comment>
    <comment ref="E14" authorId="0" shapeId="0" xr:uid="{2D3561A6-CCD2-4972-87E8-4699B8439FFD}">
      <text>
        <r>
          <rPr>
            <sz val="9"/>
            <color indexed="81"/>
            <rFont val="Tahoma"/>
            <family val="2"/>
          </rPr>
          <t xml:space="preserve">Corrresponde a la cantidad proporcional de los activos de acuerdo con los SMLMV que se agrupan en el rango. 
</t>
        </r>
      </text>
    </comment>
    <comment ref="A16" authorId="0" shapeId="0" xr:uid="{23EF8FC8-454C-47D5-8701-607B915A08B0}">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6F0CC7A3-45A9-4B7F-B308-9225DB921326}">
      <text>
        <r>
          <rPr>
            <sz val="9"/>
            <color indexed="81"/>
            <rFont val="Tahoma"/>
            <family val="2"/>
          </rPr>
          <t xml:space="preserve">SMLMV que se agrupan en el rango. 
</t>
        </r>
      </text>
    </comment>
    <comment ref="C16" authorId="0" shapeId="0" xr:uid="{DF8C7080-8161-4318-B1D7-C8A37F64FC29}">
      <text>
        <r>
          <rPr>
            <sz val="9"/>
            <color indexed="81"/>
            <rFont val="Tahoma"/>
            <family val="2"/>
          </rPr>
          <t xml:space="preserve">Registre en la primera línea la cantidad mínima de SMLMV de los activos en que se agrupa.
</t>
        </r>
      </text>
    </comment>
    <comment ref="D16" authorId="0" shapeId="0" xr:uid="{612B8237-598E-480D-82BB-DB778425BE04}">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F3DF3842-8888-4A33-808D-315648A0B005}">
      <text>
        <r>
          <rPr>
            <sz val="9"/>
            <color indexed="81"/>
            <rFont val="Tahoma"/>
            <family val="2"/>
          </rPr>
          <t xml:space="preserve">Corresponde a los honorarios mensuales en SMLMV multiplicado por el valor del SMLMV.
</t>
        </r>
      </text>
    </comment>
    <comment ref="D26" authorId="0" shapeId="0" xr:uid="{BB152C21-26F6-4273-997B-1311DB301C17}">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74C986E2-D122-4C2F-89F9-5D5C540F875E}">
      <text>
        <r>
          <rPr>
            <sz val="9"/>
            <color indexed="81"/>
            <rFont val="Tahoma"/>
            <family val="2"/>
          </rPr>
          <t xml:space="preserve">Registre el valor de los activos de la Entidad en SMLMV.
</t>
        </r>
      </text>
    </comment>
    <comment ref="A14" authorId="0" shapeId="0" xr:uid="{4A464D27-7DC4-4F9D-BECE-242C3E9D7D66}">
      <text>
        <r>
          <rPr>
            <sz val="9"/>
            <color indexed="81"/>
            <rFont val="Tahoma"/>
            <family val="2"/>
          </rPr>
          <t>Registre la clase en la que se ubica el vigilado</t>
        </r>
      </text>
    </comment>
    <comment ref="B14" authorId="0" shapeId="0" xr:uid="{B64C37D0-0E75-4B6A-B2CD-FC6CA7690911}">
      <text>
        <r>
          <rPr>
            <sz val="9"/>
            <color indexed="81"/>
            <rFont val="Tahoma"/>
            <family val="2"/>
          </rPr>
          <t>Registre la cantidad mínima de SMLMV de los activos del rango.</t>
        </r>
      </text>
    </comment>
    <comment ref="C14" authorId="0" shapeId="0" xr:uid="{2A78333B-08A1-4873-9710-4598F4973818}">
      <text>
        <r>
          <rPr>
            <sz val="9"/>
            <color indexed="81"/>
            <rFont val="Tahoma"/>
            <family val="2"/>
          </rPr>
          <t xml:space="preserve">Registre la cantidad máxima de SMLMV de los activos del rango.
</t>
        </r>
      </text>
    </comment>
    <comment ref="D14" authorId="0" shapeId="0" xr:uid="{DDA73E3E-8E2F-4C36-92B2-69A341D03793}">
      <text>
        <r>
          <rPr>
            <sz val="9"/>
            <color indexed="81"/>
            <rFont val="Tahoma"/>
            <family val="2"/>
          </rPr>
          <t xml:space="preserve">Corresponde a la diferencia entre el rango mínimo y máximo. 
</t>
        </r>
      </text>
    </comment>
    <comment ref="E14" authorId="0" shapeId="0" xr:uid="{482B3293-C439-4463-9C77-CF9649BF5C5A}">
      <text>
        <r>
          <rPr>
            <sz val="9"/>
            <color indexed="81"/>
            <rFont val="Tahoma"/>
            <family val="2"/>
          </rPr>
          <t xml:space="preserve">Corrresponde a la cantidad proporcional de los activos de acuerdo con los SMLMV que se agrupan en el rango. 
</t>
        </r>
      </text>
    </comment>
    <comment ref="A16" authorId="0" shapeId="0" xr:uid="{7A5609FB-D20F-440B-9E66-6C9B41AD1164}">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0B23BC43-29B5-4366-872F-23E397FAF4AC}">
      <text>
        <r>
          <rPr>
            <sz val="9"/>
            <color indexed="81"/>
            <rFont val="Tahoma"/>
            <family val="2"/>
          </rPr>
          <t xml:space="preserve">SMLMV que se agrupan en el rango. 
</t>
        </r>
      </text>
    </comment>
    <comment ref="C16" authorId="0" shapeId="0" xr:uid="{4521088D-16CD-492A-A7F8-EE30E017F5A1}">
      <text>
        <r>
          <rPr>
            <sz val="9"/>
            <color indexed="81"/>
            <rFont val="Tahoma"/>
            <family val="2"/>
          </rPr>
          <t xml:space="preserve">Registre en la primera línea la cantidad mínima de SMLMV de los activos en que se agrupa.
</t>
        </r>
      </text>
    </comment>
    <comment ref="D16" authorId="0" shapeId="0" xr:uid="{1583AE22-55BC-47CA-8E49-3A8903AEFBD9}">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B5535E8D-EC42-4850-9F82-86A5D818A8BD}">
      <text>
        <r>
          <rPr>
            <sz val="9"/>
            <color indexed="81"/>
            <rFont val="Tahoma"/>
            <family val="2"/>
          </rPr>
          <t xml:space="preserve">Corresponde a los honorarios mensuales en SMLMV multiplicado por el valor del SMLMV.
</t>
        </r>
      </text>
    </comment>
    <comment ref="D26" authorId="0" shapeId="0" xr:uid="{945BFC3B-C734-463D-A128-2372F8726E20}">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9BEC1F1C-C1D5-4E99-A05E-1984CD2D90B5}">
      <text>
        <r>
          <rPr>
            <sz val="9"/>
            <color indexed="81"/>
            <rFont val="Tahoma"/>
            <family val="2"/>
          </rPr>
          <t xml:space="preserve">Registre el valor de los activos de la Entidad en SMLMV.
</t>
        </r>
      </text>
    </comment>
    <comment ref="A14" authorId="0" shapeId="0" xr:uid="{EF7FBCCC-1E3A-43CF-AED3-1277E1CD7A04}">
      <text>
        <r>
          <rPr>
            <sz val="9"/>
            <color indexed="81"/>
            <rFont val="Tahoma"/>
            <family val="2"/>
          </rPr>
          <t>Registre la clase en la que se ubica el vigilado</t>
        </r>
      </text>
    </comment>
    <comment ref="B14" authorId="0" shapeId="0" xr:uid="{4CD1B469-FB37-4EC5-9E6B-1771D9DD61B6}">
      <text>
        <r>
          <rPr>
            <sz val="9"/>
            <color indexed="81"/>
            <rFont val="Tahoma"/>
            <family val="2"/>
          </rPr>
          <t>Registre la cantidad mínima de SMLMV de los activos del rango.</t>
        </r>
      </text>
    </comment>
    <comment ref="C14" authorId="0" shapeId="0" xr:uid="{88B3A801-1537-4FA2-9162-D09919D7903A}">
      <text>
        <r>
          <rPr>
            <sz val="9"/>
            <color indexed="81"/>
            <rFont val="Tahoma"/>
            <family val="2"/>
          </rPr>
          <t xml:space="preserve">Registre la cantidad máxima de SMLMV de los activos del rango.
</t>
        </r>
      </text>
    </comment>
    <comment ref="D14" authorId="0" shapeId="0" xr:uid="{26F33837-E915-4A98-B9B8-3EA0288EC751}">
      <text>
        <r>
          <rPr>
            <sz val="9"/>
            <color indexed="81"/>
            <rFont val="Tahoma"/>
            <family val="2"/>
          </rPr>
          <t xml:space="preserve">Corresponde a la diferencia entre el rango mínimo y máximo. 
</t>
        </r>
      </text>
    </comment>
    <comment ref="E14" authorId="0" shapeId="0" xr:uid="{81A6F755-BFC9-4478-A96D-BE4B258D7CED}">
      <text>
        <r>
          <rPr>
            <sz val="9"/>
            <color indexed="81"/>
            <rFont val="Tahoma"/>
            <family val="2"/>
          </rPr>
          <t xml:space="preserve">Corrresponde a la cantidad proporcional de los activos de acuerdo con los SMLMV que se agrupan en el rango. 
</t>
        </r>
      </text>
    </comment>
    <comment ref="A16" authorId="0" shapeId="0" xr:uid="{4EF633EA-7CC7-4222-B0D3-20A15DFEB4DA}">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3769E0D1-18AE-4997-9DDA-8DDDB8EF1402}">
      <text>
        <r>
          <rPr>
            <sz val="9"/>
            <color indexed="81"/>
            <rFont val="Tahoma"/>
            <family val="2"/>
          </rPr>
          <t xml:space="preserve">SMLMV que se agrupan en el rango. 
</t>
        </r>
      </text>
    </comment>
    <comment ref="C16" authorId="0" shapeId="0" xr:uid="{9BD0795B-A7E1-4053-B008-9879BB91BED0}">
      <text>
        <r>
          <rPr>
            <sz val="9"/>
            <color indexed="81"/>
            <rFont val="Tahoma"/>
            <family val="2"/>
          </rPr>
          <t xml:space="preserve">Registre en la primera línea la cantidad mínima de SMLMV de los activos en que se agrupa.
</t>
        </r>
      </text>
    </comment>
    <comment ref="D16" authorId="0" shapeId="0" xr:uid="{F43C1195-AB1B-4E5B-B61E-BF16FF4AD3E0}">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CF47027F-0F20-4E44-A2B6-E063276C9C56}">
      <text>
        <r>
          <rPr>
            <sz val="9"/>
            <color indexed="81"/>
            <rFont val="Tahoma"/>
            <family val="2"/>
          </rPr>
          <t xml:space="preserve">Corresponde a los honorarios mensuales en SMLMV multiplicado por el valor del SMLMV.
</t>
        </r>
      </text>
    </comment>
    <comment ref="D31" authorId="0" shapeId="0" xr:uid="{663A2CB7-47BB-4146-8AD1-89FDF161A64D}">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Edda Lorena Sintura Gomez</author>
  </authors>
  <commentList>
    <comment ref="E10" authorId="0" shapeId="0" xr:uid="{0B0FF37C-3398-443B-88C1-11CA19BC492C}">
      <text>
        <r>
          <rPr>
            <sz val="9"/>
            <color indexed="81"/>
            <rFont val="Tahoma"/>
            <family val="2"/>
          </rPr>
          <t xml:space="preserve">Registre el valor de los activos de la Entidad en SMLMV.
</t>
        </r>
      </text>
    </comment>
    <comment ref="A14" authorId="0" shapeId="0" xr:uid="{3FC47AFA-BBFE-4DF6-AF32-59CE7DC24EEB}">
      <text>
        <r>
          <rPr>
            <sz val="9"/>
            <color indexed="81"/>
            <rFont val="Tahoma"/>
            <family val="2"/>
          </rPr>
          <t>Registre la clase en la que se ubica el vigilado</t>
        </r>
      </text>
    </comment>
    <comment ref="B14" authorId="0" shapeId="0" xr:uid="{09044CA2-D83A-4F0A-9DDC-8B1464034BF9}">
      <text>
        <r>
          <rPr>
            <sz val="9"/>
            <color indexed="81"/>
            <rFont val="Tahoma"/>
            <family val="2"/>
          </rPr>
          <t>Registre la cantidad mínima de SMLMV de los activos del rango.</t>
        </r>
      </text>
    </comment>
    <comment ref="C14" authorId="0" shapeId="0" xr:uid="{AA1B7EF6-8748-4672-9B6F-AD97C3CD4D00}">
      <text>
        <r>
          <rPr>
            <sz val="9"/>
            <color indexed="81"/>
            <rFont val="Tahoma"/>
            <family val="2"/>
          </rPr>
          <t xml:space="preserve">Registre la cantidad máxima de SMLMV de los activos del rango.
</t>
        </r>
      </text>
    </comment>
    <comment ref="D14" authorId="0" shapeId="0" xr:uid="{BD8DB3AC-4865-45CA-96C2-0E3FBA43732E}">
      <text>
        <r>
          <rPr>
            <sz val="9"/>
            <color indexed="81"/>
            <rFont val="Tahoma"/>
            <family val="2"/>
          </rPr>
          <t xml:space="preserve">Corresponde a la diferencia entre el rango mínimo y máximo. 
</t>
        </r>
      </text>
    </comment>
    <comment ref="E14" authorId="0" shapeId="0" xr:uid="{46995C4C-862C-4CA6-BF39-63177C7B14B9}">
      <text>
        <r>
          <rPr>
            <sz val="9"/>
            <color indexed="81"/>
            <rFont val="Tahoma"/>
            <family val="2"/>
          </rPr>
          <t xml:space="preserve">Corrresponde a la cantidad proporcional de los activos de acuerdo con los SMLMV que se agrupan en el rango. 
</t>
        </r>
      </text>
    </comment>
    <comment ref="A16" authorId="0" shapeId="0" xr:uid="{298E6BC0-1C0C-4500-AC9D-4984F22D5F4F}">
      <text>
        <r>
          <rPr>
            <sz val="9"/>
            <color indexed="81"/>
            <rFont val="Tahoma"/>
            <family val="2"/>
          </rPr>
          <t>Numeración de la cantidad de SMLMV que se agrupan en el rango.
Resalte y registre en el campo "MONTO DE HONORARIOS MENSUALES EN SMLMV" del formato según el monto de los activos en SMLMV en que se ubica la Entidad.</t>
        </r>
      </text>
    </comment>
    <comment ref="B16" authorId="0" shapeId="0" xr:uid="{4C70DDE9-A6E3-4710-A745-F95C05535FB6}">
      <text>
        <r>
          <rPr>
            <sz val="9"/>
            <color indexed="81"/>
            <rFont val="Tahoma"/>
            <family val="2"/>
          </rPr>
          <t xml:space="preserve">SMLMV que se agrupan en el rango. 
</t>
        </r>
      </text>
    </comment>
    <comment ref="C16" authorId="0" shapeId="0" xr:uid="{7865DB5E-4298-474B-873F-3D255352E66D}">
      <text>
        <r>
          <rPr>
            <sz val="9"/>
            <color indexed="81"/>
            <rFont val="Tahoma"/>
            <family val="2"/>
          </rPr>
          <t xml:space="preserve">Registre en la primera línea la cantidad mínima de SMLMV de los activos en que se agrupa.
</t>
        </r>
      </text>
    </comment>
    <comment ref="D16" authorId="0" shapeId="0" xr:uid="{9B1DAA85-FCC5-49DC-AA35-87F3965E0301}">
      <text>
        <r>
          <rPr>
            <sz val="9"/>
            <color indexed="81"/>
            <rFont val="Tahoma"/>
            <family val="2"/>
          </rPr>
          <t>Corresponde al rango mínimo de activos en SMLMV más el monto de activos proporcionales a la cantidad de SMLMV.</t>
        </r>
        <r>
          <rPr>
            <b/>
            <sz val="9"/>
            <color indexed="81"/>
            <rFont val="Tahoma"/>
            <family val="2"/>
          </rPr>
          <t xml:space="preserve">
</t>
        </r>
      </text>
    </comment>
    <comment ref="E16" authorId="0" shapeId="0" xr:uid="{EFF4FF7B-C6D5-44E5-ADC5-73496E4C7BCF}">
      <text>
        <r>
          <rPr>
            <sz val="9"/>
            <color indexed="81"/>
            <rFont val="Tahoma"/>
            <family val="2"/>
          </rPr>
          <t xml:space="preserve">Corresponde a los honorarios mensuales en SMLMV multiplicado por el valor del SMLMV.
</t>
        </r>
      </text>
    </comment>
    <comment ref="D31" authorId="0" shapeId="0" xr:uid="{0F8F6692-1210-4988-9CAF-8635CC9DC8BA}">
      <text>
        <r>
          <rPr>
            <sz val="9"/>
            <color indexed="81"/>
            <rFont val="Tahoma"/>
            <family val="2"/>
          </rPr>
          <t xml:space="preserve">Registre el valor del salario mínimo mensual legal vigente al momento de la fijación de honorarios y correspondiente a la vigencia del corte del estado de situación financiera. </t>
        </r>
      </text>
    </comment>
  </commentList>
</comments>
</file>

<file path=xl/sharedStrings.xml><?xml version="1.0" encoding="utf-8"?>
<sst xmlns="http://schemas.openxmlformats.org/spreadsheetml/2006/main" count="271" uniqueCount="78">
  <si>
    <t>(nombre de la entidad)</t>
  </si>
  <si>
    <t>ACTIVO</t>
  </si>
  <si>
    <t>ACTIVO CORRIENTE</t>
  </si>
  <si>
    <t>ACTIVO NO CORRIENTE</t>
  </si>
  <si>
    <t>TOTAL ACTIVO</t>
  </si>
  <si>
    <t>RANGO HONORARIOS S/N DECRETO 090 DE 2000</t>
  </si>
  <si>
    <t>CLASE</t>
  </si>
  <si>
    <t>ACTIVOS</t>
  </si>
  <si>
    <t>HONORARIOS MENSUALES</t>
  </si>
  <si>
    <t>A</t>
  </si>
  <si>
    <t>B</t>
  </si>
  <si>
    <t>D</t>
  </si>
  <si>
    <t>E</t>
  </si>
  <si>
    <t>F</t>
  </si>
  <si>
    <t>G</t>
  </si>
  <si>
    <t>H</t>
  </si>
  <si>
    <t>I</t>
  </si>
  <si>
    <t xml:space="preserve">MONTO MENSUAL EN $ </t>
  </si>
  <si>
    <t>Fuente:</t>
  </si>
  <si>
    <t>Elaboró:</t>
  </si>
  <si>
    <t>Aprobó:</t>
  </si>
  <si>
    <t>Fecha:</t>
  </si>
  <si>
    <t>GESTIÓN DE TRÁMITES</t>
  </si>
  <si>
    <t>CÓDIGO</t>
  </si>
  <si>
    <t>VERSIÓN</t>
  </si>
  <si>
    <t>FECHA</t>
  </si>
  <si>
    <t>Valor salario mínimo legal mensual vigente</t>
  </si>
  <si>
    <t>HASTA 2.500 SMLMV</t>
  </si>
  <si>
    <t>DE 1 A 5 SMLMV</t>
  </si>
  <si>
    <t>DE 2.500 A 5.000 SMLMV</t>
  </si>
  <si>
    <t>DE 5 A 10 SMLMV</t>
  </si>
  <si>
    <t>DE 5.000 A 25.000 SMLMV</t>
  </si>
  <si>
    <t>DE 10 A 15 SMLMV</t>
  </si>
  <si>
    <t>DE 25.000 A 50.000 SMLMV</t>
  </si>
  <si>
    <t>DE 15 A 20 SMLMV</t>
  </si>
  <si>
    <t>DE 50.000 A 100.000 SMLMV</t>
  </si>
  <si>
    <t>DE 20 A 25 SMLMV</t>
  </si>
  <si>
    <t>DE 100.000 A 200.000 SMLMV</t>
  </si>
  <si>
    <t>DE 25 A 30 SMLMV</t>
  </si>
  <si>
    <t>DE 200.000 A 500.000 SMLMV</t>
  </si>
  <si>
    <t>DE 30 A 40 SMLMV</t>
  </si>
  <si>
    <t>DE 500.000 A 1.000.000 SMLMV</t>
  </si>
  <si>
    <t>CON ACTIVOS SUPERIORES A 1.000.000 SMLMV</t>
  </si>
  <si>
    <t>DE 40 A 50 SMLMV</t>
  </si>
  <si>
    <t>DE 50 A 60 SMLMV</t>
  </si>
  <si>
    <t>C</t>
  </si>
  <si>
    <t>Mínimo</t>
  </si>
  <si>
    <t>Máximo</t>
  </si>
  <si>
    <t>Diferencia</t>
  </si>
  <si>
    <t>Rango Activos SMLMV</t>
  </si>
  <si>
    <t>#</t>
  </si>
  <si>
    <t>Honorarios Mensuales SMLMV</t>
  </si>
  <si>
    <t>Valor en pesos</t>
  </si>
  <si>
    <t>ANEXO HONORARIOS SEGÚN LA CLASE Y RANGO</t>
  </si>
  <si>
    <t>Clase</t>
  </si>
  <si>
    <t>Rango mínimo de activos en SMLMV</t>
  </si>
  <si>
    <t>Rango máximo de activos en SMLMV</t>
  </si>
  <si>
    <t>a</t>
  </si>
  <si>
    <t>b</t>
  </si>
  <si>
    <t>c</t>
  </si>
  <si>
    <t>d</t>
  </si>
  <si>
    <t>(b*SMLMV)</t>
  </si>
  <si>
    <t xml:space="preserve">MONTO DE HONORARIOS MENSUALES EN SMLMV </t>
  </si>
  <si>
    <t>activos proporcionales a la cantidad de SMLMV</t>
  </si>
  <si>
    <t>VALOR EN 
SMLMV</t>
  </si>
  <si>
    <t>Valor en SMLMV de los activos</t>
  </si>
  <si>
    <t>De acuerdo con la clase en la que se ubica el vigilado según el valor de los activos, detallado en la hoja "formato - RANGO HONORARIOS S/N DECRETO 090 DE 2000" y considerando que el valor de los honorarios se ubica en un rango (mínimo y máximo); a continuación, detalle los salarios mínimos legales mensuales vigentes agrupados en el rango.</t>
  </si>
  <si>
    <t>Clase A</t>
  </si>
  <si>
    <t>Clase B</t>
  </si>
  <si>
    <t>Clase C</t>
  </si>
  <si>
    <t>Clase D</t>
  </si>
  <si>
    <t>Clase E</t>
  </si>
  <si>
    <t>Clase F</t>
  </si>
  <si>
    <t>Clase G</t>
  </si>
  <si>
    <t>Clase H</t>
  </si>
  <si>
    <t>Clase I</t>
  </si>
  <si>
    <t>TRFT18</t>
  </si>
  <si>
    <t>ESTUDIO TÉCNICO PARA FIJACIÓN HONORARIOS DE PROMOTORES CON CÓDIGO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</si>
</sst>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2C0A]\ #,##0;[$$-2C0A]\ \-#,##0"/>
    <numFmt numFmtId="166" formatCode="_ * #,##0_ ;_ * \-#,##0_ ;_ * &quot;-&quot;??_ ;_ @_ "/>
  </numFmts>
  <fonts count="21" x14ac:knownFonts="1">
    <font>
      <sz val="11"/>
      <color theme="1"/>
      <name val="Calibri"/>
      <family val="2"/>
      <scheme val="minor"/>
    </font>
    <font>
      <sz val="10"/>
      <name val="Arial"/>
      <family val="2"/>
    </font>
    <font>
      <b/>
      <i/>
      <sz val="10"/>
      <name val="Arial"/>
      <family val="2"/>
    </font>
    <font>
      <i/>
      <sz val="10"/>
      <name val="Arial"/>
      <family val="2"/>
    </font>
    <font>
      <b/>
      <sz val="10"/>
      <name val="Arial"/>
      <family val="2"/>
    </font>
    <font>
      <b/>
      <sz val="9"/>
      <name val="Arial"/>
      <family val="2"/>
    </font>
    <font>
      <sz val="9"/>
      <name val="Arial"/>
      <family val="2"/>
    </font>
    <font>
      <b/>
      <i/>
      <sz val="8"/>
      <name val="Arial"/>
      <family val="2"/>
    </font>
    <font>
      <i/>
      <sz val="8"/>
      <name val="Arial"/>
      <family val="2"/>
    </font>
    <font>
      <sz val="11"/>
      <color theme="1"/>
      <name val="Calibri"/>
      <family val="2"/>
      <scheme val="minor"/>
    </font>
    <font>
      <b/>
      <sz val="11"/>
      <color theme="1"/>
      <name val="Arial"/>
      <family val="2"/>
    </font>
    <font>
      <b/>
      <sz val="12"/>
      <color theme="1"/>
      <name val="Arial"/>
      <family val="2"/>
    </font>
    <font>
      <sz val="9"/>
      <color indexed="81"/>
      <name val="Tahoma"/>
      <family val="2"/>
    </font>
    <font>
      <sz val="11"/>
      <color theme="1"/>
      <name val="Arial"/>
      <family val="2"/>
    </font>
    <font>
      <sz val="10"/>
      <color theme="1"/>
      <name val="Arial"/>
      <family val="2"/>
    </font>
    <font>
      <sz val="11"/>
      <color rgb="FFFF0000"/>
      <name val="Arial"/>
      <family val="2"/>
    </font>
    <font>
      <sz val="11"/>
      <name val="Arial"/>
      <family val="2"/>
    </font>
    <font>
      <b/>
      <i/>
      <sz val="11"/>
      <name val="Arial"/>
      <family val="2"/>
    </font>
    <font>
      <b/>
      <sz val="11"/>
      <name val="Arial"/>
      <family val="2"/>
    </font>
    <font>
      <b/>
      <sz val="9"/>
      <color indexed="81"/>
      <name val="Tahoma"/>
      <family val="2"/>
    </font>
    <font>
      <b/>
      <sz val="11"/>
      <color theme="3"/>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164" fontId="9" fillId="0" borderId="0" applyFont="0" applyFill="0" applyBorder="0" applyAlignment="0" applyProtection="0"/>
  </cellStyleXfs>
  <cellXfs count="131">
    <xf numFmtId="0" fontId="0" fillId="0" borderId="0" xfId="0"/>
    <xf numFmtId="0" fontId="3" fillId="0" borderId="0" xfId="0" applyFont="1" applyAlignment="1">
      <alignment horizontal="center"/>
    </xf>
    <xf numFmtId="0" fontId="2" fillId="0" borderId="0" xfId="0" applyFont="1" applyAlignment="1">
      <alignment horizontal="center"/>
    </xf>
    <xf numFmtId="0" fontId="3" fillId="2" borderId="0" xfId="0" applyFont="1" applyFill="1" applyAlignment="1">
      <alignment horizontal="center"/>
    </xf>
    <xf numFmtId="0" fontId="3" fillId="0" borderId="0" xfId="0" applyFont="1"/>
    <xf numFmtId="0" fontId="6" fillId="0" borderId="1" xfId="0" applyFont="1" applyBorder="1" applyAlignment="1">
      <alignment horizontal="center"/>
    </xf>
    <xf numFmtId="0" fontId="6" fillId="0" borderId="0" xfId="0" applyFont="1"/>
    <xf numFmtId="0" fontId="5" fillId="0" borderId="0" xfId="0" applyFont="1"/>
    <xf numFmtId="0" fontId="4" fillId="0" borderId="0" xfId="0" applyFont="1" applyAlignment="1">
      <alignment horizontal="center"/>
    </xf>
    <xf numFmtId="0" fontId="0" fillId="0" borderId="0" xfId="0" applyAlignment="1">
      <alignment horizontal="center"/>
    </xf>
    <xf numFmtId="0" fontId="7" fillId="0" borderId="0" xfId="0" applyFont="1" applyAlignment="1">
      <alignment vertical="top"/>
    </xf>
    <xf numFmtId="0" fontId="7" fillId="0" borderId="0" xfId="0" applyFont="1" applyAlignment="1">
      <alignment vertical="top" wrapText="1"/>
    </xf>
    <xf numFmtId="0" fontId="1" fillId="0" borderId="0" xfId="0" applyFont="1" applyAlignment="1">
      <alignment vertical="center" wrapText="1"/>
    </xf>
    <xf numFmtId="0" fontId="0" fillId="0" borderId="0" xfId="0" applyAlignment="1">
      <alignment horizontal="right" vertical="top"/>
    </xf>
    <xf numFmtId="0" fontId="8" fillId="0" borderId="0" xfId="0" applyFont="1"/>
    <xf numFmtId="0" fontId="7" fillId="0" borderId="0" xfId="0" applyFont="1"/>
    <xf numFmtId="0" fontId="7" fillId="0" borderId="0" xfId="0" applyFont="1" applyAlignment="1">
      <alignment horizontal="center"/>
    </xf>
    <xf numFmtId="0" fontId="7" fillId="0" borderId="0" xfId="0" applyFont="1" applyAlignment="1">
      <alignment horizontal="left"/>
    </xf>
    <xf numFmtId="0" fontId="8" fillId="0" borderId="0" xfId="0" applyFont="1" applyAlignment="1">
      <alignment vertical="top" wrapText="1"/>
    </xf>
    <xf numFmtId="0" fontId="4" fillId="0" borderId="0" xfId="0" applyFont="1" applyAlignment="1">
      <alignment vertical="center" wrapText="1"/>
    </xf>
    <xf numFmtId="0" fontId="0" fillId="0" borderId="0" xfId="0" applyAlignment="1">
      <alignment horizontal="left"/>
    </xf>
    <xf numFmtId="0" fontId="4" fillId="0" borderId="2" xfId="0" applyFont="1" applyBorder="1" applyAlignment="1">
      <alignment vertical="center" wrapText="1"/>
    </xf>
    <xf numFmtId="0" fontId="0" fillId="0" borderId="3" xfId="0" applyBorder="1"/>
    <xf numFmtId="0" fontId="0" fillId="0" borderId="4" xfId="0" applyBorder="1"/>
    <xf numFmtId="0" fontId="4" fillId="0" borderId="3" xfId="0" applyFont="1" applyBorder="1" applyAlignment="1">
      <alignment horizontal="left" vertical="center"/>
    </xf>
    <xf numFmtId="0" fontId="4" fillId="0" borderId="4" xfId="0" applyFont="1" applyBorder="1" applyAlignment="1">
      <alignment vertical="center" wrapText="1"/>
    </xf>
    <xf numFmtId="0" fontId="4" fillId="0" borderId="3" xfId="0" applyFont="1" applyBorder="1" applyAlignment="1">
      <alignment vertical="center"/>
    </xf>
    <xf numFmtId="0" fontId="4" fillId="0" borderId="5" xfId="0" applyFont="1" applyBorder="1" applyAlignment="1">
      <alignment vertical="center"/>
    </xf>
    <xf numFmtId="0" fontId="4" fillId="0" borderId="6" xfId="0" applyFont="1" applyBorder="1" applyAlignment="1">
      <alignment vertical="center" wrapText="1"/>
    </xf>
    <xf numFmtId="165" fontId="4" fillId="0" borderId="8" xfId="1" applyNumberFormat="1" applyFont="1" applyBorder="1" applyProtection="1">
      <protection locked="0"/>
    </xf>
    <xf numFmtId="0" fontId="4" fillId="0" borderId="2" xfId="0" applyFont="1" applyBorder="1" applyAlignment="1" applyProtection="1">
      <alignment vertical="center" wrapText="1"/>
      <protection locked="0"/>
    </xf>
    <xf numFmtId="0" fontId="7" fillId="0" borderId="0" xfId="0" applyFont="1" applyAlignment="1">
      <alignment horizontal="left" vertical="top" wrapText="1"/>
    </xf>
    <xf numFmtId="0" fontId="0" fillId="0" borderId="15" xfId="0" applyBorder="1"/>
    <xf numFmtId="0" fontId="0" fillId="0" borderId="13" xfId="0" applyBorder="1"/>
    <xf numFmtId="0" fontId="0" fillId="0" borderId="16" xfId="0" applyBorder="1"/>
    <xf numFmtId="0" fontId="0" fillId="0" borderId="17" xfId="0" applyBorder="1"/>
    <xf numFmtId="0" fontId="0" fillId="0" borderId="18" xfId="0" applyBorder="1"/>
    <xf numFmtId="0" fontId="0" fillId="0" borderId="19" xfId="0" applyBorder="1"/>
    <xf numFmtId="0" fontId="10" fillId="0" borderId="1" xfId="0" applyFont="1" applyBorder="1" applyAlignment="1">
      <alignment vertical="center"/>
    </xf>
    <xf numFmtId="0" fontId="10" fillId="0" borderId="1" xfId="0" applyFont="1" applyBorder="1" applyAlignment="1">
      <alignment vertical="center" wrapText="1"/>
    </xf>
    <xf numFmtId="0" fontId="2" fillId="0" borderId="11"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165" fontId="4" fillId="0" borderId="0" xfId="1" applyNumberFormat="1" applyFont="1" applyBorder="1" applyProtection="1">
      <protection locked="0"/>
    </xf>
    <xf numFmtId="166" fontId="2" fillId="2" borderId="0" xfId="1" applyNumberFormat="1" applyFont="1" applyFill="1" applyBorder="1" applyAlignment="1" applyProtection="1">
      <alignment horizontal="left" vertical="center"/>
      <protection locked="0"/>
    </xf>
    <xf numFmtId="0" fontId="4" fillId="3" borderId="1" xfId="0" applyFont="1" applyFill="1" applyBorder="1" applyAlignment="1">
      <alignment horizontal="center" vertical="center" wrapText="1"/>
    </xf>
    <xf numFmtId="0" fontId="1" fillId="0" borderId="7" xfId="0" applyFont="1" applyBorder="1" applyAlignment="1">
      <alignment horizontal="left" vertical="center"/>
    </xf>
    <xf numFmtId="165" fontId="14" fillId="0" borderId="8" xfId="1" applyNumberFormat="1" applyFont="1" applyBorder="1" applyProtection="1">
      <protection locked="0"/>
    </xf>
    <xf numFmtId="0" fontId="0" fillId="0" borderId="2" xfId="0" applyBorder="1" applyProtection="1">
      <protection locked="0"/>
    </xf>
    <xf numFmtId="0" fontId="1" fillId="2" borderId="1" xfId="0" applyFont="1" applyFill="1" applyBorder="1" applyAlignment="1" applyProtection="1">
      <alignment horizontal="center" vertical="center"/>
      <protection locked="0"/>
    </xf>
    <xf numFmtId="0" fontId="5" fillId="3" borderId="1" xfId="0" applyFont="1" applyFill="1" applyBorder="1" applyAlignment="1">
      <alignment horizontal="center" vertical="center"/>
    </xf>
    <xf numFmtId="0" fontId="13" fillId="0" borderId="0" xfId="0" applyFont="1"/>
    <xf numFmtId="0" fontId="13" fillId="0" borderId="0" xfId="0" applyFont="1" applyAlignment="1">
      <alignment horizontal="center" vertical="center" wrapText="1"/>
    </xf>
    <xf numFmtId="3" fontId="13" fillId="0" borderId="0" xfId="0" applyNumberFormat="1" applyFont="1" applyAlignment="1">
      <alignment vertical="center"/>
    </xf>
    <xf numFmtId="0" fontId="0" fillId="0" borderId="21" xfId="0" applyBorder="1"/>
    <xf numFmtId="0" fontId="2" fillId="0" borderId="22" xfId="0" applyFont="1" applyBorder="1"/>
    <xf numFmtId="0" fontId="0" fillId="0" borderId="23" xfId="0" applyBorder="1"/>
    <xf numFmtId="0" fontId="2" fillId="0" borderId="3" xfId="0" applyFont="1" applyBorder="1" applyAlignment="1">
      <alignment vertical="center" wrapText="1"/>
    </xf>
    <xf numFmtId="0" fontId="1" fillId="0" borderId="3" xfId="0" applyFont="1" applyBorder="1" applyAlignment="1" applyProtection="1">
      <alignment vertical="center"/>
      <protection locked="0"/>
    </xf>
    <xf numFmtId="0" fontId="15" fillId="0" borderId="0" xfId="0" applyFont="1"/>
    <xf numFmtId="3" fontId="13" fillId="0" borderId="1" xfId="0" applyNumberFormat="1" applyFont="1" applyBorder="1"/>
    <xf numFmtId="0" fontId="10" fillId="0" borderId="1" xfId="0" applyFont="1" applyBorder="1" applyAlignment="1">
      <alignment horizontal="center" vertical="center"/>
    </xf>
    <xf numFmtId="3" fontId="10" fillId="0" borderId="1" xfId="0" applyNumberFormat="1" applyFont="1" applyBorder="1" applyAlignment="1">
      <alignment horizontal="center" vertical="center"/>
    </xf>
    <xf numFmtId="0" fontId="13" fillId="0" borderId="1" xfId="0" applyFont="1" applyBorder="1" applyAlignment="1">
      <alignment horizontal="center"/>
    </xf>
    <xf numFmtId="3" fontId="13" fillId="0" borderId="1" xfId="0" applyNumberFormat="1" applyFont="1" applyBorder="1" applyAlignment="1">
      <alignment vertical="center"/>
    </xf>
    <xf numFmtId="3" fontId="10" fillId="0" borderId="1" xfId="0" applyNumberFormat="1" applyFont="1" applyBorder="1" applyAlignment="1">
      <alignment horizontal="center" vertical="center" wrapText="1"/>
    </xf>
    <xf numFmtId="0" fontId="13" fillId="0" borderId="1" xfId="0" applyFont="1" applyBorder="1" applyAlignment="1">
      <alignment horizontal="center" vertical="center"/>
    </xf>
    <xf numFmtId="0" fontId="16" fillId="0" borderId="7" xfId="0" applyFont="1" applyBorder="1" applyAlignment="1">
      <alignment horizontal="left" vertical="center"/>
    </xf>
    <xf numFmtId="0" fontId="17" fillId="0" borderId="11" xfId="0" applyFont="1" applyBorder="1" applyAlignment="1">
      <alignment horizontal="left" vertical="center"/>
    </xf>
    <xf numFmtId="0" fontId="17" fillId="0" borderId="8" xfId="0" applyFont="1" applyBorder="1" applyAlignment="1">
      <alignment horizontal="left" vertical="center"/>
    </xf>
    <xf numFmtId="165" fontId="18" fillId="0" borderId="1" xfId="1" applyNumberFormat="1" applyFont="1" applyBorder="1" applyProtection="1">
      <protection locked="0"/>
    </xf>
    <xf numFmtId="0" fontId="13" fillId="0" borderId="10" xfId="0" applyFont="1" applyBorder="1" applyAlignment="1">
      <alignment horizontal="center" vertical="center"/>
    </xf>
    <xf numFmtId="3" fontId="13" fillId="0" borderId="10" xfId="0" applyNumberFormat="1" applyFont="1" applyBorder="1"/>
    <xf numFmtId="0" fontId="13" fillId="0" borderId="9" xfId="0" applyFont="1" applyBorder="1" applyAlignment="1">
      <alignment horizontal="center" vertical="center"/>
    </xf>
    <xf numFmtId="3" fontId="13" fillId="0" borderId="9" xfId="0" applyNumberFormat="1" applyFont="1" applyBorder="1"/>
    <xf numFmtId="0" fontId="0" fillId="0" borderId="2" xfId="0" applyBorder="1" applyAlignment="1" applyProtection="1">
      <alignment horizontal="left" vertical="center"/>
      <protection locked="0"/>
    </xf>
    <xf numFmtId="0" fontId="10" fillId="0" borderId="1" xfId="0" applyFont="1" applyBorder="1" applyAlignment="1">
      <alignment horizontal="center" vertical="center" wrapText="1"/>
    </xf>
    <xf numFmtId="0" fontId="20" fillId="0" borderId="0" xfId="0" applyFont="1"/>
    <xf numFmtId="165" fontId="1" fillId="0" borderId="1" xfId="1" applyNumberFormat="1" applyFont="1" applyBorder="1" applyProtection="1">
      <protection locked="0"/>
    </xf>
    <xf numFmtId="0" fontId="13" fillId="0" borderId="0" xfId="0" applyFont="1" applyAlignment="1">
      <alignment horizontal="center" vertical="center"/>
    </xf>
    <xf numFmtId="3" fontId="13" fillId="0" borderId="0" xfId="0" applyNumberFormat="1" applyFont="1"/>
    <xf numFmtId="0" fontId="10" fillId="0" borderId="7" xfId="0" applyFont="1" applyBorder="1"/>
    <xf numFmtId="0" fontId="10" fillId="0" borderId="11" xfId="0" applyFont="1" applyBorder="1" applyAlignment="1">
      <alignment horizontal="center" vertical="center" wrapText="1"/>
    </xf>
    <xf numFmtId="3" fontId="10" fillId="0" borderId="11" xfId="0" applyNumberFormat="1" applyFont="1" applyBorder="1" applyAlignment="1">
      <alignment vertical="center"/>
    </xf>
    <xf numFmtId="3" fontId="10" fillId="0" borderId="8" xfId="0" applyNumberFormat="1" applyFont="1" applyBorder="1" applyAlignment="1">
      <alignment vertical="center"/>
    </xf>
    <xf numFmtId="3" fontId="10" fillId="0" borderId="1" xfId="0" applyNumberFormat="1" applyFont="1" applyBorder="1" applyAlignment="1">
      <alignment vertical="center"/>
    </xf>
    <xf numFmtId="0" fontId="13" fillId="0" borderId="0" xfId="0" applyFont="1" applyAlignment="1">
      <alignment vertical="center" wrapText="1"/>
    </xf>
    <xf numFmtId="0" fontId="10" fillId="4" borderId="24" xfId="0" applyFont="1" applyFill="1" applyBorder="1" applyAlignment="1">
      <alignment horizontal="center" vertical="center"/>
    </xf>
    <xf numFmtId="0" fontId="10" fillId="4" borderId="25" xfId="0" applyFont="1" applyFill="1" applyBorder="1" applyAlignment="1">
      <alignment horizontal="center" vertical="center"/>
    </xf>
    <xf numFmtId="3" fontId="10" fillId="4" borderId="25" xfId="0" applyNumberFormat="1" applyFont="1" applyFill="1" applyBorder="1"/>
    <xf numFmtId="3" fontId="10" fillId="4" borderId="26" xfId="0" applyNumberFormat="1" applyFont="1" applyFill="1" applyBorder="1"/>
    <xf numFmtId="14" fontId="13" fillId="0" borderId="1" xfId="0" applyNumberFormat="1" applyFont="1" applyBorder="1" applyAlignment="1">
      <alignment horizontal="center"/>
    </xf>
    <xf numFmtId="165" fontId="1" fillId="0" borderId="1" xfId="1" applyNumberFormat="1" applyFont="1" applyBorder="1" applyAlignment="1" applyProtection="1">
      <alignment horizontal="center" vertical="center"/>
      <protection locked="0"/>
    </xf>
    <xf numFmtId="0" fontId="6" fillId="0" borderId="7" xfId="0" applyFont="1" applyBorder="1" applyAlignment="1">
      <alignment horizontal="center"/>
    </xf>
    <xf numFmtId="0" fontId="6" fillId="0" borderId="8" xfId="0" applyFont="1" applyBorder="1" applyAlignment="1">
      <alignment horizontal="center"/>
    </xf>
    <xf numFmtId="0" fontId="4" fillId="3" borderId="1" xfId="0" applyFont="1" applyFill="1" applyBorder="1" applyAlignment="1">
      <alignment horizontal="center" vertical="center" wrapText="1"/>
    </xf>
    <xf numFmtId="0" fontId="1" fillId="2" borderId="1" xfId="0" applyFont="1" applyFill="1" applyBorder="1" applyAlignment="1" applyProtection="1">
      <alignment horizontal="center" vertical="center"/>
      <protection locked="0"/>
    </xf>
    <xf numFmtId="0" fontId="7" fillId="0" borderId="0" xfId="0" applyFont="1" applyAlignment="1">
      <alignment horizontal="left" vertical="top" wrapText="1"/>
    </xf>
    <xf numFmtId="0" fontId="1" fillId="0" borderId="7" xfId="0" applyFont="1" applyBorder="1" applyAlignment="1">
      <alignment horizontal="left" vertical="center"/>
    </xf>
    <xf numFmtId="0" fontId="1" fillId="0" borderId="11" xfId="0" applyFont="1" applyBorder="1" applyAlignment="1">
      <alignment horizontal="left" vertical="center"/>
    </xf>
    <xf numFmtId="0" fontId="1" fillId="0" borderId="8" xfId="0" applyFont="1" applyBorder="1" applyAlignment="1">
      <alignment horizontal="left" vertical="center"/>
    </xf>
    <xf numFmtId="0" fontId="4" fillId="0" borderId="7" xfId="0" applyFont="1" applyBorder="1" applyAlignment="1">
      <alignment horizontal="left" vertical="center"/>
    </xf>
    <xf numFmtId="0" fontId="4" fillId="0" borderId="11" xfId="0" applyFont="1" applyBorder="1" applyAlignment="1">
      <alignment horizontal="left" vertical="center"/>
    </xf>
    <xf numFmtId="0" fontId="4" fillId="0" borderId="8" xfId="0" applyFont="1" applyBorder="1" applyAlignment="1">
      <alignment horizontal="left" vertical="center"/>
    </xf>
    <xf numFmtId="0" fontId="5" fillId="3" borderId="7" xfId="0" applyFont="1" applyFill="1" applyBorder="1" applyAlignment="1">
      <alignment horizontal="center" vertical="center"/>
    </xf>
    <xf numFmtId="0" fontId="5" fillId="3" borderId="8" xfId="0" applyFont="1" applyFill="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 xfId="0" applyFont="1" applyBorder="1" applyAlignment="1">
      <alignment horizontal="center"/>
    </xf>
    <xf numFmtId="0" fontId="11" fillId="0" borderId="15"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8" xfId="0" applyFont="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xf>
    <xf numFmtId="0" fontId="10" fillId="0" borderId="7" xfId="0" applyFont="1" applyBorder="1" applyAlignment="1">
      <alignment horizontal="center" vertical="center"/>
    </xf>
    <xf numFmtId="0" fontId="10" fillId="0" borderId="11" xfId="0" applyFont="1" applyBorder="1" applyAlignment="1">
      <alignment horizontal="center" vertical="center"/>
    </xf>
    <xf numFmtId="0" fontId="10" fillId="0" borderId="8" xfId="0" applyFont="1" applyBorder="1" applyAlignment="1">
      <alignment horizontal="center" vertical="center"/>
    </xf>
    <xf numFmtId="3" fontId="4" fillId="2" borderId="10" xfId="1" applyNumberFormat="1" applyFont="1" applyFill="1" applyBorder="1" applyAlignment="1" applyProtection="1">
      <alignment horizontal="right" vertical="center"/>
      <protection locked="0"/>
    </xf>
    <xf numFmtId="3" fontId="4" fillId="2" borderId="14" xfId="1" applyNumberFormat="1" applyFont="1" applyFill="1" applyBorder="1" applyAlignment="1" applyProtection="1">
      <alignment horizontal="right" vertical="center"/>
      <protection locked="0"/>
    </xf>
    <xf numFmtId="3" fontId="4" fillId="2" borderId="9" xfId="1" applyNumberFormat="1" applyFont="1" applyFill="1" applyBorder="1" applyAlignment="1" applyProtection="1">
      <alignment horizontal="right" vertical="center"/>
      <protection locked="0"/>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2" fillId="0" borderId="14"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4" fillId="3" borderId="7"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8" xfId="0" applyFont="1" applyFill="1" applyBorder="1" applyAlignment="1">
      <alignment horizontal="center" vertical="center"/>
    </xf>
    <xf numFmtId="0" fontId="10" fillId="0" borderId="0" xfId="0" applyFont="1" applyAlignment="1">
      <alignment horizontal="center"/>
    </xf>
    <xf numFmtId="0" fontId="13" fillId="0" borderId="0" xfId="0" applyFont="1" applyAlignment="1">
      <alignment horizontal="left" vertical="center" wrapText="1"/>
    </xf>
    <xf numFmtId="0" fontId="10" fillId="0" borderId="1" xfId="0" applyFont="1" applyBorder="1" applyAlignment="1">
      <alignment horizontal="center"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customXml" Target="../customXml/item5.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23" Type="http://schemas.openxmlformats.org/officeDocument/2006/relationships/customXml" Target="../customXml/item7.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 Id="rId22" Type="http://schemas.openxmlformats.org/officeDocument/2006/relationships/customXml" Target="../customXml/item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222223</xdr:colOff>
      <xdr:row>0</xdr:row>
      <xdr:rowOff>82550</xdr:rowOff>
    </xdr:from>
    <xdr:to>
      <xdr:col>1</xdr:col>
      <xdr:colOff>380999</xdr:colOff>
      <xdr:row>2</xdr:row>
      <xdr:rowOff>190499</xdr:rowOff>
    </xdr:to>
    <xdr:pic>
      <xdr:nvPicPr>
        <xdr:cNvPr id="2" name="Imagen 1">
          <a:extLst>
            <a:ext uri="{FF2B5EF4-FFF2-40B4-BE49-F238E27FC236}">
              <a16:creationId xmlns:a16="http://schemas.microsoft.com/office/drawing/2014/main" id="{2044453E-99FF-4D69-AB1D-FC32725CDE56}"/>
            </a:ext>
            <a:ext uri="{147F2762-F138-4A5C-976F-8EAC2B608ADB}">
              <a16:predDERef xmlns:a16="http://schemas.microsoft.com/office/drawing/2014/main" pred="{AAB68FE3-0E84-40E3-BBD3-D599CDB2466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2223" y="82550"/>
          <a:ext cx="1025551" cy="698499"/>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6CFCE0D7-B5F0-46D1-97BA-E42DFBA02E5B}"/>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8"/>
  <sheetViews>
    <sheetView showGridLines="0" tabSelected="1" zoomScaleNormal="100" workbookViewId="0">
      <selection activeCell="E7" sqref="E7"/>
    </sheetView>
  </sheetViews>
  <sheetFormatPr baseColWidth="10" defaultColWidth="0" defaultRowHeight="15" zeroHeight="1" x14ac:dyDescent="0.25"/>
  <cols>
    <col min="1" max="1" width="13" customWidth="1"/>
    <col min="2" max="2" width="10.140625" customWidth="1"/>
    <col min="3" max="3" width="12.5703125" customWidth="1"/>
    <col min="4" max="4" width="31.7109375" customWidth="1"/>
    <col min="5" max="5" width="24" customWidth="1"/>
    <col min="6" max="6" width="18.7109375" style="9" customWidth="1"/>
    <col min="7" max="7" width="14" customWidth="1"/>
    <col min="8" max="8" width="18" customWidth="1"/>
  </cols>
  <sheetData>
    <row r="1" spans="1:8" ht="22.5" customHeight="1" x14ac:dyDescent="0.25">
      <c r="A1" s="32"/>
      <c r="B1" s="33"/>
      <c r="C1" s="109" t="s">
        <v>22</v>
      </c>
      <c r="D1" s="110"/>
      <c r="E1" s="110"/>
      <c r="F1" s="111"/>
      <c r="G1" s="38" t="s">
        <v>23</v>
      </c>
      <c r="H1" s="66" t="s">
        <v>76</v>
      </c>
    </row>
    <row r="2" spans="1:8" ht="24" customHeight="1" x14ac:dyDescent="0.25">
      <c r="A2" s="34"/>
      <c r="B2" s="35"/>
      <c r="C2" s="112"/>
      <c r="D2" s="113"/>
      <c r="E2" s="113"/>
      <c r="F2" s="114"/>
      <c r="G2" s="39" t="s">
        <v>24</v>
      </c>
      <c r="H2" s="66">
        <v>1</v>
      </c>
    </row>
    <row r="3" spans="1:8" ht="24" customHeight="1" x14ac:dyDescent="0.25">
      <c r="A3" s="36"/>
      <c r="B3" s="37"/>
      <c r="C3" s="115" t="s">
        <v>77</v>
      </c>
      <c r="D3" s="116"/>
      <c r="E3" s="116"/>
      <c r="F3" s="117"/>
      <c r="G3" s="39" t="s">
        <v>25</v>
      </c>
      <c r="H3" s="91">
        <v>44889</v>
      </c>
    </row>
    <row r="4" spans="1:8" ht="24" customHeight="1" thickBot="1" x14ac:dyDescent="0.3">
      <c r="A4" s="123" t="s">
        <v>0</v>
      </c>
      <c r="B4" s="123"/>
      <c r="C4" s="124"/>
      <c r="D4" s="124"/>
      <c r="E4" s="124"/>
      <c r="F4" s="124"/>
      <c r="G4" s="124"/>
      <c r="H4" s="124"/>
    </row>
    <row r="5" spans="1:8" ht="11.25" customHeight="1" x14ac:dyDescent="0.25">
      <c r="A5" s="54"/>
      <c r="B5" s="55"/>
      <c r="C5" s="55"/>
      <c r="D5" s="55"/>
      <c r="E5" s="55"/>
      <c r="F5" s="55"/>
      <c r="G5" s="55"/>
      <c r="H5" s="56"/>
    </row>
    <row r="6" spans="1:8" ht="25.5" x14ac:dyDescent="0.25">
      <c r="A6" s="22"/>
      <c r="B6" s="125" t="s">
        <v>1</v>
      </c>
      <c r="C6" s="126"/>
      <c r="D6" s="126"/>
      <c r="E6" s="127"/>
      <c r="F6" s="45" t="s">
        <v>64</v>
      </c>
      <c r="H6" s="23"/>
    </row>
    <row r="7" spans="1:8" x14ac:dyDescent="0.25">
      <c r="A7" s="22"/>
      <c r="B7" s="98" t="s">
        <v>2</v>
      </c>
      <c r="C7" s="99"/>
      <c r="D7" s="100"/>
      <c r="E7" s="47"/>
      <c r="F7" s="118" t="e">
        <f>+E9/E11</f>
        <v>#DIV/0!</v>
      </c>
      <c r="G7" s="1"/>
      <c r="H7" s="23"/>
    </row>
    <row r="8" spans="1:8" x14ac:dyDescent="0.25">
      <c r="A8" s="22"/>
      <c r="B8" s="98" t="s">
        <v>3</v>
      </c>
      <c r="C8" s="99"/>
      <c r="D8" s="100"/>
      <c r="E8" s="47"/>
      <c r="F8" s="119"/>
      <c r="G8" s="1"/>
      <c r="H8" s="23"/>
    </row>
    <row r="9" spans="1:8" x14ac:dyDescent="0.25">
      <c r="A9" s="22"/>
      <c r="B9" s="101" t="s">
        <v>4</v>
      </c>
      <c r="C9" s="102"/>
      <c r="D9" s="103"/>
      <c r="E9" s="29">
        <f>+E7+E8</f>
        <v>0</v>
      </c>
      <c r="F9" s="120"/>
      <c r="G9" s="2"/>
      <c r="H9" s="23"/>
    </row>
    <row r="10" spans="1:8" x14ac:dyDescent="0.25">
      <c r="A10" s="22"/>
      <c r="B10" s="42"/>
      <c r="C10" s="42"/>
      <c r="D10" s="42"/>
      <c r="E10" s="43"/>
      <c r="F10" s="44"/>
      <c r="G10" s="2"/>
      <c r="H10" s="23"/>
    </row>
    <row r="11" spans="1:8" x14ac:dyDescent="0.25">
      <c r="A11" s="22"/>
      <c r="B11" s="46" t="s">
        <v>26</v>
      </c>
      <c r="C11" s="40"/>
      <c r="D11" s="41"/>
      <c r="E11" s="78"/>
      <c r="F11" s="44"/>
      <c r="G11" s="2"/>
      <c r="H11" s="23"/>
    </row>
    <row r="12" spans="1:8" x14ac:dyDescent="0.25">
      <c r="A12" s="22"/>
      <c r="B12" s="20"/>
      <c r="C12" s="20"/>
      <c r="D12" s="20"/>
      <c r="E12" s="4"/>
      <c r="F12" s="3"/>
      <c r="G12" s="3"/>
      <c r="H12" s="23"/>
    </row>
    <row r="13" spans="1:8" ht="18" customHeight="1" x14ac:dyDescent="0.25">
      <c r="A13" s="22"/>
      <c r="B13" s="121" t="s">
        <v>5</v>
      </c>
      <c r="C13" s="121"/>
      <c r="D13" s="121"/>
      <c r="E13" s="121"/>
      <c r="F13" s="121"/>
      <c r="G13" s="4"/>
      <c r="H13" s="23"/>
    </row>
    <row r="14" spans="1:8" ht="18" customHeight="1" x14ac:dyDescent="0.25">
      <c r="A14" s="22"/>
      <c r="B14" s="50" t="s">
        <v>6</v>
      </c>
      <c r="C14" s="104" t="s">
        <v>7</v>
      </c>
      <c r="D14" s="105"/>
      <c r="E14" s="122" t="s">
        <v>8</v>
      </c>
      <c r="F14" s="122"/>
      <c r="G14" s="4"/>
      <c r="H14" s="23"/>
    </row>
    <row r="15" spans="1:8" x14ac:dyDescent="0.25">
      <c r="A15" s="22"/>
      <c r="B15" s="5" t="s">
        <v>9</v>
      </c>
      <c r="C15" s="106" t="s">
        <v>27</v>
      </c>
      <c r="D15" s="107"/>
      <c r="E15" s="108" t="s">
        <v>28</v>
      </c>
      <c r="F15" s="108"/>
      <c r="G15" s="4"/>
      <c r="H15" s="23"/>
    </row>
    <row r="16" spans="1:8" x14ac:dyDescent="0.25">
      <c r="A16" s="22"/>
      <c r="B16" s="5" t="s">
        <v>10</v>
      </c>
      <c r="C16" s="93" t="s">
        <v>29</v>
      </c>
      <c r="D16" s="94"/>
      <c r="E16" s="108" t="s">
        <v>30</v>
      </c>
      <c r="F16" s="108"/>
      <c r="G16" s="4"/>
      <c r="H16" s="23"/>
    </row>
    <row r="17" spans="1:10" x14ac:dyDescent="0.25">
      <c r="A17" s="22"/>
      <c r="B17" s="5" t="s">
        <v>45</v>
      </c>
      <c r="C17" s="93" t="s">
        <v>31</v>
      </c>
      <c r="D17" s="94"/>
      <c r="E17" s="108" t="s">
        <v>32</v>
      </c>
      <c r="F17" s="108"/>
      <c r="G17" s="4"/>
      <c r="H17" s="23"/>
    </row>
    <row r="18" spans="1:10" x14ac:dyDescent="0.25">
      <c r="A18" s="22"/>
      <c r="B18" s="5" t="s">
        <v>11</v>
      </c>
      <c r="C18" s="93" t="s">
        <v>33</v>
      </c>
      <c r="D18" s="94"/>
      <c r="E18" s="108" t="s">
        <v>34</v>
      </c>
      <c r="F18" s="108"/>
      <c r="G18" s="4"/>
      <c r="H18" s="23"/>
    </row>
    <row r="19" spans="1:10" x14ac:dyDescent="0.25">
      <c r="A19" s="22"/>
      <c r="B19" s="5" t="s">
        <v>12</v>
      </c>
      <c r="C19" s="93" t="s">
        <v>35</v>
      </c>
      <c r="D19" s="94"/>
      <c r="E19" s="108" t="s">
        <v>36</v>
      </c>
      <c r="F19" s="108"/>
      <c r="G19" s="4"/>
      <c r="H19" s="23"/>
    </row>
    <row r="20" spans="1:10" x14ac:dyDescent="0.25">
      <c r="A20" s="22"/>
      <c r="B20" s="5" t="s">
        <v>13</v>
      </c>
      <c r="C20" s="93" t="s">
        <v>37</v>
      </c>
      <c r="D20" s="94"/>
      <c r="E20" s="108" t="s">
        <v>38</v>
      </c>
      <c r="F20" s="108"/>
      <c r="G20" s="4"/>
      <c r="H20" s="23"/>
    </row>
    <row r="21" spans="1:10" x14ac:dyDescent="0.25">
      <c r="A21" s="22"/>
      <c r="B21" s="5" t="s">
        <v>14</v>
      </c>
      <c r="C21" s="93" t="s">
        <v>39</v>
      </c>
      <c r="D21" s="94"/>
      <c r="E21" s="108" t="s">
        <v>40</v>
      </c>
      <c r="F21" s="108"/>
      <c r="G21" s="4"/>
      <c r="H21" s="23"/>
    </row>
    <row r="22" spans="1:10" x14ac:dyDescent="0.25">
      <c r="A22" s="22"/>
      <c r="B22" s="5" t="s">
        <v>15</v>
      </c>
      <c r="C22" s="93" t="s">
        <v>41</v>
      </c>
      <c r="D22" s="94"/>
      <c r="E22" s="108" t="s">
        <v>43</v>
      </c>
      <c r="F22" s="108"/>
      <c r="G22" s="4"/>
      <c r="H22" s="23"/>
    </row>
    <row r="23" spans="1:10" x14ac:dyDescent="0.25">
      <c r="A23" s="22"/>
      <c r="B23" s="5" t="s">
        <v>16</v>
      </c>
      <c r="C23" s="93" t="s">
        <v>42</v>
      </c>
      <c r="D23" s="94"/>
      <c r="E23" s="108" t="s">
        <v>44</v>
      </c>
      <c r="F23" s="108"/>
      <c r="G23" s="4"/>
      <c r="H23" s="23"/>
    </row>
    <row r="24" spans="1:10" x14ac:dyDescent="0.25">
      <c r="A24" s="22"/>
      <c r="B24" s="6"/>
      <c r="C24" s="6"/>
      <c r="D24" s="6"/>
      <c r="E24" s="7"/>
      <c r="F24" s="2"/>
      <c r="G24" s="8"/>
      <c r="H24" s="23"/>
    </row>
    <row r="25" spans="1:10" ht="30.75" customHeight="1" x14ac:dyDescent="0.25">
      <c r="A25" s="57"/>
      <c r="B25" s="45" t="s">
        <v>6</v>
      </c>
      <c r="C25" s="95" t="s">
        <v>62</v>
      </c>
      <c r="D25" s="95"/>
      <c r="E25" s="95" t="s">
        <v>17</v>
      </c>
      <c r="F25" s="95"/>
      <c r="H25" s="23"/>
    </row>
    <row r="26" spans="1:10" ht="19.5" customHeight="1" x14ac:dyDescent="0.25">
      <c r="A26" s="58"/>
      <c r="B26" s="49"/>
      <c r="C26" s="96"/>
      <c r="D26" s="96"/>
      <c r="E26" s="92">
        <f>+C26*E11</f>
        <v>0</v>
      </c>
      <c r="F26" s="92"/>
      <c r="H26" s="23"/>
    </row>
    <row r="27" spans="1:10" ht="30.75" customHeight="1" thickBot="1" x14ac:dyDescent="0.3">
      <c r="A27" s="24" t="s">
        <v>18</v>
      </c>
      <c r="B27" s="75"/>
      <c r="C27" s="48"/>
      <c r="D27" s="48"/>
      <c r="E27" s="48"/>
      <c r="H27" s="23"/>
    </row>
    <row r="28" spans="1:10" ht="30.75" customHeight="1" thickBot="1" x14ac:dyDescent="0.3">
      <c r="A28" s="24" t="s">
        <v>19</v>
      </c>
      <c r="B28" s="30"/>
      <c r="C28" s="30"/>
      <c r="D28" s="30"/>
      <c r="E28" s="30"/>
      <c r="F28" s="19"/>
      <c r="G28" s="19"/>
      <c r="H28" s="25"/>
      <c r="I28" s="10"/>
      <c r="J28" s="10"/>
    </row>
    <row r="29" spans="1:10" ht="30.75" customHeight="1" thickBot="1" x14ac:dyDescent="0.3">
      <c r="A29" s="26" t="s">
        <v>20</v>
      </c>
      <c r="B29" s="30"/>
      <c r="C29" s="30"/>
      <c r="D29" s="30"/>
      <c r="E29" s="30"/>
      <c r="F29" s="19"/>
      <c r="G29" s="19"/>
      <c r="H29" s="25"/>
      <c r="I29" s="11"/>
    </row>
    <row r="30" spans="1:10" ht="30.75" customHeight="1" thickBot="1" x14ac:dyDescent="0.3">
      <c r="A30" s="27" t="s">
        <v>21</v>
      </c>
      <c r="B30" s="30"/>
      <c r="C30" s="30"/>
      <c r="D30" s="30"/>
      <c r="E30" s="30"/>
      <c r="F30" s="21"/>
      <c r="G30" s="21"/>
      <c r="H30" s="28"/>
      <c r="I30" s="11"/>
    </row>
    <row r="31" spans="1:10" ht="12.75" customHeight="1" x14ac:dyDescent="0.25">
      <c r="B31" s="12"/>
      <c r="C31" s="12"/>
      <c r="D31" s="12"/>
      <c r="E31" s="12"/>
      <c r="F31" s="12"/>
      <c r="G31" s="12"/>
      <c r="H31" s="12"/>
      <c r="I31" s="11"/>
    </row>
    <row r="32" spans="1:10" ht="12.75" hidden="1" customHeight="1" x14ac:dyDescent="0.25">
      <c r="B32" s="12"/>
      <c r="C32" s="12"/>
      <c r="D32" s="12"/>
      <c r="E32" s="12"/>
      <c r="F32" s="12"/>
      <c r="G32" s="12"/>
      <c r="H32" s="12"/>
      <c r="I32" s="11"/>
    </row>
    <row r="33" spans="4:9" ht="12.75" hidden="1" customHeight="1" x14ac:dyDescent="0.25">
      <c r="E33" s="18"/>
      <c r="F33" s="11"/>
      <c r="G33" s="11"/>
      <c r="H33" s="11"/>
      <c r="I33" s="11"/>
    </row>
    <row r="34" spans="4:9" hidden="1" x14ac:dyDescent="0.25">
      <c r="E34" s="11"/>
      <c r="F34" s="11"/>
      <c r="G34" s="11"/>
      <c r="H34" s="11"/>
      <c r="I34" s="11"/>
    </row>
    <row r="35" spans="4:9" ht="12.75" hidden="1" customHeight="1" x14ac:dyDescent="0.25">
      <c r="D35" s="13"/>
      <c r="E35" s="97"/>
      <c r="F35" s="97"/>
      <c r="G35" s="11"/>
      <c r="H35" s="11"/>
      <c r="I35" s="11"/>
    </row>
    <row r="36" spans="4:9" hidden="1" x14ac:dyDescent="0.25">
      <c r="E36" s="31"/>
      <c r="F36" s="11"/>
      <c r="G36" s="11"/>
      <c r="H36" s="11"/>
      <c r="I36" s="11"/>
    </row>
    <row r="37" spans="4:9" hidden="1" x14ac:dyDescent="0.25">
      <c r="E37" s="11"/>
      <c r="F37" s="11"/>
      <c r="G37" s="11"/>
      <c r="H37" s="11"/>
      <c r="I37" s="11"/>
    </row>
    <row r="39" spans="4:9" hidden="1" x14ac:dyDescent="0.25">
      <c r="E39" s="14"/>
    </row>
    <row r="45" spans="4:9" hidden="1" x14ac:dyDescent="0.25">
      <c r="E45" s="15"/>
    </row>
    <row r="46" spans="4:9" hidden="1" x14ac:dyDescent="0.25">
      <c r="E46" s="16"/>
    </row>
    <row r="47" spans="4:9" hidden="1" x14ac:dyDescent="0.25">
      <c r="E47" s="17"/>
    </row>
    <row r="48" spans="4:9" hidden="1" x14ac:dyDescent="0.25">
      <c r="E48" s="16"/>
    </row>
    <row r="49" x14ac:dyDescent="0.25"/>
    <row r="50" x14ac:dyDescent="0.25"/>
    <row r="51" x14ac:dyDescent="0.25"/>
    <row r="52" x14ac:dyDescent="0.25"/>
    <row r="58" x14ac:dyDescent="0.25"/>
  </sheetData>
  <sheetProtection formatCells="0" formatRows="0" selectLockedCells="1"/>
  <mergeCells count="34">
    <mergeCell ref="C1:F2"/>
    <mergeCell ref="C3:F3"/>
    <mergeCell ref="F7:F9"/>
    <mergeCell ref="B13:F13"/>
    <mergeCell ref="E14:F14"/>
    <mergeCell ref="A4:H4"/>
    <mergeCell ref="B6:E6"/>
    <mergeCell ref="E15:F15"/>
    <mergeCell ref="E25:F25"/>
    <mergeCell ref="E21:F21"/>
    <mergeCell ref="C18:D18"/>
    <mergeCell ref="C20:D20"/>
    <mergeCell ref="C21:D21"/>
    <mergeCell ref="C22:D22"/>
    <mergeCell ref="E16:F16"/>
    <mergeCell ref="E17:F17"/>
    <mergeCell ref="E18:F18"/>
    <mergeCell ref="E19:F19"/>
    <mergeCell ref="E20:F20"/>
    <mergeCell ref="C16:D16"/>
    <mergeCell ref="C17:D17"/>
    <mergeCell ref="E22:F22"/>
    <mergeCell ref="E23:F23"/>
    <mergeCell ref="C19:D19"/>
    <mergeCell ref="B7:D7"/>
    <mergeCell ref="B8:D8"/>
    <mergeCell ref="B9:D9"/>
    <mergeCell ref="C14:D14"/>
    <mergeCell ref="C15:D15"/>
    <mergeCell ref="E26:F26"/>
    <mergeCell ref="C23:D23"/>
    <mergeCell ref="C25:D25"/>
    <mergeCell ref="C26:D26"/>
    <mergeCell ref="E35:F35"/>
  </mergeCells>
  <printOptions horizontalCentered="1" verticalCentered="1"/>
  <pageMargins left="0.31496062992125984" right="0.31496062992125984" top="0.35433070866141736" bottom="0.35433070866141736" header="0.31496062992125984" footer="0.31496062992125984"/>
  <pageSetup paperSize="9" scale="97" orientation="landscape"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9F401C-F91C-4C28-ABC0-11A72ADB5288}">
  <dimension ref="A2:G32"/>
  <sheetViews>
    <sheetView showGridLines="0" workbookViewId="0">
      <selection activeCell="E23" sqref="E23"/>
    </sheetView>
  </sheetViews>
  <sheetFormatPr baseColWidth="10" defaultRowHeight="15" x14ac:dyDescent="0.25"/>
  <cols>
    <col min="1" max="1" width="7.85546875" customWidth="1"/>
    <col min="2" max="2" width="14.5703125" customWidth="1"/>
    <col min="3" max="3" width="14.42578125" customWidth="1"/>
    <col min="4" max="4" width="13.28515625" customWidth="1"/>
    <col min="5" max="5" width="17" customWidth="1"/>
  </cols>
  <sheetData>
    <row r="2" spans="1:7" x14ac:dyDescent="0.25">
      <c r="A2" s="128" t="s">
        <v>53</v>
      </c>
      <c r="B2" s="128"/>
      <c r="C2" s="128"/>
      <c r="D2" s="128"/>
      <c r="E2" s="128"/>
      <c r="F2" s="51"/>
      <c r="G2" s="51"/>
    </row>
    <row r="3" spans="1:7" x14ac:dyDescent="0.25">
      <c r="A3" s="51"/>
      <c r="B3" s="51"/>
      <c r="C3" s="51"/>
      <c r="D3" s="51"/>
      <c r="E3" s="51"/>
      <c r="F3" s="51"/>
      <c r="G3" s="51"/>
    </row>
    <row r="4" spans="1:7" ht="23.25" customHeight="1" x14ac:dyDescent="0.25">
      <c r="A4" s="129" t="s">
        <v>66</v>
      </c>
      <c r="B4" s="129"/>
      <c r="C4" s="129"/>
      <c r="D4" s="129"/>
      <c r="E4" s="129"/>
      <c r="F4" s="86"/>
      <c r="G4" s="51"/>
    </row>
    <row r="5" spans="1:7" ht="26.25" customHeight="1" x14ac:dyDescent="0.25">
      <c r="A5" s="129"/>
      <c r="B5" s="129"/>
      <c r="C5" s="129"/>
      <c r="D5" s="129"/>
      <c r="E5" s="129"/>
      <c r="F5" s="86"/>
      <c r="G5" s="51"/>
    </row>
    <row r="6" spans="1:7" ht="36" customHeight="1" x14ac:dyDescent="0.25">
      <c r="A6" s="129"/>
      <c r="B6" s="129"/>
      <c r="C6" s="129"/>
      <c r="D6" s="129"/>
      <c r="E6" s="129"/>
      <c r="F6" s="86"/>
      <c r="G6" s="51"/>
    </row>
    <row r="7" spans="1:7" x14ac:dyDescent="0.25">
      <c r="A7" s="51"/>
      <c r="B7" s="51"/>
      <c r="C7" s="51"/>
      <c r="D7" s="51"/>
      <c r="E7" s="51"/>
      <c r="F7" s="51"/>
      <c r="G7" s="51"/>
    </row>
    <row r="8" spans="1:7" x14ac:dyDescent="0.25">
      <c r="A8" s="77" t="s">
        <v>75</v>
      </c>
      <c r="B8" s="52"/>
      <c r="C8" s="53"/>
      <c r="D8" s="53"/>
      <c r="E8" s="53"/>
      <c r="F8" s="51"/>
      <c r="G8" s="51"/>
    </row>
    <row r="9" spans="1:7" x14ac:dyDescent="0.25">
      <c r="A9" s="77"/>
      <c r="B9" s="52"/>
      <c r="C9" s="53"/>
      <c r="D9" s="53"/>
      <c r="E9" s="53"/>
      <c r="F9" s="51"/>
      <c r="G9" s="51"/>
    </row>
    <row r="10" spans="1:7" x14ac:dyDescent="0.25">
      <c r="A10" s="81" t="s">
        <v>65</v>
      </c>
      <c r="B10" s="82"/>
      <c r="C10" s="83"/>
      <c r="D10" s="84"/>
      <c r="E10" s="85"/>
      <c r="F10" s="51"/>
      <c r="G10" s="51"/>
    </row>
    <row r="11" spans="1:7" x14ac:dyDescent="0.25">
      <c r="A11" s="59"/>
      <c r="B11" s="52"/>
      <c r="C11" s="53"/>
      <c r="D11" s="53"/>
      <c r="E11" s="53"/>
      <c r="F11" s="51"/>
      <c r="G11" s="51"/>
    </row>
    <row r="12" spans="1:7" ht="19.5" customHeight="1" x14ac:dyDescent="0.25">
      <c r="A12" s="130" t="s">
        <v>49</v>
      </c>
      <c r="B12" s="130"/>
      <c r="C12" s="130"/>
      <c r="D12" s="130"/>
      <c r="E12" s="130"/>
      <c r="F12" s="51"/>
      <c r="G12" s="51"/>
    </row>
    <row r="13" spans="1:7" ht="80.25" customHeight="1" x14ac:dyDescent="0.25">
      <c r="A13" s="61" t="s">
        <v>54</v>
      </c>
      <c r="B13" s="62" t="s">
        <v>46</v>
      </c>
      <c r="C13" s="62" t="s">
        <v>47</v>
      </c>
      <c r="D13" s="62" t="s">
        <v>48</v>
      </c>
      <c r="E13" s="76" t="s">
        <v>63</v>
      </c>
      <c r="F13" s="51"/>
      <c r="G13" s="51"/>
    </row>
    <row r="14" spans="1:7" ht="17.25" customHeight="1" x14ac:dyDescent="0.25">
      <c r="A14" s="63" t="s">
        <v>16</v>
      </c>
      <c r="B14" s="64">
        <v>1000000</v>
      </c>
      <c r="C14" s="64"/>
      <c r="D14" s="64"/>
      <c r="E14" s="64">
        <f>+D14/A28</f>
        <v>0</v>
      </c>
      <c r="F14" s="51"/>
      <c r="G14" s="51"/>
    </row>
    <row r="15" spans="1:7" x14ac:dyDescent="0.25">
      <c r="A15" s="59"/>
      <c r="B15" s="52"/>
      <c r="C15" s="53"/>
      <c r="D15" s="53"/>
      <c r="E15" s="53"/>
      <c r="F15" s="51"/>
      <c r="G15" s="51"/>
    </row>
    <row r="16" spans="1:7" ht="69.75" customHeight="1" x14ac:dyDescent="0.25">
      <c r="A16" s="61" t="s">
        <v>50</v>
      </c>
      <c r="B16" s="76" t="s">
        <v>51</v>
      </c>
      <c r="C16" s="65" t="s">
        <v>55</v>
      </c>
      <c r="D16" s="65" t="s">
        <v>56</v>
      </c>
      <c r="E16" s="76" t="s">
        <v>52</v>
      </c>
      <c r="F16" s="51"/>
      <c r="G16" s="51"/>
    </row>
    <row r="17" spans="1:7" ht="17.25" customHeight="1" x14ac:dyDescent="0.25">
      <c r="A17" s="61" t="s">
        <v>57</v>
      </c>
      <c r="B17" s="76" t="s">
        <v>58</v>
      </c>
      <c r="C17" s="65" t="s">
        <v>59</v>
      </c>
      <c r="D17" s="65" t="s">
        <v>60</v>
      </c>
      <c r="E17" s="76" t="s">
        <v>61</v>
      </c>
      <c r="F17" s="51"/>
      <c r="G17" s="51"/>
    </row>
    <row r="18" spans="1:7" x14ac:dyDescent="0.25">
      <c r="A18" s="66">
        <v>1</v>
      </c>
      <c r="B18" s="66">
        <v>50</v>
      </c>
      <c r="C18" s="60">
        <f>+B14</f>
        <v>1000000</v>
      </c>
      <c r="D18" s="60"/>
      <c r="E18" s="60">
        <f t="shared" ref="E18:E28" si="0">+B18*$E$31</f>
        <v>0</v>
      </c>
      <c r="F18" s="51"/>
      <c r="G18" s="51"/>
    </row>
    <row r="19" spans="1:7" x14ac:dyDescent="0.25">
      <c r="A19" s="66">
        <v>2</v>
      </c>
      <c r="B19" s="66">
        <v>51</v>
      </c>
      <c r="C19" s="60"/>
      <c r="D19" s="60"/>
      <c r="E19" s="60">
        <f t="shared" si="0"/>
        <v>0</v>
      </c>
      <c r="F19" s="51"/>
      <c r="G19" s="51"/>
    </row>
    <row r="20" spans="1:7" x14ac:dyDescent="0.25">
      <c r="A20" s="71">
        <v>3</v>
      </c>
      <c r="B20" s="71">
        <v>52</v>
      </c>
      <c r="C20" s="72"/>
      <c r="D20" s="72"/>
      <c r="E20" s="60">
        <f t="shared" si="0"/>
        <v>0</v>
      </c>
      <c r="F20" s="51"/>
      <c r="G20" s="51"/>
    </row>
    <row r="21" spans="1:7" x14ac:dyDescent="0.25">
      <c r="A21" s="66">
        <v>4</v>
      </c>
      <c r="B21" s="66">
        <v>53</v>
      </c>
      <c r="C21" s="60"/>
      <c r="D21" s="60"/>
      <c r="E21" s="60">
        <f t="shared" si="0"/>
        <v>0</v>
      </c>
      <c r="F21" s="51"/>
      <c r="G21" s="51"/>
    </row>
    <row r="22" spans="1:7" x14ac:dyDescent="0.25">
      <c r="A22" s="73">
        <v>5</v>
      </c>
      <c r="B22" s="73">
        <v>54</v>
      </c>
      <c r="C22" s="74"/>
      <c r="D22" s="74"/>
      <c r="E22" s="60">
        <f t="shared" si="0"/>
        <v>0</v>
      </c>
      <c r="F22" s="51"/>
      <c r="G22" s="51"/>
    </row>
    <row r="23" spans="1:7" x14ac:dyDescent="0.25">
      <c r="A23" s="66">
        <v>6</v>
      </c>
      <c r="B23" s="66">
        <v>55</v>
      </c>
      <c r="C23" s="60"/>
      <c r="D23" s="74"/>
      <c r="E23" s="60">
        <f t="shared" si="0"/>
        <v>0</v>
      </c>
      <c r="F23" s="51"/>
      <c r="G23" s="51"/>
    </row>
    <row r="24" spans="1:7" x14ac:dyDescent="0.25">
      <c r="A24" s="73">
        <v>7</v>
      </c>
      <c r="B24" s="73">
        <v>56</v>
      </c>
      <c r="C24" s="60"/>
      <c r="D24" s="74"/>
      <c r="E24" s="60">
        <f t="shared" si="0"/>
        <v>0</v>
      </c>
      <c r="F24" s="51"/>
      <c r="G24" s="51"/>
    </row>
    <row r="25" spans="1:7" x14ac:dyDescent="0.25">
      <c r="A25" s="66">
        <v>8</v>
      </c>
      <c r="B25" s="66">
        <v>57</v>
      </c>
      <c r="C25" s="60"/>
      <c r="D25" s="74"/>
      <c r="E25" s="60">
        <f t="shared" si="0"/>
        <v>0</v>
      </c>
      <c r="F25" s="51"/>
      <c r="G25" s="51"/>
    </row>
    <row r="26" spans="1:7" x14ac:dyDescent="0.25">
      <c r="A26" s="73">
        <v>9</v>
      </c>
      <c r="B26" s="73">
        <v>58</v>
      </c>
      <c r="C26" s="60"/>
      <c r="D26" s="74"/>
      <c r="E26" s="60">
        <f t="shared" si="0"/>
        <v>0</v>
      </c>
      <c r="F26" s="51"/>
      <c r="G26" s="51"/>
    </row>
    <row r="27" spans="1:7" x14ac:dyDescent="0.25">
      <c r="A27" s="66">
        <v>10</v>
      </c>
      <c r="B27" s="66">
        <v>59</v>
      </c>
      <c r="C27" s="60"/>
      <c r="D27" s="74"/>
      <c r="E27" s="60">
        <f t="shared" si="0"/>
        <v>0</v>
      </c>
      <c r="F27" s="51"/>
      <c r="G27" s="51"/>
    </row>
    <row r="28" spans="1:7" x14ac:dyDescent="0.25">
      <c r="A28" s="73">
        <v>11</v>
      </c>
      <c r="B28" s="73">
        <v>60</v>
      </c>
      <c r="C28" s="60"/>
      <c r="D28" s="74"/>
      <c r="E28" s="60">
        <f t="shared" si="0"/>
        <v>0</v>
      </c>
      <c r="F28" s="51"/>
      <c r="G28" s="51"/>
    </row>
    <row r="29" spans="1:7" x14ac:dyDescent="0.25">
      <c r="A29" s="51"/>
      <c r="B29" s="51"/>
      <c r="C29" s="51"/>
      <c r="D29" s="51"/>
      <c r="E29" s="51"/>
      <c r="F29" s="51"/>
      <c r="G29" s="51"/>
    </row>
    <row r="30" spans="1:7" x14ac:dyDescent="0.25">
      <c r="A30" s="51"/>
      <c r="B30" s="51"/>
      <c r="C30" s="51"/>
      <c r="D30" s="51"/>
      <c r="E30" s="51"/>
      <c r="F30" s="51"/>
      <c r="G30" s="51"/>
    </row>
    <row r="31" spans="1:7" ht="19.5" customHeight="1" x14ac:dyDescent="0.25">
      <c r="A31" s="67" t="s">
        <v>26</v>
      </c>
      <c r="B31" s="68"/>
      <c r="C31" s="69"/>
      <c r="D31" s="70"/>
      <c r="E31" s="60"/>
      <c r="F31" s="51"/>
      <c r="G31" s="51"/>
    </row>
    <row r="32" spans="1:7" x14ac:dyDescent="0.25">
      <c r="A32" s="51"/>
      <c r="B32" s="51"/>
      <c r="C32" s="51"/>
      <c r="D32" s="51"/>
      <c r="E32" s="51"/>
      <c r="F32" s="51"/>
      <c r="G32" s="51"/>
    </row>
  </sheetData>
  <mergeCells count="3">
    <mergeCell ref="A2:E2"/>
    <mergeCell ref="A4:E6"/>
    <mergeCell ref="A12:E12"/>
  </mergeCells>
  <pageMargins left="0.7" right="0.7" top="0.75" bottom="0.75" header="0.3" footer="0.3"/>
  <pageSetup paperSize="9" orientation="portrait"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29A06-F0D5-4808-8B72-C41E08465E5B}">
  <dimension ref="A2:G27"/>
  <sheetViews>
    <sheetView workbookViewId="0">
      <selection activeCell="H16" sqref="H16"/>
    </sheetView>
  </sheetViews>
  <sheetFormatPr baseColWidth="10" defaultRowHeight="15" x14ac:dyDescent="0.25"/>
  <cols>
    <col min="1" max="1" width="7.85546875" customWidth="1"/>
    <col min="2" max="2" width="14.5703125" customWidth="1"/>
    <col min="3" max="3" width="14.42578125" customWidth="1"/>
    <col min="4" max="4" width="13.28515625" customWidth="1"/>
    <col min="5" max="5" width="17" customWidth="1"/>
  </cols>
  <sheetData>
    <row r="2" spans="1:7" x14ac:dyDescent="0.25">
      <c r="A2" s="128" t="s">
        <v>53</v>
      </c>
      <c r="B2" s="128"/>
      <c r="C2" s="128"/>
      <c r="D2" s="128"/>
      <c r="E2" s="128"/>
      <c r="F2" s="51"/>
      <c r="G2" s="51"/>
    </row>
    <row r="3" spans="1:7" x14ac:dyDescent="0.25">
      <c r="A3" s="51"/>
      <c r="B3" s="51"/>
      <c r="C3" s="51"/>
      <c r="D3" s="51"/>
      <c r="E3" s="51"/>
      <c r="F3" s="51"/>
      <c r="G3" s="51"/>
    </row>
    <row r="4" spans="1:7" ht="23.25" customHeight="1" x14ac:dyDescent="0.25">
      <c r="A4" s="129" t="s">
        <v>66</v>
      </c>
      <c r="B4" s="129"/>
      <c r="C4" s="129"/>
      <c r="D4" s="129"/>
      <c r="E4" s="129"/>
      <c r="F4" s="86"/>
      <c r="G4" s="51"/>
    </row>
    <row r="5" spans="1:7" ht="26.25" customHeight="1" x14ac:dyDescent="0.25">
      <c r="A5" s="129"/>
      <c r="B5" s="129"/>
      <c r="C5" s="129"/>
      <c r="D5" s="129"/>
      <c r="E5" s="129"/>
      <c r="F5" s="86"/>
      <c r="G5" s="51"/>
    </row>
    <row r="6" spans="1:7" ht="36" customHeight="1" x14ac:dyDescent="0.25">
      <c r="A6" s="129"/>
      <c r="B6" s="129"/>
      <c r="C6" s="129"/>
      <c r="D6" s="129"/>
      <c r="E6" s="129"/>
      <c r="F6" s="86"/>
      <c r="G6" s="51"/>
    </row>
    <row r="7" spans="1:7" x14ac:dyDescent="0.25">
      <c r="A7" s="51"/>
      <c r="B7" s="51"/>
      <c r="C7" s="51"/>
      <c r="D7" s="51"/>
      <c r="E7" s="51"/>
      <c r="F7" s="51"/>
      <c r="G7" s="51"/>
    </row>
    <row r="8" spans="1:7" x14ac:dyDescent="0.25">
      <c r="A8" s="77" t="s">
        <v>72</v>
      </c>
      <c r="B8" s="52"/>
      <c r="C8" s="53"/>
      <c r="D8" s="53"/>
      <c r="E8" s="53"/>
      <c r="F8" s="51"/>
      <c r="G8" s="51"/>
    </row>
    <row r="9" spans="1:7" x14ac:dyDescent="0.25">
      <c r="A9" s="77"/>
      <c r="B9" s="52"/>
      <c r="C9" s="53"/>
      <c r="D9" s="53"/>
      <c r="E9" s="53"/>
      <c r="F9" s="51"/>
      <c r="G9" s="51"/>
    </row>
    <row r="10" spans="1:7" x14ac:dyDescent="0.25">
      <c r="A10" s="81" t="s">
        <v>65</v>
      </c>
      <c r="B10" s="82"/>
      <c r="C10" s="83"/>
      <c r="D10" s="84"/>
      <c r="E10" s="85">
        <v>154085</v>
      </c>
      <c r="F10" s="51"/>
      <c r="G10" s="51"/>
    </row>
    <row r="11" spans="1:7" x14ac:dyDescent="0.25">
      <c r="A11" s="59"/>
      <c r="B11" s="52"/>
      <c r="C11" s="53"/>
      <c r="D11" s="53"/>
      <c r="E11" s="53"/>
      <c r="F11" s="51"/>
      <c r="G11" s="51"/>
    </row>
    <row r="12" spans="1:7" ht="19.5" customHeight="1" x14ac:dyDescent="0.25">
      <c r="A12" s="130" t="s">
        <v>49</v>
      </c>
      <c r="B12" s="130"/>
      <c r="C12" s="130"/>
      <c r="D12" s="130"/>
      <c r="E12" s="130"/>
      <c r="F12" s="51"/>
      <c r="G12" s="51"/>
    </row>
    <row r="13" spans="1:7" ht="80.25" customHeight="1" x14ac:dyDescent="0.25">
      <c r="A13" s="61" t="s">
        <v>54</v>
      </c>
      <c r="B13" s="62" t="s">
        <v>46</v>
      </c>
      <c r="C13" s="62" t="s">
        <v>47</v>
      </c>
      <c r="D13" s="62" t="s">
        <v>48</v>
      </c>
      <c r="E13" s="76" t="s">
        <v>63</v>
      </c>
      <c r="F13" s="51"/>
      <c r="G13" s="51"/>
    </row>
    <row r="14" spans="1:7" ht="17.25" customHeight="1" x14ac:dyDescent="0.25">
      <c r="A14" s="63" t="s">
        <v>13</v>
      </c>
      <c r="B14" s="64">
        <v>100000</v>
      </c>
      <c r="C14" s="64">
        <v>200000</v>
      </c>
      <c r="D14" s="64">
        <f>+C14-B14</f>
        <v>100000</v>
      </c>
      <c r="E14" s="64">
        <f>+D14/A23</f>
        <v>16666.666666666668</v>
      </c>
      <c r="F14" s="51"/>
      <c r="G14" s="51"/>
    </row>
    <row r="15" spans="1:7" x14ac:dyDescent="0.25">
      <c r="A15" s="59"/>
      <c r="B15" s="52"/>
      <c r="C15" s="53"/>
      <c r="D15" s="53"/>
      <c r="E15" s="53"/>
      <c r="F15" s="51"/>
      <c r="G15" s="51"/>
    </row>
    <row r="16" spans="1:7" ht="69.75" customHeight="1" x14ac:dyDescent="0.25">
      <c r="A16" s="61" t="s">
        <v>50</v>
      </c>
      <c r="B16" s="76" t="s">
        <v>51</v>
      </c>
      <c r="C16" s="65" t="s">
        <v>55</v>
      </c>
      <c r="D16" s="65" t="s">
        <v>56</v>
      </c>
      <c r="E16" s="76" t="s">
        <v>52</v>
      </c>
      <c r="F16" s="51"/>
      <c r="G16" s="51"/>
    </row>
    <row r="17" spans="1:7" ht="17.25" customHeight="1" x14ac:dyDescent="0.25">
      <c r="A17" s="61" t="s">
        <v>57</v>
      </c>
      <c r="B17" s="76" t="s">
        <v>58</v>
      </c>
      <c r="C17" s="65" t="s">
        <v>59</v>
      </c>
      <c r="D17" s="65" t="s">
        <v>60</v>
      </c>
      <c r="E17" s="76" t="s">
        <v>61</v>
      </c>
      <c r="F17" s="51"/>
      <c r="G17" s="51"/>
    </row>
    <row r="18" spans="1:7" x14ac:dyDescent="0.25">
      <c r="A18" s="66">
        <v>1</v>
      </c>
      <c r="B18" s="66">
        <v>25</v>
      </c>
      <c r="C18" s="60">
        <f>+B14</f>
        <v>100000</v>
      </c>
      <c r="D18" s="60">
        <f>+C18+$E$14-1</f>
        <v>116665.66666666667</v>
      </c>
      <c r="E18" s="60">
        <f>+B18*$E$26</f>
        <v>25000000</v>
      </c>
      <c r="F18" s="51"/>
      <c r="G18" s="51"/>
    </row>
    <row r="19" spans="1:7" x14ac:dyDescent="0.25">
      <c r="A19" s="66">
        <v>2</v>
      </c>
      <c r="B19" s="66">
        <v>26</v>
      </c>
      <c r="C19" s="60">
        <f>+D18+1</f>
        <v>116666.66666666667</v>
      </c>
      <c r="D19" s="60">
        <f>+C19+$E$14-1</f>
        <v>133332.33333333334</v>
      </c>
      <c r="E19" s="60">
        <f t="shared" ref="E19:E23" si="0">+B19*$E$26</f>
        <v>26000000</v>
      </c>
      <c r="F19" s="51"/>
      <c r="G19" s="51"/>
    </row>
    <row r="20" spans="1:7" ht="15.75" thickBot="1" x14ac:dyDescent="0.3">
      <c r="A20" s="71">
        <v>3</v>
      </c>
      <c r="B20" s="71">
        <v>27</v>
      </c>
      <c r="C20" s="72">
        <f t="shared" ref="C20:C22" si="1">+D19+1</f>
        <v>133333.33333333334</v>
      </c>
      <c r="D20" s="72">
        <f>+C20+$E$14-1</f>
        <v>149999</v>
      </c>
      <c r="E20" s="72">
        <f t="shared" si="0"/>
        <v>27000000</v>
      </c>
      <c r="F20" s="51"/>
      <c r="G20" s="51"/>
    </row>
    <row r="21" spans="1:7" ht="15.75" thickBot="1" x14ac:dyDescent="0.3">
      <c r="A21" s="87">
        <v>4</v>
      </c>
      <c r="B21" s="88">
        <v>28</v>
      </c>
      <c r="C21" s="89">
        <f t="shared" si="1"/>
        <v>150000</v>
      </c>
      <c r="D21" s="89">
        <f>+C21+$E$14-1</f>
        <v>166665.66666666666</v>
      </c>
      <c r="E21" s="90">
        <f t="shared" si="0"/>
        <v>28000000</v>
      </c>
      <c r="F21" s="51"/>
      <c r="G21" s="51"/>
    </row>
    <row r="22" spans="1:7" x14ac:dyDescent="0.25">
      <c r="A22" s="73">
        <v>5</v>
      </c>
      <c r="B22" s="73">
        <v>29</v>
      </c>
      <c r="C22" s="74">
        <f t="shared" si="1"/>
        <v>166666.66666666666</v>
      </c>
      <c r="D22" s="74">
        <f>+C22+$E$14-1</f>
        <v>183332.33333333331</v>
      </c>
      <c r="E22" s="74">
        <f t="shared" si="0"/>
        <v>29000000</v>
      </c>
      <c r="F22" s="51"/>
      <c r="G22" s="51"/>
    </row>
    <row r="23" spans="1:7" x14ac:dyDescent="0.25">
      <c r="A23" s="66">
        <v>6</v>
      </c>
      <c r="B23" s="66">
        <v>30</v>
      </c>
      <c r="C23" s="60">
        <f>+D22+1</f>
        <v>183333.33333333331</v>
      </c>
      <c r="D23" s="60">
        <f>+C23+$E$14</f>
        <v>199999.99999999997</v>
      </c>
      <c r="E23" s="60">
        <f t="shared" si="0"/>
        <v>30000000</v>
      </c>
      <c r="F23" s="51"/>
      <c r="G23" s="51"/>
    </row>
    <row r="24" spans="1:7" x14ac:dyDescent="0.25">
      <c r="A24" s="51"/>
      <c r="B24" s="51"/>
      <c r="C24" s="51"/>
      <c r="D24" s="51"/>
      <c r="E24" s="51"/>
      <c r="F24" s="51"/>
      <c r="G24" s="51"/>
    </row>
    <row r="25" spans="1:7" x14ac:dyDescent="0.25">
      <c r="A25" s="51"/>
      <c r="B25" s="51"/>
      <c r="C25" s="51"/>
      <c r="D25" s="51"/>
      <c r="E25" s="51"/>
      <c r="F25" s="51"/>
      <c r="G25" s="51"/>
    </row>
    <row r="26" spans="1:7" ht="19.5" customHeight="1" x14ac:dyDescent="0.25">
      <c r="A26" s="67" t="s">
        <v>26</v>
      </c>
      <c r="B26" s="68"/>
      <c r="C26" s="69"/>
      <c r="D26" s="70"/>
      <c r="E26" s="64">
        <v>1000000</v>
      </c>
      <c r="F26" s="51"/>
      <c r="G26" s="51"/>
    </row>
    <row r="27" spans="1:7" x14ac:dyDescent="0.25">
      <c r="A27" s="51"/>
      <c r="B27" s="51"/>
      <c r="C27" s="51"/>
      <c r="D27" s="51"/>
      <c r="E27" s="51"/>
      <c r="F27" s="51"/>
      <c r="G27" s="51"/>
    </row>
  </sheetData>
  <mergeCells count="3">
    <mergeCell ref="A2:E2"/>
    <mergeCell ref="A4:E6"/>
    <mergeCell ref="A12:E12"/>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0525B2-454B-46D6-8AAC-94C981A8DDD3}">
  <dimension ref="A1"/>
  <sheetViews>
    <sheetView workbookViewId="0"/>
  </sheetViews>
  <sheetFormatPr baseColWidth="10" defaultRowHeight="15" x14ac:dyDescent="0.25"/>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0189E-0A20-4D7B-87C0-BE942E60B633}">
  <dimension ref="A2:H27"/>
  <sheetViews>
    <sheetView showGridLines="0" workbookViewId="0">
      <selection activeCell="E25" sqref="E25"/>
    </sheetView>
  </sheetViews>
  <sheetFormatPr baseColWidth="10" defaultRowHeight="15" x14ac:dyDescent="0.25"/>
  <cols>
    <col min="1" max="1" width="6.42578125" customWidth="1"/>
    <col min="2" max="2" width="13.140625" customWidth="1"/>
    <col min="5" max="5" width="16.7109375" customWidth="1"/>
    <col min="6" max="6" width="9.5703125" customWidth="1"/>
  </cols>
  <sheetData>
    <row r="2" spans="1:8" x14ac:dyDescent="0.25">
      <c r="A2" s="128" t="s">
        <v>53</v>
      </c>
      <c r="B2" s="128"/>
      <c r="C2" s="128"/>
      <c r="D2" s="128"/>
      <c r="E2" s="128"/>
      <c r="F2" s="51"/>
      <c r="H2" s="51"/>
    </row>
    <row r="3" spans="1:8" x14ac:dyDescent="0.25">
      <c r="A3" s="51"/>
      <c r="B3" s="51"/>
      <c r="C3" s="51"/>
      <c r="D3" s="51"/>
      <c r="E3" s="51"/>
      <c r="F3" s="51"/>
      <c r="H3" s="51"/>
    </row>
    <row r="4" spans="1:8" ht="23.25" customHeight="1" x14ac:dyDescent="0.25">
      <c r="A4" s="129" t="s">
        <v>66</v>
      </c>
      <c r="B4" s="129"/>
      <c r="C4" s="129"/>
      <c r="D4" s="129"/>
      <c r="E4" s="129"/>
      <c r="F4" s="86"/>
      <c r="H4" s="51"/>
    </row>
    <row r="5" spans="1:8" ht="26.25" customHeight="1" x14ac:dyDescent="0.25">
      <c r="A5" s="129"/>
      <c r="B5" s="129"/>
      <c r="C5" s="129"/>
      <c r="D5" s="129"/>
      <c r="E5" s="129"/>
      <c r="F5" s="86"/>
      <c r="H5" s="51"/>
    </row>
    <row r="6" spans="1:8" ht="38.25" customHeight="1" x14ac:dyDescent="0.25">
      <c r="A6" s="129"/>
      <c r="B6" s="129"/>
      <c r="C6" s="129"/>
      <c r="D6" s="129"/>
      <c r="E6" s="129"/>
      <c r="F6" s="86"/>
      <c r="H6" s="51"/>
    </row>
    <row r="7" spans="1:8" x14ac:dyDescent="0.25">
      <c r="G7" s="51"/>
      <c r="H7" s="51"/>
    </row>
    <row r="8" spans="1:8" x14ac:dyDescent="0.25">
      <c r="A8" s="77" t="s">
        <v>67</v>
      </c>
      <c r="B8" s="52"/>
      <c r="C8" s="53"/>
      <c r="D8" s="53"/>
      <c r="E8" s="53"/>
      <c r="G8" s="51"/>
      <c r="H8" s="51"/>
    </row>
    <row r="9" spans="1:8" x14ac:dyDescent="0.25">
      <c r="A9" s="59"/>
      <c r="B9" s="52"/>
      <c r="C9" s="53"/>
      <c r="D9" s="53"/>
      <c r="E9" s="53"/>
      <c r="G9" s="51"/>
      <c r="H9" s="51"/>
    </row>
    <row r="10" spans="1:8" x14ac:dyDescent="0.25">
      <c r="A10" s="81" t="s">
        <v>65</v>
      </c>
      <c r="B10" s="82"/>
      <c r="C10" s="83"/>
      <c r="D10" s="84"/>
      <c r="E10" s="85"/>
      <c r="G10" s="51"/>
      <c r="H10" s="51"/>
    </row>
    <row r="11" spans="1:8" x14ac:dyDescent="0.25">
      <c r="A11" s="59"/>
      <c r="B11" s="52"/>
      <c r="C11" s="53"/>
      <c r="D11" s="53"/>
      <c r="E11" s="53"/>
      <c r="G11" s="51"/>
      <c r="H11" s="51"/>
    </row>
    <row r="12" spans="1:8" ht="19.5" customHeight="1" x14ac:dyDescent="0.25">
      <c r="A12" s="130" t="s">
        <v>49</v>
      </c>
      <c r="B12" s="130"/>
      <c r="C12" s="130"/>
      <c r="D12" s="130"/>
      <c r="E12" s="130"/>
      <c r="G12" s="51"/>
      <c r="H12" s="51"/>
    </row>
    <row r="13" spans="1:8" ht="80.25" customHeight="1" x14ac:dyDescent="0.25">
      <c r="A13" s="61" t="s">
        <v>54</v>
      </c>
      <c r="B13" s="62" t="s">
        <v>46</v>
      </c>
      <c r="C13" s="62" t="s">
        <v>47</v>
      </c>
      <c r="D13" s="62" t="s">
        <v>48</v>
      </c>
      <c r="E13" s="76" t="s">
        <v>63</v>
      </c>
      <c r="G13" s="51"/>
      <c r="H13" s="51"/>
    </row>
    <row r="14" spans="1:8" ht="17.25" customHeight="1" x14ac:dyDescent="0.25">
      <c r="A14" s="63" t="s">
        <v>9</v>
      </c>
      <c r="B14" s="64">
        <v>1</v>
      </c>
      <c r="C14" s="64">
        <v>2500</v>
      </c>
      <c r="D14" s="64">
        <f>+C14-B14</f>
        <v>2499</v>
      </c>
      <c r="E14" s="64">
        <f>+D14/A22</f>
        <v>499.8</v>
      </c>
      <c r="G14" s="51"/>
      <c r="H14" s="51"/>
    </row>
    <row r="15" spans="1:8" x14ac:dyDescent="0.25">
      <c r="A15" s="59"/>
      <c r="B15" s="52"/>
      <c r="C15" s="53"/>
      <c r="D15" s="53"/>
      <c r="E15" s="53"/>
      <c r="G15" s="51"/>
      <c r="H15" s="51"/>
    </row>
    <row r="16" spans="1:8" ht="69.75" customHeight="1" x14ac:dyDescent="0.25">
      <c r="A16" s="61" t="s">
        <v>50</v>
      </c>
      <c r="B16" s="76" t="s">
        <v>51</v>
      </c>
      <c r="C16" s="65" t="s">
        <v>55</v>
      </c>
      <c r="D16" s="65" t="s">
        <v>56</v>
      </c>
      <c r="E16" s="76" t="s">
        <v>52</v>
      </c>
      <c r="G16" s="51"/>
      <c r="H16" s="51"/>
    </row>
    <row r="17" spans="1:8" ht="17.25" customHeight="1" x14ac:dyDescent="0.25">
      <c r="A17" s="61" t="s">
        <v>57</v>
      </c>
      <c r="B17" s="76" t="s">
        <v>58</v>
      </c>
      <c r="C17" s="65" t="s">
        <v>59</v>
      </c>
      <c r="D17" s="65" t="s">
        <v>60</v>
      </c>
      <c r="E17" s="76" t="s">
        <v>61</v>
      </c>
      <c r="G17" s="51"/>
      <c r="H17" s="51"/>
    </row>
    <row r="18" spans="1:8" x14ac:dyDescent="0.25">
      <c r="A18" s="71">
        <v>1</v>
      </c>
      <c r="B18" s="71">
        <v>25</v>
      </c>
      <c r="C18" s="72">
        <f>+B14</f>
        <v>1</v>
      </c>
      <c r="D18" s="72">
        <f>+C18+$E$14-1</f>
        <v>499.8</v>
      </c>
      <c r="E18" s="72">
        <f>+B18*$E$26</f>
        <v>0</v>
      </c>
      <c r="G18" s="51"/>
      <c r="H18" s="51"/>
    </row>
    <row r="19" spans="1:8" x14ac:dyDescent="0.25">
      <c r="A19" s="66">
        <v>2</v>
      </c>
      <c r="B19" s="66">
        <v>26</v>
      </c>
      <c r="C19" s="60">
        <f>+D18+1</f>
        <v>500.8</v>
      </c>
      <c r="D19" s="60">
        <f>+C19+$E$14-1</f>
        <v>999.6</v>
      </c>
      <c r="E19" s="60">
        <f>+B19*$E$26</f>
        <v>0</v>
      </c>
      <c r="G19" s="51"/>
      <c r="H19" s="51"/>
    </row>
    <row r="20" spans="1:8" x14ac:dyDescent="0.25">
      <c r="A20" s="73">
        <v>3</v>
      </c>
      <c r="B20" s="73">
        <v>27</v>
      </c>
      <c r="C20" s="74">
        <f t="shared" ref="C20:C22" si="0">+D19+1</f>
        <v>1000.6</v>
      </c>
      <c r="D20" s="74">
        <f>+C20+$E$14-1</f>
        <v>1499.4</v>
      </c>
      <c r="E20" s="74">
        <f>+B20*$E$26</f>
        <v>0</v>
      </c>
      <c r="G20" s="51"/>
      <c r="H20" s="51"/>
    </row>
    <row r="21" spans="1:8" x14ac:dyDescent="0.25">
      <c r="A21" s="66">
        <v>4</v>
      </c>
      <c r="B21" s="66">
        <v>28</v>
      </c>
      <c r="C21" s="60">
        <f t="shared" si="0"/>
        <v>1500.4</v>
      </c>
      <c r="D21" s="60">
        <f>+C21+$E$14-1</f>
        <v>1999.2</v>
      </c>
      <c r="E21" s="60">
        <f>+B21*$E$26</f>
        <v>0</v>
      </c>
      <c r="G21" s="51"/>
      <c r="H21" s="51"/>
    </row>
    <row r="22" spans="1:8" x14ac:dyDescent="0.25">
      <c r="A22" s="66">
        <v>5</v>
      </c>
      <c r="B22" s="66">
        <v>29</v>
      </c>
      <c r="C22" s="60">
        <f t="shared" si="0"/>
        <v>2000.2</v>
      </c>
      <c r="D22" s="60">
        <f>+C22+$E$14</f>
        <v>2500</v>
      </c>
      <c r="E22" s="60">
        <f>+B22*$E$26</f>
        <v>0</v>
      </c>
      <c r="G22" s="51"/>
      <c r="H22" s="51"/>
    </row>
    <row r="23" spans="1:8" x14ac:dyDescent="0.25">
      <c r="A23" s="79"/>
      <c r="B23" s="79"/>
      <c r="C23" s="80"/>
      <c r="D23" s="80"/>
      <c r="E23" s="80"/>
      <c r="G23" s="51"/>
      <c r="H23" s="51"/>
    </row>
    <row r="24" spans="1:8" x14ac:dyDescent="0.25">
      <c r="A24" s="51"/>
      <c r="B24" s="51"/>
      <c r="C24" s="51"/>
      <c r="D24" s="51"/>
      <c r="E24" s="51"/>
      <c r="G24" s="51"/>
      <c r="H24" s="51"/>
    </row>
    <row r="25" spans="1:8" x14ac:dyDescent="0.25">
      <c r="A25" s="51"/>
      <c r="B25" s="51"/>
      <c r="C25" s="51"/>
      <c r="D25" s="51"/>
      <c r="E25" s="51"/>
      <c r="G25" s="51"/>
      <c r="H25" s="51"/>
    </row>
    <row r="26" spans="1:8" ht="19.5" customHeight="1" x14ac:dyDescent="0.25">
      <c r="A26" s="67" t="s">
        <v>26</v>
      </c>
      <c r="B26" s="68"/>
      <c r="C26" s="69"/>
      <c r="D26" s="70"/>
      <c r="E26" s="60"/>
      <c r="G26" s="51"/>
      <c r="H26" s="51"/>
    </row>
    <row r="27" spans="1:8" x14ac:dyDescent="0.25">
      <c r="G27" s="51"/>
      <c r="H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80999D-D7E3-45DC-96DA-EDC65E407A29}">
  <dimension ref="A2:H27"/>
  <sheetViews>
    <sheetView showGridLines="0" workbookViewId="0">
      <selection activeCell="E11" sqref="E11"/>
    </sheetView>
  </sheetViews>
  <sheetFormatPr baseColWidth="10" defaultRowHeight="15" x14ac:dyDescent="0.25"/>
  <cols>
    <col min="1" max="1" width="7.28515625" customWidth="1"/>
    <col min="2" max="2" width="13.7109375" customWidth="1"/>
    <col min="3" max="3" width="12" customWidth="1"/>
    <col min="4" max="4" width="13.140625" customWidth="1"/>
    <col min="5" max="5" width="17.140625" customWidth="1"/>
    <col min="6" max="6" width="7.28515625" customWidth="1"/>
  </cols>
  <sheetData>
    <row r="2" spans="1:8" x14ac:dyDescent="0.25">
      <c r="A2" s="128" t="s">
        <v>53</v>
      </c>
      <c r="B2" s="128"/>
      <c r="C2" s="128"/>
      <c r="D2" s="128"/>
      <c r="E2" s="128"/>
      <c r="F2" s="51"/>
      <c r="H2" s="51"/>
    </row>
    <row r="3" spans="1:8" x14ac:dyDescent="0.25">
      <c r="A3" s="51"/>
      <c r="B3" s="51"/>
      <c r="C3" s="51"/>
      <c r="D3" s="51"/>
      <c r="E3" s="51"/>
      <c r="F3" s="51"/>
      <c r="H3" s="51"/>
    </row>
    <row r="4" spans="1:8" ht="23.25" customHeight="1" x14ac:dyDescent="0.25">
      <c r="A4" s="129" t="s">
        <v>66</v>
      </c>
      <c r="B4" s="129"/>
      <c r="C4" s="129"/>
      <c r="D4" s="129"/>
      <c r="E4" s="129"/>
      <c r="F4" s="86"/>
      <c r="H4" s="51"/>
    </row>
    <row r="5" spans="1:8" ht="26.25" customHeight="1" x14ac:dyDescent="0.25">
      <c r="A5" s="129"/>
      <c r="B5" s="129"/>
      <c r="C5" s="129"/>
      <c r="D5" s="129"/>
      <c r="E5" s="129"/>
      <c r="F5" s="86"/>
      <c r="H5" s="51"/>
    </row>
    <row r="6" spans="1:8" ht="38.25" customHeight="1" x14ac:dyDescent="0.25">
      <c r="A6" s="129"/>
      <c r="B6" s="129"/>
      <c r="C6" s="129"/>
      <c r="D6" s="129"/>
      <c r="E6" s="129"/>
      <c r="F6" s="86"/>
      <c r="H6" s="51"/>
    </row>
    <row r="7" spans="1:8" x14ac:dyDescent="0.25">
      <c r="G7" s="51"/>
      <c r="H7" s="51"/>
    </row>
    <row r="8" spans="1:8" x14ac:dyDescent="0.25">
      <c r="A8" s="77" t="s">
        <v>68</v>
      </c>
      <c r="B8" s="52"/>
      <c r="C8" s="53"/>
      <c r="D8" s="53"/>
      <c r="E8" s="53"/>
      <c r="G8" s="51"/>
      <c r="H8" s="51"/>
    </row>
    <row r="9" spans="1:8" x14ac:dyDescent="0.25">
      <c r="A9" s="59"/>
      <c r="B9" s="52"/>
      <c r="C9" s="53"/>
      <c r="D9" s="53"/>
      <c r="E9" s="53"/>
      <c r="G9" s="51"/>
      <c r="H9" s="51"/>
    </row>
    <row r="10" spans="1:8" x14ac:dyDescent="0.25">
      <c r="A10" s="81" t="s">
        <v>65</v>
      </c>
      <c r="B10" s="82"/>
      <c r="C10" s="83"/>
      <c r="D10" s="84"/>
      <c r="E10" s="85"/>
      <c r="G10" s="51"/>
      <c r="H10" s="51"/>
    </row>
    <row r="11" spans="1:8" x14ac:dyDescent="0.25">
      <c r="A11" s="59"/>
      <c r="B11" s="52"/>
      <c r="C11" s="53"/>
      <c r="D11" s="53"/>
      <c r="E11" s="53"/>
      <c r="G11" s="51"/>
      <c r="H11" s="51"/>
    </row>
    <row r="12" spans="1:8" ht="19.5" customHeight="1" x14ac:dyDescent="0.25">
      <c r="A12" s="130" t="s">
        <v>49</v>
      </c>
      <c r="B12" s="130"/>
      <c r="C12" s="130"/>
      <c r="D12" s="130"/>
      <c r="E12" s="130"/>
      <c r="G12" s="51"/>
      <c r="H12" s="51"/>
    </row>
    <row r="13" spans="1:8" ht="80.25" customHeight="1" x14ac:dyDescent="0.25">
      <c r="A13" s="61" t="s">
        <v>54</v>
      </c>
      <c r="B13" s="62" t="s">
        <v>46</v>
      </c>
      <c r="C13" s="62" t="s">
        <v>47</v>
      </c>
      <c r="D13" s="62" t="s">
        <v>48</v>
      </c>
      <c r="E13" s="76" t="s">
        <v>63</v>
      </c>
      <c r="G13" s="51"/>
      <c r="H13" s="51"/>
    </row>
    <row r="14" spans="1:8" ht="17.25" customHeight="1" x14ac:dyDescent="0.25">
      <c r="A14" s="63" t="s">
        <v>10</v>
      </c>
      <c r="B14" s="64">
        <v>2500</v>
      </c>
      <c r="C14" s="64">
        <v>5000</v>
      </c>
      <c r="D14" s="64">
        <f>+C14-B14</f>
        <v>2500</v>
      </c>
      <c r="E14" s="64">
        <f>+D14/A23</f>
        <v>416.66666666666669</v>
      </c>
      <c r="G14" s="51"/>
      <c r="H14" s="51"/>
    </row>
    <row r="15" spans="1:8" x14ac:dyDescent="0.25">
      <c r="A15" s="59"/>
      <c r="B15" s="52"/>
      <c r="C15" s="53"/>
      <c r="D15" s="53"/>
      <c r="E15" s="53"/>
      <c r="G15" s="51"/>
      <c r="H15" s="51"/>
    </row>
    <row r="16" spans="1:8" ht="69.75" customHeight="1" x14ac:dyDescent="0.25">
      <c r="A16" s="61" t="s">
        <v>50</v>
      </c>
      <c r="B16" s="76" t="s">
        <v>51</v>
      </c>
      <c r="C16" s="65" t="s">
        <v>55</v>
      </c>
      <c r="D16" s="65" t="s">
        <v>56</v>
      </c>
      <c r="E16" s="76" t="s">
        <v>52</v>
      </c>
      <c r="G16" s="51"/>
      <c r="H16" s="51"/>
    </row>
    <row r="17" spans="1:8" ht="17.25" customHeight="1" x14ac:dyDescent="0.25">
      <c r="A17" s="61" t="s">
        <v>57</v>
      </c>
      <c r="B17" s="76" t="s">
        <v>58</v>
      </c>
      <c r="C17" s="65" t="s">
        <v>59</v>
      </c>
      <c r="D17" s="65" t="s">
        <v>60</v>
      </c>
      <c r="E17" s="76" t="s">
        <v>61</v>
      </c>
      <c r="G17" s="51"/>
      <c r="H17" s="51"/>
    </row>
    <row r="18" spans="1:8" x14ac:dyDescent="0.25">
      <c r="A18" s="66">
        <v>1</v>
      </c>
      <c r="B18" s="66">
        <v>5</v>
      </c>
      <c r="C18" s="60">
        <f>+B14</f>
        <v>2500</v>
      </c>
      <c r="D18" s="60">
        <f>+C18+$E$14-1</f>
        <v>2915.6666666666665</v>
      </c>
      <c r="E18" s="60">
        <f>+B18*$E$26</f>
        <v>0</v>
      </c>
      <c r="G18" s="51"/>
      <c r="H18" s="51"/>
    </row>
    <row r="19" spans="1:8" x14ac:dyDescent="0.25">
      <c r="A19" s="66">
        <v>2</v>
      </c>
      <c r="B19" s="66">
        <v>6</v>
      </c>
      <c r="C19" s="60">
        <f>+D18+1</f>
        <v>2916.6666666666665</v>
      </c>
      <c r="D19" s="60">
        <f>+C19+$E$14-1</f>
        <v>3332.333333333333</v>
      </c>
      <c r="E19" s="60">
        <f t="shared" ref="E19:E23" si="0">+B19*$E$26</f>
        <v>0</v>
      </c>
      <c r="G19" s="51"/>
      <c r="H19" s="51"/>
    </row>
    <row r="20" spans="1:8" x14ac:dyDescent="0.25">
      <c r="A20" s="71">
        <v>3</v>
      </c>
      <c r="B20" s="71">
        <v>7</v>
      </c>
      <c r="C20" s="72">
        <f t="shared" ref="C20:C23" si="1">+D19+1</f>
        <v>3333.333333333333</v>
      </c>
      <c r="D20" s="72">
        <f>+C20+$E$14-1</f>
        <v>3748.9999999999995</v>
      </c>
      <c r="E20" s="72">
        <f t="shared" si="0"/>
        <v>0</v>
      </c>
      <c r="G20" s="51"/>
      <c r="H20" s="51"/>
    </row>
    <row r="21" spans="1:8" x14ac:dyDescent="0.25">
      <c r="A21" s="66">
        <v>4</v>
      </c>
      <c r="B21" s="66">
        <v>8</v>
      </c>
      <c r="C21" s="60">
        <f t="shared" si="1"/>
        <v>3749.9999999999995</v>
      </c>
      <c r="D21" s="60">
        <f>+C21+$E$14-1</f>
        <v>4165.6666666666661</v>
      </c>
      <c r="E21" s="60">
        <f t="shared" si="0"/>
        <v>0</v>
      </c>
      <c r="G21" s="51"/>
      <c r="H21" s="51"/>
    </row>
    <row r="22" spans="1:8" x14ac:dyDescent="0.25">
      <c r="A22" s="73">
        <v>5</v>
      </c>
      <c r="B22" s="73">
        <v>9</v>
      </c>
      <c r="C22" s="74">
        <f t="shared" si="1"/>
        <v>4166.6666666666661</v>
      </c>
      <c r="D22" s="74">
        <f>+C22+$E$14-1</f>
        <v>4582.333333333333</v>
      </c>
      <c r="E22" s="74">
        <f t="shared" si="0"/>
        <v>0</v>
      </c>
      <c r="G22" s="51"/>
      <c r="H22" s="51"/>
    </row>
    <row r="23" spans="1:8" x14ac:dyDescent="0.25">
      <c r="A23" s="66">
        <v>6</v>
      </c>
      <c r="B23" s="66">
        <v>10</v>
      </c>
      <c r="C23" s="60">
        <f t="shared" si="1"/>
        <v>4583.333333333333</v>
      </c>
      <c r="D23" s="60">
        <f>+C23+$E$14</f>
        <v>5000</v>
      </c>
      <c r="E23" s="60">
        <f t="shared" si="0"/>
        <v>0</v>
      </c>
      <c r="G23" s="51"/>
      <c r="H23" s="51"/>
    </row>
    <row r="24" spans="1:8" x14ac:dyDescent="0.25">
      <c r="A24" s="51"/>
      <c r="B24" s="51"/>
      <c r="C24" s="51"/>
      <c r="D24" s="51"/>
      <c r="E24" s="51"/>
      <c r="G24" s="51"/>
      <c r="H24" s="51"/>
    </row>
    <row r="25" spans="1:8" x14ac:dyDescent="0.25">
      <c r="A25" s="51"/>
      <c r="B25" s="51"/>
      <c r="C25" s="51"/>
      <c r="D25" s="51"/>
      <c r="E25" s="51"/>
      <c r="G25" s="51"/>
      <c r="H25" s="51"/>
    </row>
    <row r="26" spans="1:8" ht="19.5" customHeight="1" x14ac:dyDescent="0.25">
      <c r="A26" s="67" t="s">
        <v>26</v>
      </c>
      <c r="B26" s="68"/>
      <c r="C26" s="69"/>
      <c r="D26" s="70"/>
      <c r="E26" s="60"/>
      <c r="G26" s="51"/>
      <c r="H26" s="51"/>
    </row>
    <row r="27" spans="1:8" x14ac:dyDescent="0.25">
      <c r="G27" s="51"/>
      <c r="H27" s="51"/>
    </row>
  </sheetData>
  <mergeCells count="3">
    <mergeCell ref="A2:E2"/>
    <mergeCell ref="A12:E12"/>
    <mergeCell ref="A4:E6"/>
  </mergeCell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FC276-6D71-4482-B464-F038F8F938E4}">
  <dimension ref="A2:H27"/>
  <sheetViews>
    <sheetView showGridLines="0" workbookViewId="0">
      <selection activeCell="E10" sqref="E10"/>
    </sheetView>
  </sheetViews>
  <sheetFormatPr baseColWidth="10" defaultRowHeight="15" x14ac:dyDescent="0.25"/>
  <cols>
    <col min="1" max="1" width="7.28515625" customWidth="1"/>
    <col min="2" max="2" width="12.85546875" customWidth="1"/>
    <col min="3" max="3" width="12.28515625" customWidth="1"/>
    <col min="4" max="4" width="13.28515625" customWidth="1"/>
    <col min="5" max="5" width="17.28515625" customWidth="1"/>
    <col min="6" max="6" width="6.42578125" customWidth="1"/>
  </cols>
  <sheetData>
    <row r="2" spans="1:8" x14ac:dyDescent="0.25">
      <c r="A2" s="128" t="s">
        <v>53</v>
      </c>
      <c r="B2" s="128"/>
      <c r="C2" s="128"/>
      <c r="D2" s="128"/>
      <c r="E2" s="128"/>
      <c r="F2" s="51"/>
      <c r="H2" s="51"/>
    </row>
    <row r="3" spans="1:8" x14ac:dyDescent="0.25">
      <c r="A3" s="51"/>
      <c r="B3" s="51"/>
      <c r="C3" s="51"/>
      <c r="D3" s="51"/>
      <c r="E3" s="51"/>
      <c r="F3" s="51"/>
      <c r="H3" s="51"/>
    </row>
    <row r="4" spans="1:8" ht="23.25" customHeight="1" x14ac:dyDescent="0.25">
      <c r="A4" s="129" t="s">
        <v>66</v>
      </c>
      <c r="B4" s="129"/>
      <c r="C4" s="129"/>
      <c r="D4" s="129"/>
      <c r="E4" s="129"/>
      <c r="F4" s="86"/>
      <c r="H4" s="51"/>
    </row>
    <row r="5" spans="1:8" ht="26.25" customHeight="1" x14ac:dyDescent="0.25">
      <c r="A5" s="129"/>
      <c r="B5" s="129"/>
      <c r="C5" s="129"/>
      <c r="D5" s="129"/>
      <c r="E5" s="129"/>
      <c r="F5" s="86"/>
      <c r="H5" s="51"/>
    </row>
    <row r="6" spans="1:8" ht="38.25" customHeight="1" x14ac:dyDescent="0.25">
      <c r="A6" s="129"/>
      <c r="B6" s="129"/>
      <c r="C6" s="129"/>
      <c r="D6" s="129"/>
      <c r="E6" s="129"/>
      <c r="F6" s="86"/>
      <c r="H6" s="51"/>
    </row>
    <row r="7" spans="1:8" x14ac:dyDescent="0.25">
      <c r="G7" s="51"/>
      <c r="H7" s="51"/>
    </row>
    <row r="8" spans="1:8" x14ac:dyDescent="0.25">
      <c r="A8" s="77" t="s">
        <v>69</v>
      </c>
      <c r="B8" s="52"/>
      <c r="C8" s="53"/>
      <c r="D8" s="53"/>
      <c r="E8" s="53"/>
      <c r="G8" s="51"/>
      <c r="H8" s="51"/>
    </row>
    <row r="9" spans="1:8" x14ac:dyDescent="0.25">
      <c r="A9" s="59"/>
      <c r="B9" s="52"/>
      <c r="C9" s="53"/>
      <c r="D9" s="53"/>
      <c r="E9" s="53"/>
      <c r="G9" s="51"/>
      <c r="H9" s="51"/>
    </row>
    <row r="10" spans="1:8" x14ac:dyDescent="0.25">
      <c r="A10" s="81" t="s">
        <v>65</v>
      </c>
      <c r="B10" s="82"/>
      <c r="C10" s="83"/>
      <c r="D10" s="84"/>
      <c r="E10" s="85"/>
      <c r="G10" s="51"/>
      <c r="H10" s="51"/>
    </row>
    <row r="11" spans="1:8" x14ac:dyDescent="0.25">
      <c r="A11" s="59"/>
      <c r="B11" s="52"/>
      <c r="C11" s="53"/>
      <c r="D11" s="53"/>
      <c r="E11" s="53"/>
      <c r="G11" s="51"/>
      <c r="H11" s="51"/>
    </row>
    <row r="12" spans="1:8" ht="19.5" customHeight="1" x14ac:dyDescent="0.25">
      <c r="A12" s="130" t="s">
        <v>49</v>
      </c>
      <c r="B12" s="130"/>
      <c r="C12" s="130"/>
      <c r="D12" s="130"/>
      <c r="E12" s="130"/>
      <c r="G12" s="51"/>
      <c r="H12" s="51"/>
    </row>
    <row r="13" spans="1:8" ht="80.25" customHeight="1" x14ac:dyDescent="0.25">
      <c r="A13" s="61" t="s">
        <v>54</v>
      </c>
      <c r="B13" s="62" t="s">
        <v>46</v>
      </c>
      <c r="C13" s="62" t="s">
        <v>47</v>
      </c>
      <c r="D13" s="62" t="s">
        <v>48</v>
      </c>
      <c r="E13" s="76" t="s">
        <v>63</v>
      </c>
      <c r="G13" s="51"/>
      <c r="H13" s="51"/>
    </row>
    <row r="14" spans="1:8" ht="17.25" customHeight="1" x14ac:dyDescent="0.25">
      <c r="A14" s="63" t="s">
        <v>45</v>
      </c>
      <c r="B14" s="64">
        <v>5000</v>
      </c>
      <c r="C14" s="64">
        <v>25000</v>
      </c>
      <c r="D14" s="64">
        <f>+C14-B14</f>
        <v>20000</v>
      </c>
      <c r="E14" s="64">
        <f>+D14/A23</f>
        <v>3333.3333333333335</v>
      </c>
      <c r="G14" s="51"/>
      <c r="H14" s="51"/>
    </row>
    <row r="15" spans="1:8" x14ac:dyDescent="0.25">
      <c r="A15" s="59"/>
      <c r="B15" s="52"/>
      <c r="C15" s="53"/>
      <c r="D15" s="53"/>
      <c r="E15" s="53"/>
      <c r="G15" s="51"/>
      <c r="H15" s="51"/>
    </row>
    <row r="16" spans="1:8" ht="69.75" customHeight="1" x14ac:dyDescent="0.25">
      <c r="A16" s="61" t="s">
        <v>50</v>
      </c>
      <c r="B16" s="76" t="s">
        <v>51</v>
      </c>
      <c r="C16" s="65" t="s">
        <v>55</v>
      </c>
      <c r="D16" s="65" t="s">
        <v>56</v>
      </c>
      <c r="E16" s="76" t="s">
        <v>52</v>
      </c>
      <c r="G16" s="51"/>
      <c r="H16" s="51"/>
    </row>
    <row r="17" spans="1:8" ht="17.25" customHeight="1" x14ac:dyDescent="0.25">
      <c r="A17" s="61" t="s">
        <v>57</v>
      </c>
      <c r="B17" s="76" t="s">
        <v>58</v>
      </c>
      <c r="C17" s="65" t="s">
        <v>59</v>
      </c>
      <c r="D17" s="65" t="s">
        <v>60</v>
      </c>
      <c r="E17" s="76" t="s">
        <v>61</v>
      </c>
      <c r="G17" s="51"/>
      <c r="H17" s="51"/>
    </row>
    <row r="18" spans="1:8" x14ac:dyDescent="0.25">
      <c r="A18" s="66">
        <v>1</v>
      </c>
      <c r="B18" s="66">
        <v>5</v>
      </c>
      <c r="C18" s="60">
        <f>+B14</f>
        <v>5000</v>
      </c>
      <c r="D18" s="60">
        <f>+C18+$E$14-1</f>
        <v>8332.3333333333339</v>
      </c>
      <c r="E18" s="60">
        <f>+B18*$E$26</f>
        <v>0</v>
      </c>
      <c r="G18" s="51"/>
      <c r="H18" s="51"/>
    </row>
    <row r="19" spans="1:8" x14ac:dyDescent="0.25">
      <c r="A19" s="66">
        <v>2</v>
      </c>
      <c r="B19" s="66">
        <v>6</v>
      </c>
      <c r="C19" s="60">
        <f>+D18+1</f>
        <v>8333.3333333333339</v>
      </c>
      <c r="D19" s="60">
        <f t="shared" ref="D19:D22" si="0">+C19+$E$14-1</f>
        <v>11665.666666666668</v>
      </c>
      <c r="E19" s="60">
        <f t="shared" ref="E19:E23" si="1">+B19*$E$26</f>
        <v>0</v>
      </c>
      <c r="G19" s="51"/>
      <c r="H19" s="51"/>
    </row>
    <row r="20" spans="1:8" x14ac:dyDescent="0.25">
      <c r="A20" s="71">
        <v>3</v>
      </c>
      <c r="B20" s="71">
        <v>7</v>
      </c>
      <c r="C20" s="72">
        <f t="shared" ref="C20:C23" si="2">+D19+1</f>
        <v>11666.666666666668</v>
      </c>
      <c r="D20" s="72">
        <f t="shared" si="0"/>
        <v>14999.000000000002</v>
      </c>
      <c r="E20" s="72">
        <f t="shared" si="1"/>
        <v>0</v>
      </c>
      <c r="G20" s="51"/>
      <c r="H20" s="51"/>
    </row>
    <row r="21" spans="1:8" x14ac:dyDescent="0.25">
      <c r="A21" s="66">
        <v>4</v>
      </c>
      <c r="B21" s="66">
        <v>8</v>
      </c>
      <c r="C21" s="60">
        <f t="shared" si="2"/>
        <v>15000.000000000002</v>
      </c>
      <c r="D21" s="60">
        <f t="shared" si="0"/>
        <v>18332.333333333336</v>
      </c>
      <c r="E21" s="60">
        <f>+B21*$E$26</f>
        <v>0</v>
      </c>
      <c r="G21" s="51"/>
      <c r="H21" s="51"/>
    </row>
    <row r="22" spans="1:8" x14ac:dyDescent="0.25">
      <c r="A22" s="73">
        <v>5</v>
      </c>
      <c r="B22" s="73">
        <v>9</v>
      </c>
      <c r="C22" s="74">
        <f t="shared" si="2"/>
        <v>18333.333333333336</v>
      </c>
      <c r="D22" s="74">
        <f t="shared" si="0"/>
        <v>21665.666666666668</v>
      </c>
      <c r="E22" s="74">
        <f t="shared" si="1"/>
        <v>0</v>
      </c>
      <c r="G22" s="51"/>
      <c r="H22" s="51"/>
    </row>
    <row r="23" spans="1:8" x14ac:dyDescent="0.25">
      <c r="A23" s="66">
        <v>6</v>
      </c>
      <c r="B23" s="66">
        <v>10</v>
      </c>
      <c r="C23" s="60">
        <f t="shared" si="2"/>
        <v>21666.666666666668</v>
      </c>
      <c r="D23" s="60">
        <f>+C23+$E$14</f>
        <v>25000</v>
      </c>
      <c r="E23" s="60">
        <f t="shared" si="1"/>
        <v>0</v>
      </c>
      <c r="G23" s="51"/>
      <c r="H23" s="51"/>
    </row>
    <row r="24" spans="1:8" x14ac:dyDescent="0.25">
      <c r="A24" s="51"/>
      <c r="B24" s="51"/>
      <c r="C24" s="51"/>
      <c r="D24" s="51"/>
      <c r="E24" s="51"/>
      <c r="G24" s="51"/>
      <c r="H24" s="51"/>
    </row>
    <row r="25" spans="1:8" x14ac:dyDescent="0.25">
      <c r="A25" s="51"/>
      <c r="B25" s="51"/>
      <c r="C25" s="51"/>
      <c r="D25" s="51"/>
      <c r="E25" s="51"/>
      <c r="G25" s="51"/>
      <c r="H25" s="51"/>
    </row>
    <row r="26" spans="1:8" ht="19.5" customHeight="1" x14ac:dyDescent="0.25">
      <c r="A26" s="67" t="s">
        <v>26</v>
      </c>
      <c r="B26" s="68"/>
      <c r="C26" s="69"/>
      <c r="D26" s="70"/>
      <c r="E26" s="60"/>
      <c r="G26" s="51"/>
      <c r="H26" s="51"/>
    </row>
    <row r="27" spans="1:8" x14ac:dyDescent="0.25">
      <c r="G27" s="51"/>
      <c r="H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C7E90-E0A2-496F-B4A4-E2331DF89384}">
  <dimension ref="A2:J27"/>
  <sheetViews>
    <sheetView showGridLines="0" workbookViewId="0">
      <selection activeCell="A4" sqref="A4:E6"/>
    </sheetView>
  </sheetViews>
  <sheetFormatPr baseColWidth="10" defaultRowHeight="15" x14ac:dyDescent="0.25"/>
  <cols>
    <col min="1" max="1" width="7.7109375" customWidth="1"/>
    <col min="2" max="2" width="13" customWidth="1"/>
    <col min="5" max="5" width="16.42578125" customWidth="1"/>
  </cols>
  <sheetData>
    <row r="2" spans="1:10" x14ac:dyDescent="0.25">
      <c r="A2" s="128" t="s">
        <v>53</v>
      </c>
      <c r="B2" s="128"/>
      <c r="C2" s="128"/>
      <c r="D2" s="128"/>
      <c r="E2" s="128"/>
      <c r="F2" s="51"/>
      <c r="J2" s="51"/>
    </row>
    <row r="3" spans="1:10" x14ac:dyDescent="0.25">
      <c r="A3" s="51"/>
      <c r="B3" s="51"/>
      <c r="C3" s="51"/>
      <c r="D3" s="51"/>
      <c r="E3" s="51"/>
      <c r="F3" s="51"/>
      <c r="J3" s="51"/>
    </row>
    <row r="4" spans="1:10" ht="23.25" customHeight="1" x14ac:dyDescent="0.25">
      <c r="A4" s="129" t="s">
        <v>66</v>
      </c>
      <c r="B4" s="129"/>
      <c r="C4" s="129"/>
      <c r="D4" s="129"/>
      <c r="E4" s="129"/>
      <c r="F4" s="86"/>
      <c r="J4" s="51"/>
    </row>
    <row r="5" spans="1:10" ht="26.25" customHeight="1" x14ac:dyDescent="0.25">
      <c r="A5" s="129"/>
      <c r="B5" s="129"/>
      <c r="C5" s="129"/>
      <c r="D5" s="129"/>
      <c r="E5" s="129"/>
      <c r="F5" s="86"/>
      <c r="J5" s="51"/>
    </row>
    <row r="6" spans="1:10" ht="38.25" customHeight="1" x14ac:dyDescent="0.25">
      <c r="A6" s="129"/>
      <c r="B6" s="129"/>
      <c r="C6" s="129"/>
      <c r="D6" s="129"/>
      <c r="E6" s="129"/>
      <c r="F6" s="86"/>
      <c r="J6" s="51"/>
    </row>
    <row r="7" spans="1:10" x14ac:dyDescent="0.25">
      <c r="I7" s="51"/>
      <c r="J7" s="51"/>
    </row>
    <row r="8" spans="1:10" x14ac:dyDescent="0.25">
      <c r="A8" s="77" t="s">
        <v>70</v>
      </c>
      <c r="B8" s="52"/>
      <c r="C8" s="53"/>
      <c r="D8" s="53"/>
      <c r="E8" s="53"/>
      <c r="I8" s="51"/>
      <c r="J8" s="51"/>
    </row>
    <row r="9" spans="1:10" x14ac:dyDescent="0.25">
      <c r="A9" s="59"/>
      <c r="B9" s="52"/>
      <c r="C9" s="53"/>
      <c r="D9" s="53"/>
      <c r="E9" s="53"/>
      <c r="I9" s="51"/>
      <c r="J9" s="51"/>
    </row>
    <row r="10" spans="1:10" x14ac:dyDescent="0.25">
      <c r="A10" s="81" t="s">
        <v>65</v>
      </c>
      <c r="B10" s="82"/>
      <c r="C10" s="83"/>
      <c r="D10" s="84"/>
      <c r="E10" s="85"/>
      <c r="I10" s="51"/>
      <c r="J10" s="51"/>
    </row>
    <row r="11" spans="1:10" x14ac:dyDescent="0.25">
      <c r="A11" s="59"/>
      <c r="B11" s="52"/>
      <c r="C11" s="53"/>
      <c r="D11" s="53"/>
      <c r="E11" s="53"/>
      <c r="I11" s="51"/>
      <c r="J11" s="51"/>
    </row>
    <row r="12" spans="1:10" ht="19.5" customHeight="1" x14ac:dyDescent="0.25">
      <c r="A12" s="130" t="s">
        <v>49</v>
      </c>
      <c r="B12" s="130"/>
      <c r="C12" s="130"/>
      <c r="D12" s="130"/>
      <c r="E12" s="130"/>
      <c r="I12" s="51"/>
      <c r="J12" s="51"/>
    </row>
    <row r="13" spans="1:10" ht="80.25" customHeight="1" x14ac:dyDescent="0.25">
      <c r="A13" s="61" t="s">
        <v>54</v>
      </c>
      <c r="B13" s="62" t="s">
        <v>46</v>
      </c>
      <c r="C13" s="62" t="s">
        <v>47</v>
      </c>
      <c r="D13" s="62" t="s">
        <v>48</v>
      </c>
      <c r="E13" s="76" t="s">
        <v>63</v>
      </c>
      <c r="I13" s="51"/>
      <c r="J13" s="51"/>
    </row>
    <row r="14" spans="1:10" ht="17.25" customHeight="1" x14ac:dyDescent="0.25">
      <c r="A14" s="63" t="s">
        <v>11</v>
      </c>
      <c r="B14" s="64">
        <v>25000</v>
      </c>
      <c r="C14" s="64">
        <v>50000</v>
      </c>
      <c r="D14" s="64">
        <f>+C14-B14</f>
        <v>25000</v>
      </c>
      <c r="E14" s="64">
        <f>+D14/A23</f>
        <v>4166.666666666667</v>
      </c>
      <c r="I14" s="51"/>
      <c r="J14" s="51"/>
    </row>
    <row r="15" spans="1:10" x14ac:dyDescent="0.25">
      <c r="A15" s="59"/>
      <c r="B15" s="52"/>
      <c r="C15" s="53"/>
      <c r="D15" s="53"/>
      <c r="E15" s="53"/>
      <c r="I15" s="51"/>
      <c r="J15" s="51"/>
    </row>
    <row r="16" spans="1:10" ht="69.75" customHeight="1" x14ac:dyDescent="0.25">
      <c r="A16" s="61" t="s">
        <v>50</v>
      </c>
      <c r="B16" s="76" t="s">
        <v>51</v>
      </c>
      <c r="C16" s="65" t="s">
        <v>55</v>
      </c>
      <c r="D16" s="65" t="s">
        <v>56</v>
      </c>
      <c r="E16" s="76" t="s">
        <v>52</v>
      </c>
      <c r="I16" s="51"/>
      <c r="J16" s="51"/>
    </row>
    <row r="17" spans="1:10" ht="17.25" customHeight="1" x14ac:dyDescent="0.25">
      <c r="A17" s="61" t="s">
        <v>57</v>
      </c>
      <c r="B17" s="76" t="s">
        <v>58</v>
      </c>
      <c r="C17" s="65" t="s">
        <v>59</v>
      </c>
      <c r="D17" s="65" t="s">
        <v>60</v>
      </c>
      <c r="E17" s="76" t="s">
        <v>61</v>
      </c>
      <c r="I17" s="51"/>
      <c r="J17" s="51"/>
    </row>
    <row r="18" spans="1:10" x14ac:dyDescent="0.25">
      <c r="A18" s="66">
        <v>1</v>
      </c>
      <c r="B18" s="66">
        <v>15</v>
      </c>
      <c r="C18" s="60">
        <f>+B14</f>
        <v>25000</v>
      </c>
      <c r="D18" s="60">
        <f>+C18+$E$14-1</f>
        <v>29165.666666666668</v>
      </c>
      <c r="E18" s="60">
        <f>+B18*$E$26</f>
        <v>0</v>
      </c>
      <c r="I18" s="51"/>
      <c r="J18" s="51"/>
    </row>
    <row r="19" spans="1:10" x14ac:dyDescent="0.25">
      <c r="A19" s="66">
        <v>2</v>
      </c>
      <c r="B19" s="66">
        <v>16</v>
      </c>
      <c r="C19" s="60">
        <f>+D18+1</f>
        <v>29166.666666666668</v>
      </c>
      <c r="D19" s="60">
        <f t="shared" ref="D19:D22" si="0">+C19+$E$14-1</f>
        <v>33332.333333333336</v>
      </c>
      <c r="E19" s="60">
        <f t="shared" ref="E19:E23" si="1">+B19*$E$26</f>
        <v>0</v>
      </c>
      <c r="I19" s="51"/>
      <c r="J19" s="51"/>
    </row>
    <row r="20" spans="1:10" x14ac:dyDescent="0.25">
      <c r="A20" s="66">
        <v>3</v>
      </c>
      <c r="B20" s="66">
        <v>17</v>
      </c>
      <c r="C20" s="60">
        <f t="shared" ref="C20:C23" si="2">+D19+1</f>
        <v>33333.333333333336</v>
      </c>
      <c r="D20" s="60">
        <f t="shared" si="0"/>
        <v>37499</v>
      </c>
      <c r="E20" s="60">
        <f t="shared" si="1"/>
        <v>0</v>
      </c>
      <c r="I20" s="51"/>
      <c r="J20" s="51"/>
    </row>
    <row r="21" spans="1:10" x14ac:dyDescent="0.25">
      <c r="A21" s="66">
        <v>4</v>
      </c>
      <c r="B21" s="66">
        <v>18</v>
      </c>
      <c r="C21" s="60">
        <f t="shared" si="2"/>
        <v>37500</v>
      </c>
      <c r="D21" s="60">
        <f t="shared" si="0"/>
        <v>41665.666666666664</v>
      </c>
      <c r="E21" s="60">
        <f t="shared" si="1"/>
        <v>0</v>
      </c>
      <c r="I21" s="51"/>
      <c r="J21" s="51"/>
    </row>
    <row r="22" spans="1:10" x14ac:dyDescent="0.25">
      <c r="A22" s="66">
        <v>5</v>
      </c>
      <c r="B22" s="66">
        <v>19</v>
      </c>
      <c r="C22" s="60">
        <f t="shared" si="2"/>
        <v>41666.666666666664</v>
      </c>
      <c r="D22" s="60">
        <f t="shared" si="0"/>
        <v>45832.333333333328</v>
      </c>
      <c r="E22" s="60">
        <f t="shared" si="1"/>
        <v>0</v>
      </c>
      <c r="I22" s="51"/>
      <c r="J22" s="51"/>
    </row>
    <row r="23" spans="1:10" x14ac:dyDescent="0.25">
      <c r="A23" s="66">
        <v>6</v>
      </c>
      <c r="B23" s="66">
        <v>20</v>
      </c>
      <c r="C23" s="60">
        <f t="shared" si="2"/>
        <v>45833.333333333328</v>
      </c>
      <c r="D23" s="60">
        <f>+C23+$E$14</f>
        <v>49999.999999999993</v>
      </c>
      <c r="E23" s="60">
        <f t="shared" si="1"/>
        <v>0</v>
      </c>
      <c r="I23" s="51"/>
      <c r="J23" s="51"/>
    </row>
    <row r="24" spans="1:10" x14ac:dyDescent="0.25">
      <c r="A24" s="51"/>
      <c r="B24" s="51"/>
      <c r="C24" s="51"/>
      <c r="D24" s="51"/>
      <c r="E24" s="51"/>
      <c r="I24" s="51"/>
      <c r="J24" s="51"/>
    </row>
    <row r="25" spans="1:10" x14ac:dyDescent="0.25">
      <c r="A25" s="51"/>
      <c r="B25" s="51"/>
      <c r="C25" s="51"/>
      <c r="D25" s="51"/>
      <c r="E25" s="51"/>
      <c r="I25" s="51"/>
      <c r="J25" s="51"/>
    </row>
    <row r="26" spans="1:10" ht="19.5" customHeight="1" x14ac:dyDescent="0.25">
      <c r="A26" s="67" t="s">
        <v>26</v>
      </c>
      <c r="B26" s="68"/>
      <c r="C26" s="69"/>
      <c r="D26" s="70"/>
      <c r="E26" s="60"/>
      <c r="I26" s="51"/>
      <c r="J26" s="51"/>
    </row>
    <row r="27" spans="1:10" x14ac:dyDescent="0.25">
      <c r="I27" s="51"/>
      <c r="J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6195FC-AE2C-4893-B98A-2BF569254241}">
  <dimension ref="A2:J27"/>
  <sheetViews>
    <sheetView showGridLines="0" workbookViewId="0">
      <selection activeCell="E16" sqref="E16"/>
    </sheetView>
  </sheetViews>
  <sheetFormatPr baseColWidth="10" defaultRowHeight="15" x14ac:dyDescent="0.25"/>
  <cols>
    <col min="1" max="1" width="6.7109375" customWidth="1"/>
    <col min="2" max="2" width="13" customWidth="1"/>
    <col min="5" max="5" width="16.42578125" customWidth="1"/>
  </cols>
  <sheetData>
    <row r="2" spans="1:10" x14ac:dyDescent="0.25">
      <c r="A2" s="128" t="s">
        <v>53</v>
      </c>
      <c r="B2" s="128"/>
      <c r="C2" s="128"/>
      <c r="D2" s="128"/>
      <c r="E2" s="128"/>
      <c r="F2" s="51"/>
      <c r="J2" s="51"/>
    </row>
    <row r="3" spans="1:10" x14ac:dyDescent="0.25">
      <c r="A3" s="51"/>
      <c r="B3" s="51"/>
      <c r="C3" s="51"/>
      <c r="D3" s="51"/>
      <c r="E3" s="51"/>
      <c r="F3" s="51"/>
      <c r="J3" s="51"/>
    </row>
    <row r="4" spans="1:10" ht="23.25" customHeight="1" x14ac:dyDescent="0.25">
      <c r="A4" s="129" t="s">
        <v>66</v>
      </c>
      <c r="B4" s="129"/>
      <c r="C4" s="129"/>
      <c r="D4" s="129"/>
      <c r="E4" s="129"/>
      <c r="F4" s="86"/>
      <c r="J4" s="51"/>
    </row>
    <row r="5" spans="1:10" ht="26.25" customHeight="1" x14ac:dyDescent="0.25">
      <c r="A5" s="129"/>
      <c r="B5" s="129"/>
      <c r="C5" s="129"/>
      <c r="D5" s="129"/>
      <c r="E5" s="129"/>
      <c r="F5" s="86"/>
      <c r="J5" s="51"/>
    </row>
    <row r="6" spans="1:10" ht="38.25" customHeight="1" x14ac:dyDescent="0.25">
      <c r="A6" s="129"/>
      <c r="B6" s="129"/>
      <c r="C6" s="129"/>
      <c r="D6" s="129"/>
      <c r="E6" s="129"/>
      <c r="F6" s="86"/>
      <c r="J6" s="51"/>
    </row>
    <row r="7" spans="1:10" x14ac:dyDescent="0.25">
      <c r="I7" s="51"/>
      <c r="J7" s="51"/>
    </row>
    <row r="8" spans="1:10" x14ac:dyDescent="0.25">
      <c r="A8" s="77" t="s">
        <v>71</v>
      </c>
      <c r="B8" s="52"/>
      <c r="C8" s="53"/>
      <c r="D8" s="53"/>
      <c r="E8" s="53"/>
      <c r="I8" s="51"/>
      <c r="J8" s="51"/>
    </row>
    <row r="9" spans="1:10" x14ac:dyDescent="0.25">
      <c r="A9" s="59"/>
      <c r="B9" s="52"/>
      <c r="C9" s="53"/>
      <c r="D9" s="53"/>
      <c r="E9" s="53"/>
      <c r="I9" s="51"/>
      <c r="J9" s="51"/>
    </row>
    <row r="10" spans="1:10" x14ac:dyDescent="0.25">
      <c r="A10" s="81" t="s">
        <v>65</v>
      </c>
      <c r="B10" s="82"/>
      <c r="C10" s="83"/>
      <c r="D10" s="84"/>
      <c r="E10" s="85"/>
      <c r="I10" s="51"/>
      <c r="J10" s="51"/>
    </row>
    <row r="11" spans="1:10" x14ac:dyDescent="0.25">
      <c r="A11" s="59"/>
      <c r="B11" s="52"/>
      <c r="C11" s="53"/>
      <c r="D11" s="53"/>
      <c r="E11" s="53"/>
      <c r="I11" s="51"/>
      <c r="J11" s="51"/>
    </row>
    <row r="12" spans="1:10" ht="19.5" customHeight="1" x14ac:dyDescent="0.25">
      <c r="A12" s="130" t="s">
        <v>49</v>
      </c>
      <c r="B12" s="130"/>
      <c r="C12" s="130"/>
      <c r="D12" s="130"/>
      <c r="E12" s="130"/>
      <c r="I12" s="51"/>
      <c r="J12" s="51"/>
    </row>
    <row r="13" spans="1:10" ht="80.25" customHeight="1" x14ac:dyDescent="0.25">
      <c r="A13" s="61" t="s">
        <v>54</v>
      </c>
      <c r="B13" s="62" t="s">
        <v>46</v>
      </c>
      <c r="C13" s="62" t="s">
        <v>47</v>
      </c>
      <c r="D13" s="62" t="s">
        <v>48</v>
      </c>
      <c r="E13" s="76" t="s">
        <v>63</v>
      </c>
      <c r="I13" s="51"/>
      <c r="J13" s="51"/>
    </row>
    <row r="14" spans="1:10" ht="17.25" customHeight="1" x14ac:dyDescent="0.25">
      <c r="A14" s="63" t="s">
        <v>12</v>
      </c>
      <c r="B14" s="64">
        <v>50000</v>
      </c>
      <c r="C14" s="64">
        <v>100000</v>
      </c>
      <c r="D14" s="64">
        <f>+C14-B14</f>
        <v>50000</v>
      </c>
      <c r="E14" s="64">
        <f>+D14/A23</f>
        <v>8333.3333333333339</v>
      </c>
      <c r="I14" s="51"/>
      <c r="J14" s="51"/>
    </row>
    <row r="15" spans="1:10" x14ac:dyDescent="0.25">
      <c r="A15" s="59"/>
      <c r="B15" s="52"/>
      <c r="C15" s="53"/>
      <c r="D15" s="53"/>
      <c r="E15" s="53"/>
      <c r="I15" s="51"/>
      <c r="J15" s="51"/>
    </row>
    <row r="16" spans="1:10" ht="69.75" customHeight="1" x14ac:dyDescent="0.25">
      <c r="A16" s="61" t="s">
        <v>50</v>
      </c>
      <c r="B16" s="76" t="s">
        <v>51</v>
      </c>
      <c r="C16" s="65" t="s">
        <v>55</v>
      </c>
      <c r="D16" s="65" t="s">
        <v>56</v>
      </c>
      <c r="E16" s="76" t="s">
        <v>52</v>
      </c>
      <c r="I16" s="51"/>
      <c r="J16" s="51"/>
    </row>
    <row r="17" spans="1:10" ht="17.25" customHeight="1" x14ac:dyDescent="0.25">
      <c r="A17" s="61" t="s">
        <v>57</v>
      </c>
      <c r="B17" s="76" t="s">
        <v>58</v>
      </c>
      <c r="C17" s="65" t="s">
        <v>59</v>
      </c>
      <c r="D17" s="65" t="s">
        <v>60</v>
      </c>
      <c r="E17" s="76" t="s">
        <v>61</v>
      </c>
      <c r="I17" s="51"/>
      <c r="J17" s="51"/>
    </row>
    <row r="18" spans="1:10" x14ac:dyDescent="0.25">
      <c r="A18" s="66">
        <v>1</v>
      </c>
      <c r="B18" s="66">
        <v>20</v>
      </c>
      <c r="C18" s="60">
        <f>+B14</f>
        <v>50000</v>
      </c>
      <c r="D18" s="60">
        <f>+C18+$E$14-1</f>
        <v>58332.333333333336</v>
      </c>
      <c r="E18" s="60">
        <f>+B18*$E$26</f>
        <v>0</v>
      </c>
      <c r="I18" s="51"/>
      <c r="J18" s="51"/>
    </row>
    <row r="19" spans="1:10" x14ac:dyDescent="0.25">
      <c r="A19" s="66">
        <v>2</v>
      </c>
      <c r="B19" s="66">
        <v>21</v>
      </c>
      <c r="C19" s="60">
        <f>+D18+1</f>
        <v>58333.333333333336</v>
      </c>
      <c r="D19" s="60">
        <f t="shared" ref="D19:D22" si="0">+C19+$E$14-1</f>
        <v>66665.666666666672</v>
      </c>
      <c r="E19" s="60">
        <f t="shared" ref="E19:E23" si="1">+B19*$E$26</f>
        <v>0</v>
      </c>
      <c r="I19" s="51"/>
      <c r="J19" s="51"/>
    </row>
    <row r="20" spans="1:10" x14ac:dyDescent="0.25">
      <c r="A20" s="66">
        <v>3</v>
      </c>
      <c r="B20" s="66">
        <v>22</v>
      </c>
      <c r="C20" s="60">
        <f t="shared" ref="C20:C23" si="2">+D19+1</f>
        <v>66666.666666666672</v>
      </c>
      <c r="D20" s="60">
        <f t="shared" si="0"/>
        <v>74999</v>
      </c>
      <c r="E20" s="60">
        <f t="shared" si="1"/>
        <v>0</v>
      </c>
      <c r="I20" s="51"/>
      <c r="J20" s="51"/>
    </row>
    <row r="21" spans="1:10" x14ac:dyDescent="0.25">
      <c r="A21" s="66">
        <v>4</v>
      </c>
      <c r="B21" s="66">
        <v>23</v>
      </c>
      <c r="C21" s="60">
        <f t="shared" si="2"/>
        <v>75000</v>
      </c>
      <c r="D21" s="60">
        <f t="shared" si="0"/>
        <v>83332.333333333328</v>
      </c>
      <c r="E21" s="60">
        <f t="shared" si="1"/>
        <v>0</v>
      </c>
      <c r="I21" s="51"/>
      <c r="J21" s="51"/>
    </row>
    <row r="22" spans="1:10" x14ac:dyDescent="0.25">
      <c r="A22" s="66">
        <v>5</v>
      </c>
      <c r="B22" s="66">
        <v>24</v>
      </c>
      <c r="C22" s="60">
        <f t="shared" si="2"/>
        <v>83333.333333333328</v>
      </c>
      <c r="D22" s="60">
        <f t="shared" si="0"/>
        <v>91665.666666666657</v>
      </c>
      <c r="E22" s="60">
        <f t="shared" si="1"/>
        <v>0</v>
      </c>
      <c r="I22" s="51"/>
      <c r="J22" s="51"/>
    </row>
    <row r="23" spans="1:10" x14ac:dyDescent="0.25">
      <c r="A23" s="66">
        <v>6</v>
      </c>
      <c r="B23" s="66">
        <v>25</v>
      </c>
      <c r="C23" s="60">
        <f t="shared" si="2"/>
        <v>91666.666666666657</v>
      </c>
      <c r="D23" s="60">
        <f>+C23+$E$14</f>
        <v>99999.999999999985</v>
      </c>
      <c r="E23" s="60">
        <f t="shared" si="1"/>
        <v>0</v>
      </c>
      <c r="I23" s="51"/>
      <c r="J23" s="51"/>
    </row>
    <row r="24" spans="1:10" x14ac:dyDescent="0.25">
      <c r="A24" s="51"/>
      <c r="B24" s="51"/>
      <c r="C24" s="51"/>
      <c r="D24" s="51"/>
      <c r="E24" s="51"/>
      <c r="I24" s="51"/>
      <c r="J24" s="51"/>
    </row>
    <row r="25" spans="1:10" x14ac:dyDescent="0.25">
      <c r="A25" s="51"/>
      <c r="B25" s="51"/>
      <c r="C25" s="51"/>
      <c r="D25" s="51"/>
      <c r="E25" s="51"/>
      <c r="I25" s="51"/>
      <c r="J25" s="51"/>
    </row>
    <row r="26" spans="1:10" ht="19.5" customHeight="1" x14ac:dyDescent="0.25">
      <c r="A26" s="67" t="s">
        <v>26</v>
      </c>
      <c r="B26" s="68"/>
      <c r="C26" s="69"/>
      <c r="D26" s="70"/>
      <c r="E26" s="60"/>
      <c r="I26" s="51"/>
      <c r="J26" s="51"/>
    </row>
    <row r="27" spans="1:10" x14ac:dyDescent="0.25">
      <c r="I27" s="51"/>
      <c r="J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7164CE-8C26-46A9-BDB3-455799C8ABCF}">
  <dimension ref="A2:G27"/>
  <sheetViews>
    <sheetView showGridLines="0" workbookViewId="0">
      <selection sqref="A1:XFD1048576"/>
    </sheetView>
  </sheetViews>
  <sheetFormatPr baseColWidth="10" defaultRowHeight="15" x14ac:dyDescent="0.25"/>
  <cols>
    <col min="1" max="1" width="7.85546875" customWidth="1"/>
    <col min="2" max="2" width="14.5703125" customWidth="1"/>
    <col min="3" max="3" width="14.42578125" customWidth="1"/>
    <col min="4" max="4" width="13.28515625" customWidth="1"/>
    <col min="5" max="5" width="17" customWidth="1"/>
  </cols>
  <sheetData>
    <row r="2" spans="1:7" x14ac:dyDescent="0.25">
      <c r="A2" s="128" t="s">
        <v>53</v>
      </c>
      <c r="B2" s="128"/>
      <c r="C2" s="128"/>
      <c r="D2" s="128"/>
      <c r="E2" s="128"/>
      <c r="F2" s="51"/>
      <c r="G2" s="51"/>
    </row>
    <row r="3" spans="1:7" x14ac:dyDescent="0.25">
      <c r="A3" s="51"/>
      <c r="B3" s="51"/>
      <c r="C3" s="51"/>
      <c r="D3" s="51"/>
      <c r="E3" s="51"/>
      <c r="F3" s="51"/>
      <c r="G3" s="51"/>
    </row>
    <row r="4" spans="1:7" ht="23.25" customHeight="1" x14ac:dyDescent="0.25">
      <c r="A4" s="129" t="s">
        <v>66</v>
      </c>
      <c r="B4" s="129"/>
      <c r="C4" s="129"/>
      <c r="D4" s="129"/>
      <c r="E4" s="129"/>
      <c r="F4" s="86"/>
      <c r="G4" s="51"/>
    </row>
    <row r="5" spans="1:7" ht="26.25" customHeight="1" x14ac:dyDescent="0.25">
      <c r="A5" s="129"/>
      <c r="B5" s="129"/>
      <c r="C5" s="129"/>
      <c r="D5" s="129"/>
      <c r="E5" s="129"/>
      <c r="F5" s="86"/>
      <c r="G5" s="51"/>
    </row>
    <row r="6" spans="1:7" ht="36" customHeight="1" x14ac:dyDescent="0.25">
      <c r="A6" s="129"/>
      <c r="B6" s="129"/>
      <c r="C6" s="129"/>
      <c r="D6" s="129"/>
      <c r="E6" s="129"/>
      <c r="F6" s="86"/>
      <c r="G6" s="51"/>
    </row>
    <row r="7" spans="1:7" x14ac:dyDescent="0.25">
      <c r="A7" s="51"/>
      <c r="B7" s="51"/>
      <c r="C7" s="51"/>
      <c r="D7" s="51"/>
      <c r="E7" s="51"/>
      <c r="F7" s="51"/>
      <c r="G7" s="51"/>
    </row>
    <row r="8" spans="1:7" x14ac:dyDescent="0.25">
      <c r="A8" s="77" t="s">
        <v>72</v>
      </c>
      <c r="B8" s="52"/>
      <c r="C8" s="53"/>
      <c r="D8" s="53"/>
      <c r="E8" s="53"/>
      <c r="F8" s="51"/>
      <c r="G8" s="51"/>
    </row>
    <row r="9" spans="1:7" x14ac:dyDescent="0.25">
      <c r="A9" s="77"/>
      <c r="B9" s="52"/>
      <c r="C9" s="53"/>
      <c r="D9" s="53"/>
      <c r="E9" s="53"/>
      <c r="F9" s="51"/>
      <c r="G9" s="51"/>
    </row>
    <row r="10" spans="1:7" x14ac:dyDescent="0.25">
      <c r="A10" s="81" t="s">
        <v>65</v>
      </c>
      <c r="B10" s="82"/>
      <c r="C10" s="83"/>
      <c r="D10" s="84"/>
      <c r="E10" s="85"/>
      <c r="F10" s="51"/>
      <c r="G10" s="51"/>
    </row>
    <row r="11" spans="1:7" x14ac:dyDescent="0.25">
      <c r="A11" s="59"/>
      <c r="B11" s="52"/>
      <c r="C11" s="53"/>
      <c r="D11" s="53"/>
      <c r="E11" s="53"/>
      <c r="F11" s="51"/>
      <c r="G11" s="51"/>
    </row>
    <row r="12" spans="1:7" ht="19.5" customHeight="1" x14ac:dyDescent="0.25">
      <c r="A12" s="130" t="s">
        <v>49</v>
      </c>
      <c r="B12" s="130"/>
      <c r="C12" s="130"/>
      <c r="D12" s="130"/>
      <c r="E12" s="130"/>
      <c r="F12" s="51"/>
      <c r="G12" s="51"/>
    </row>
    <row r="13" spans="1:7" ht="80.25" customHeight="1" x14ac:dyDescent="0.25">
      <c r="A13" s="61" t="s">
        <v>54</v>
      </c>
      <c r="B13" s="62" t="s">
        <v>46</v>
      </c>
      <c r="C13" s="62" t="s">
        <v>47</v>
      </c>
      <c r="D13" s="62" t="s">
        <v>48</v>
      </c>
      <c r="E13" s="76" t="s">
        <v>63</v>
      </c>
      <c r="F13" s="51"/>
      <c r="G13" s="51"/>
    </row>
    <row r="14" spans="1:7" ht="17.25" customHeight="1" x14ac:dyDescent="0.25">
      <c r="A14" s="63" t="s">
        <v>13</v>
      </c>
      <c r="B14" s="64">
        <v>100000</v>
      </c>
      <c r="C14" s="64">
        <v>200000</v>
      </c>
      <c r="D14" s="64">
        <f>+C14-B14</f>
        <v>100000</v>
      </c>
      <c r="E14" s="64">
        <f>+D14/A23</f>
        <v>16666.666666666668</v>
      </c>
      <c r="F14" s="51"/>
      <c r="G14" s="51"/>
    </row>
    <row r="15" spans="1:7" x14ac:dyDescent="0.25">
      <c r="A15" s="59"/>
      <c r="B15" s="52"/>
      <c r="C15" s="53"/>
      <c r="D15" s="53"/>
      <c r="E15" s="53"/>
      <c r="F15" s="51"/>
      <c r="G15" s="51"/>
    </row>
    <row r="16" spans="1:7" ht="69.75" customHeight="1" x14ac:dyDescent="0.25">
      <c r="A16" s="61" t="s">
        <v>50</v>
      </c>
      <c r="B16" s="76" t="s">
        <v>51</v>
      </c>
      <c r="C16" s="65" t="s">
        <v>55</v>
      </c>
      <c r="D16" s="65" t="s">
        <v>56</v>
      </c>
      <c r="E16" s="76" t="s">
        <v>52</v>
      </c>
      <c r="F16" s="51"/>
      <c r="G16" s="51"/>
    </row>
    <row r="17" spans="1:7" ht="17.25" customHeight="1" x14ac:dyDescent="0.25">
      <c r="A17" s="61" t="s">
        <v>57</v>
      </c>
      <c r="B17" s="76" t="s">
        <v>58</v>
      </c>
      <c r="C17" s="65" t="s">
        <v>59</v>
      </c>
      <c r="D17" s="65" t="s">
        <v>60</v>
      </c>
      <c r="E17" s="76" t="s">
        <v>61</v>
      </c>
      <c r="F17" s="51"/>
      <c r="G17" s="51"/>
    </row>
    <row r="18" spans="1:7" x14ac:dyDescent="0.25">
      <c r="A18" s="66">
        <v>1</v>
      </c>
      <c r="B18" s="66">
        <v>25</v>
      </c>
      <c r="C18" s="60">
        <f>+B14</f>
        <v>100000</v>
      </c>
      <c r="D18" s="60">
        <f>+C18+$E$14-1</f>
        <v>116665.66666666667</v>
      </c>
      <c r="E18" s="60">
        <f>+B18*$E$26</f>
        <v>0</v>
      </c>
      <c r="F18" s="51"/>
      <c r="G18" s="51"/>
    </row>
    <row r="19" spans="1:7" x14ac:dyDescent="0.25">
      <c r="A19" s="66">
        <v>2</v>
      </c>
      <c r="B19" s="66">
        <v>26</v>
      </c>
      <c r="C19" s="60">
        <f>+D18+1</f>
        <v>116666.66666666667</v>
      </c>
      <c r="D19" s="60">
        <f>+C19+$E$14-1</f>
        <v>133332.33333333334</v>
      </c>
      <c r="E19" s="60">
        <f t="shared" ref="E19:E23" si="0">+B19*$E$26</f>
        <v>0</v>
      </c>
      <c r="F19" s="51"/>
      <c r="G19" s="51"/>
    </row>
    <row r="20" spans="1:7" x14ac:dyDescent="0.25">
      <c r="A20" s="71">
        <v>3</v>
      </c>
      <c r="B20" s="71">
        <v>27</v>
      </c>
      <c r="C20" s="72">
        <f t="shared" ref="C20:C22" si="1">+D19+1</f>
        <v>133333.33333333334</v>
      </c>
      <c r="D20" s="72">
        <f>+C20+$E$14-1</f>
        <v>149999</v>
      </c>
      <c r="E20" s="60">
        <f t="shared" si="0"/>
        <v>0</v>
      </c>
      <c r="F20" s="51"/>
      <c r="G20" s="51"/>
    </row>
    <row r="21" spans="1:7" x14ac:dyDescent="0.25">
      <c r="A21" s="66">
        <v>4</v>
      </c>
      <c r="B21" s="66">
        <v>28</v>
      </c>
      <c r="C21" s="60">
        <f t="shared" si="1"/>
        <v>150000</v>
      </c>
      <c r="D21" s="60">
        <f>+C21+$E$14-1</f>
        <v>166665.66666666666</v>
      </c>
      <c r="E21" s="60">
        <f t="shared" si="0"/>
        <v>0</v>
      </c>
      <c r="F21" s="51"/>
      <c r="G21" s="51"/>
    </row>
    <row r="22" spans="1:7" x14ac:dyDescent="0.25">
      <c r="A22" s="73">
        <v>5</v>
      </c>
      <c r="B22" s="73">
        <v>29</v>
      </c>
      <c r="C22" s="74">
        <f t="shared" si="1"/>
        <v>166666.66666666666</v>
      </c>
      <c r="D22" s="74">
        <f>+C22+$E$14-1</f>
        <v>183332.33333333331</v>
      </c>
      <c r="E22" s="60">
        <f t="shared" si="0"/>
        <v>0</v>
      </c>
      <c r="F22" s="51"/>
      <c r="G22" s="51"/>
    </row>
    <row r="23" spans="1:7" x14ac:dyDescent="0.25">
      <c r="A23" s="66">
        <v>6</v>
      </c>
      <c r="B23" s="66">
        <v>30</v>
      </c>
      <c r="C23" s="60">
        <f>+D22+1</f>
        <v>183333.33333333331</v>
      </c>
      <c r="D23" s="60">
        <f>+C23+$E$14</f>
        <v>199999.99999999997</v>
      </c>
      <c r="E23" s="60">
        <f t="shared" si="0"/>
        <v>0</v>
      </c>
      <c r="F23" s="51"/>
      <c r="G23" s="51"/>
    </row>
    <row r="24" spans="1:7" x14ac:dyDescent="0.25">
      <c r="A24" s="51"/>
      <c r="B24" s="51"/>
      <c r="C24" s="51"/>
      <c r="D24" s="51"/>
      <c r="E24" s="51"/>
      <c r="F24" s="51"/>
      <c r="G24" s="51"/>
    </row>
    <row r="25" spans="1:7" x14ac:dyDescent="0.25">
      <c r="A25" s="51"/>
      <c r="B25" s="51"/>
      <c r="C25" s="51"/>
      <c r="D25" s="51"/>
      <c r="E25" s="51"/>
      <c r="F25" s="51"/>
      <c r="G25" s="51"/>
    </row>
    <row r="26" spans="1:7" ht="19.5" customHeight="1" x14ac:dyDescent="0.25">
      <c r="A26" s="67" t="s">
        <v>26</v>
      </c>
      <c r="B26" s="68"/>
      <c r="C26" s="69"/>
      <c r="D26" s="70"/>
      <c r="E26" s="60"/>
      <c r="F26" s="51"/>
      <c r="G26" s="51"/>
    </row>
    <row r="27" spans="1:7" x14ac:dyDescent="0.25">
      <c r="A27" s="51"/>
      <c r="B27" s="51"/>
      <c r="C27" s="51"/>
      <c r="D27" s="51"/>
      <c r="E27" s="51"/>
      <c r="F27" s="51"/>
      <c r="G27" s="51"/>
    </row>
  </sheetData>
  <mergeCells count="3">
    <mergeCell ref="A2:E2"/>
    <mergeCell ref="A4:E6"/>
    <mergeCell ref="A12:E12"/>
  </mergeCell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F7D8-E75B-4774-9DC6-BEB20AD29A1F}">
  <dimension ref="A2:G32"/>
  <sheetViews>
    <sheetView showGridLines="0" topLeftCell="A5" workbookViewId="0">
      <selection activeCell="D16" sqref="D16:E16"/>
    </sheetView>
  </sheetViews>
  <sheetFormatPr baseColWidth="10" defaultRowHeight="15" x14ac:dyDescent="0.25"/>
  <cols>
    <col min="1" max="1" width="7.85546875" customWidth="1"/>
    <col min="2" max="2" width="14.5703125" customWidth="1"/>
    <col min="3" max="3" width="14.42578125" customWidth="1"/>
    <col min="4" max="4" width="13.28515625" customWidth="1"/>
    <col min="5" max="5" width="17" customWidth="1"/>
  </cols>
  <sheetData>
    <row r="2" spans="1:7" x14ac:dyDescent="0.25">
      <c r="A2" s="128" t="s">
        <v>53</v>
      </c>
      <c r="B2" s="128"/>
      <c r="C2" s="128"/>
      <c r="D2" s="128"/>
      <c r="E2" s="128"/>
      <c r="F2" s="51"/>
      <c r="G2" s="51"/>
    </row>
    <row r="3" spans="1:7" x14ac:dyDescent="0.25">
      <c r="A3" s="51"/>
      <c r="B3" s="51"/>
      <c r="C3" s="51"/>
      <c r="D3" s="51"/>
      <c r="E3" s="51"/>
      <c r="F3" s="51"/>
      <c r="G3" s="51"/>
    </row>
    <row r="4" spans="1:7" ht="23.25" customHeight="1" x14ac:dyDescent="0.25">
      <c r="A4" s="129" t="s">
        <v>66</v>
      </c>
      <c r="B4" s="129"/>
      <c r="C4" s="129"/>
      <c r="D4" s="129"/>
      <c r="E4" s="129"/>
      <c r="F4" s="86"/>
      <c r="G4" s="51"/>
    </row>
    <row r="5" spans="1:7" ht="26.25" customHeight="1" x14ac:dyDescent="0.25">
      <c r="A5" s="129"/>
      <c r="B5" s="129"/>
      <c r="C5" s="129"/>
      <c r="D5" s="129"/>
      <c r="E5" s="129"/>
      <c r="F5" s="86"/>
      <c r="G5" s="51"/>
    </row>
    <row r="6" spans="1:7" ht="36" customHeight="1" x14ac:dyDescent="0.25">
      <c r="A6" s="129"/>
      <c r="B6" s="129"/>
      <c r="C6" s="129"/>
      <c r="D6" s="129"/>
      <c r="E6" s="129"/>
      <c r="F6" s="86"/>
      <c r="G6" s="51"/>
    </row>
    <row r="7" spans="1:7" x14ac:dyDescent="0.25">
      <c r="A7" s="51"/>
      <c r="B7" s="51"/>
      <c r="C7" s="51"/>
      <c r="D7" s="51"/>
      <c r="E7" s="51"/>
      <c r="F7" s="51"/>
      <c r="G7" s="51"/>
    </row>
    <row r="8" spans="1:7" x14ac:dyDescent="0.25">
      <c r="A8" s="77" t="s">
        <v>73</v>
      </c>
      <c r="B8" s="52"/>
      <c r="C8" s="53"/>
      <c r="D8" s="53"/>
      <c r="E8" s="53"/>
      <c r="F8" s="51"/>
      <c r="G8" s="51"/>
    </row>
    <row r="9" spans="1:7" x14ac:dyDescent="0.25">
      <c r="A9" s="77"/>
      <c r="B9" s="52"/>
      <c r="C9" s="53"/>
      <c r="D9" s="53"/>
      <c r="E9" s="53"/>
      <c r="F9" s="51"/>
      <c r="G9" s="51"/>
    </row>
    <row r="10" spans="1:7" x14ac:dyDescent="0.25">
      <c r="A10" s="81" t="s">
        <v>65</v>
      </c>
      <c r="B10" s="82"/>
      <c r="C10" s="83"/>
      <c r="D10" s="84"/>
      <c r="E10" s="85"/>
      <c r="F10" s="51"/>
      <c r="G10" s="51"/>
    </row>
    <row r="11" spans="1:7" x14ac:dyDescent="0.25">
      <c r="A11" s="59"/>
      <c r="B11" s="52"/>
      <c r="C11" s="53"/>
      <c r="D11" s="53"/>
      <c r="E11" s="53"/>
      <c r="F11" s="51"/>
      <c r="G11" s="51"/>
    </row>
    <row r="12" spans="1:7" ht="19.5" customHeight="1" x14ac:dyDescent="0.25">
      <c r="A12" s="130" t="s">
        <v>49</v>
      </c>
      <c r="B12" s="130"/>
      <c r="C12" s="130"/>
      <c r="D12" s="130"/>
      <c r="E12" s="130"/>
      <c r="F12" s="51"/>
      <c r="G12" s="51"/>
    </row>
    <row r="13" spans="1:7" ht="80.25" customHeight="1" x14ac:dyDescent="0.25">
      <c r="A13" s="61" t="s">
        <v>54</v>
      </c>
      <c r="B13" s="62" t="s">
        <v>46</v>
      </c>
      <c r="C13" s="62" t="s">
        <v>47</v>
      </c>
      <c r="D13" s="62" t="s">
        <v>48</v>
      </c>
      <c r="E13" s="76" t="s">
        <v>63</v>
      </c>
      <c r="F13" s="51"/>
      <c r="G13" s="51"/>
    </row>
    <row r="14" spans="1:7" ht="17.25" customHeight="1" x14ac:dyDescent="0.25">
      <c r="A14" s="63" t="s">
        <v>14</v>
      </c>
      <c r="B14" s="64">
        <v>200000</v>
      </c>
      <c r="C14" s="64">
        <v>500000</v>
      </c>
      <c r="D14" s="64">
        <f>+C14-B14</f>
        <v>300000</v>
      </c>
      <c r="E14" s="64">
        <f>+D14/A28</f>
        <v>27272.727272727272</v>
      </c>
      <c r="F14" s="51"/>
      <c r="G14" s="51"/>
    </row>
    <row r="15" spans="1:7" x14ac:dyDescent="0.25">
      <c r="A15" s="59"/>
      <c r="B15" s="52"/>
      <c r="C15" s="53"/>
      <c r="D15" s="53"/>
      <c r="E15" s="53"/>
      <c r="F15" s="51"/>
      <c r="G15" s="51"/>
    </row>
    <row r="16" spans="1:7" ht="69.75" customHeight="1" x14ac:dyDescent="0.25">
      <c r="A16" s="61" t="s">
        <v>50</v>
      </c>
      <c r="B16" s="76" t="s">
        <v>51</v>
      </c>
      <c r="C16" s="65" t="s">
        <v>55</v>
      </c>
      <c r="D16" s="65" t="s">
        <v>56</v>
      </c>
      <c r="E16" s="76" t="s">
        <v>52</v>
      </c>
      <c r="F16" s="51"/>
      <c r="G16" s="51"/>
    </row>
    <row r="17" spans="1:7" ht="17.25" customHeight="1" x14ac:dyDescent="0.25">
      <c r="A17" s="61" t="s">
        <v>57</v>
      </c>
      <c r="B17" s="76" t="s">
        <v>58</v>
      </c>
      <c r="C17" s="65" t="s">
        <v>59</v>
      </c>
      <c r="D17" s="65" t="s">
        <v>60</v>
      </c>
      <c r="E17" s="76" t="s">
        <v>61</v>
      </c>
      <c r="F17" s="51"/>
      <c r="G17" s="51"/>
    </row>
    <row r="18" spans="1:7" x14ac:dyDescent="0.25">
      <c r="A18" s="66">
        <v>1</v>
      </c>
      <c r="B18" s="66">
        <v>30</v>
      </c>
      <c r="C18" s="60">
        <f>+B14</f>
        <v>200000</v>
      </c>
      <c r="D18" s="60">
        <f>+C18+$E$14-1</f>
        <v>227271.72727272726</v>
      </c>
      <c r="E18" s="60">
        <f t="shared" ref="E18:E28" si="0">+B18*$E$31</f>
        <v>0</v>
      </c>
      <c r="F18" s="51"/>
      <c r="G18" s="51"/>
    </row>
    <row r="19" spans="1:7" x14ac:dyDescent="0.25">
      <c r="A19" s="66">
        <v>2</v>
      </c>
      <c r="B19" s="66">
        <v>31</v>
      </c>
      <c r="C19" s="60">
        <f>+D18+1</f>
        <v>227272.72727272726</v>
      </c>
      <c r="D19" s="60">
        <f>+C19+$E$14-1</f>
        <v>254544.45454545453</v>
      </c>
      <c r="E19" s="60">
        <f t="shared" si="0"/>
        <v>0</v>
      </c>
      <c r="F19" s="51"/>
      <c r="G19" s="51"/>
    </row>
    <row r="20" spans="1:7" x14ac:dyDescent="0.25">
      <c r="A20" s="71">
        <v>3</v>
      </c>
      <c r="B20" s="71">
        <v>32</v>
      </c>
      <c r="C20" s="72">
        <f t="shared" ref="C20:C22" si="1">+D19+1</f>
        <v>254545.45454545453</v>
      </c>
      <c r="D20" s="72">
        <f>+C20+$E$14-1</f>
        <v>281817.18181818182</v>
      </c>
      <c r="E20" s="60">
        <f t="shared" si="0"/>
        <v>0</v>
      </c>
      <c r="F20" s="51"/>
      <c r="G20" s="51"/>
    </row>
    <row r="21" spans="1:7" x14ac:dyDescent="0.25">
      <c r="A21" s="66">
        <v>4</v>
      </c>
      <c r="B21" s="66">
        <v>33</v>
      </c>
      <c r="C21" s="60">
        <f t="shared" si="1"/>
        <v>281818.18181818182</v>
      </c>
      <c r="D21" s="60">
        <f>+C21+$E$14-1</f>
        <v>309089.90909090912</v>
      </c>
      <c r="E21" s="60">
        <f t="shared" si="0"/>
        <v>0</v>
      </c>
      <c r="F21" s="51"/>
      <c r="G21" s="51"/>
    </row>
    <row r="22" spans="1:7" x14ac:dyDescent="0.25">
      <c r="A22" s="73">
        <v>5</v>
      </c>
      <c r="B22" s="73">
        <v>34</v>
      </c>
      <c r="C22" s="74">
        <f t="shared" si="1"/>
        <v>309090.90909090912</v>
      </c>
      <c r="D22" s="74">
        <f>+C22+$E$14-1</f>
        <v>336362.63636363641</v>
      </c>
      <c r="E22" s="60">
        <f t="shared" si="0"/>
        <v>0</v>
      </c>
      <c r="F22" s="51"/>
      <c r="G22" s="51"/>
    </row>
    <row r="23" spans="1:7" x14ac:dyDescent="0.25">
      <c r="A23" s="66">
        <v>6</v>
      </c>
      <c r="B23" s="66">
        <v>35</v>
      </c>
      <c r="C23" s="60">
        <f>+D22+1</f>
        <v>336363.63636363641</v>
      </c>
      <c r="D23" s="74">
        <f t="shared" ref="D23:D27" si="2">+C23+$E$14-1</f>
        <v>363635.36363636371</v>
      </c>
      <c r="E23" s="60">
        <f t="shared" si="0"/>
        <v>0</v>
      </c>
      <c r="F23" s="51"/>
      <c r="G23" s="51"/>
    </row>
    <row r="24" spans="1:7" x14ac:dyDescent="0.25">
      <c r="A24" s="73">
        <v>7</v>
      </c>
      <c r="B24" s="73">
        <v>36</v>
      </c>
      <c r="C24" s="60">
        <f t="shared" ref="C24:C28" si="3">+D23+1</f>
        <v>363636.36363636371</v>
      </c>
      <c r="D24" s="74">
        <f t="shared" si="2"/>
        <v>390908.090909091</v>
      </c>
      <c r="E24" s="60">
        <f t="shared" si="0"/>
        <v>0</v>
      </c>
      <c r="F24" s="51"/>
      <c r="G24" s="51"/>
    </row>
    <row r="25" spans="1:7" x14ac:dyDescent="0.25">
      <c r="A25" s="66">
        <v>8</v>
      </c>
      <c r="B25" s="66">
        <v>37</v>
      </c>
      <c r="C25" s="60">
        <f t="shared" si="3"/>
        <v>390909.090909091</v>
      </c>
      <c r="D25" s="74">
        <f t="shared" si="2"/>
        <v>418180.81818181829</v>
      </c>
      <c r="E25" s="60">
        <f t="shared" si="0"/>
        <v>0</v>
      </c>
      <c r="F25" s="51"/>
      <c r="G25" s="51"/>
    </row>
    <row r="26" spans="1:7" x14ac:dyDescent="0.25">
      <c r="A26" s="73">
        <v>9</v>
      </c>
      <c r="B26" s="73">
        <v>38</v>
      </c>
      <c r="C26" s="60">
        <f t="shared" si="3"/>
        <v>418181.81818181829</v>
      </c>
      <c r="D26" s="74">
        <f t="shared" si="2"/>
        <v>445453.54545454559</v>
      </c>
      <c r="E26" s="60">
        <f t="shared" si="0"/>
        <v>0</v>
      </c>
      <c r="F26" s="51"/>
      <c r="G26" s="51"/>
    </row>
    <row r="27" spans="1:7" x14ac:dyDescent="0.25">
      <c r="A27" s="66">
        <v>10</v>
      </c>
      <c r="B27" s="66">
        <v>39</v>
      </c>
      <c r="C27" s="60">
        <f t="shared" si="3"/>
        <v>445454.54545454559</v>
      </c>
      <c r="D27" s="74">
        <f t="shared" si="2"/>
        <v>472726.27272727288</v>
      </c>
      <c r="E27" s="60">
        <f t="shared" si="0"/>
        <v>0</v>
      </c>
      <c r="F27" s="51"/>
      <c r="G27" s="51"/>
    </row>
    <row r="28" spans="1:7" x14ac:dyDescent="0.25">
      <c r="A28" s="73">
        <v>11</v>
      </c>
      <c r="B28" s="73">
        <v>40</v>
      </c>
      <c r="C28" s="60">
        <f t="shared" si="3"/>
        <v>472727.27272727288</v>
      </c>
      <c r="D28" s="74">
        <f>+C28+$E$14</f>
        <v>500000.00000000017</v>
      </c>
      <c r="E28" s="60">
        <f t="shared" si="0"/>
        <v>0</v>
      </c>
      <c r="F28" s="51"/>
      <c r="G28" s="51"/>
    </row>
    <row r="29" spans="1:7" x14ac:dyDescent="0.25">
      <c r="A29" s="51"/>
      <c r="B29" s="51"/>
      <c r="C29" s="51"/>
      <c r="D29" s="51"/>
      <c r="E29" s="51"/>
      <c r="F29" s="51"/>
      <c r="G29" s="51"/>
    </row>
    <row r="30" spans="1:7" x14ac:dyDescent="0.25">
      <c r="A30" s="51"/>
      <c r="B30" s="51"/>
      <c r="C30" s="51"/>
      <c r="D30" s="51"/>
      <c r="E30" s="51"/>
      <c r="F30" s="51"/>
      <c r="G30" s="51"/>
    </row>
    <row r="31" spans="1:7" ht="19.5" customHeight="1" x14ac:dyDescent="0.25">
      <c r="A31" s="67" t="s">
        <v>26</v>
      </c>
      <c r="B31" s="68"/>
      <c r="C31" s="69"/>
      <c r="D31" s="70"/>
      <c r="E31" s="60"/>
      <c r="F31" s="51"/>
      <c r="G31" s="51"/>
    </row>
    <row r="32" spans="1:7" x14ac:dyDescent="0.25">
      <c r="A32" s="51"/>
      <c r="B32" s="51"/>
      <c r="C32" s="51"/>
      <c r="D32" s="51"/>
      <c r="E32" s="51"/>
      <c r="F32" s="51"/>
      <c r="G32" s="51"/>
    </row>
  </sheetData>
  <mergeCells count="3">
    <mergeCell ref="A2:E2"/>
    <mergeCell ref="A4:E6"/>
    <mergeCell ref="A12:E12"/>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6580A-5CFC-4E78-B8BB-6E2D175A7D46}">
  <dimension ref="A2:G32"/>
  <sheetViews>
    <sheetView showGridLines="0" topLeftCell="A4" workbookViewId="0">
      <selection activeCell="D16" sqref="D16:E16"/>
    </sheetView>
  </sheetViews>
  <sheetFormatPr baseColWidth="10" defaultRowHeight="15" x14ac:dyDescent="0.25"/>
  <cols>
    <col min="1" max="1" width="7.85546875" customWidth="1"/>
    <col min="2" max="2" width="14.5703125" customWidth="1"/>
    <col min="3" max="3" width="14.42578125" customWidth="1"/>
    <col min="4" max="4" width="13.28515625" customWidth="1"/>
    <col min="5" max="5" width="17" customWidth="1"/>
  </cols>
  <sheetData>
    <row r="2" spans="1:7" x14ac:dyDescent="0.25">
      <c r="A2" s="128" t="s">
        <v>53</v>
      </c>
      <c r="B2" s="128"/>
      <c r="C2" s="128"/>
      <c r="D2" s="128"/>
      <c r="E2" s="128"/>
      <c r="F2" s="51"/>
      <c r="G2" s="51"/>
    </row>
    <row r="3" spans="1:7" x14ac:dyDescent="0.25">
      <c r="A3" s="51"/>
      <c r="B3" s="51"/>
      <c r="C3" s="51"/>
      <c r="D3" s="51"/>
      <c r="E3" s="51"/>
      <c r="F3" s="51"/>
      <c r="G3" s="51"/>
    </row>
    <row r="4" spans="1:7" ht="23.25" customHeight="1" x14ac:dyDescent="0.25">
      <c r="A4" s="129" t="s">
        <v>66</v>
      </c>
      <c r="B4" s="129"/>
      <c r="C4" s="129"/>
      <c r="D4" s="129"/>
      <c r="E4" s="129"/>
      <c r="F4" s="86"/>
      <c r="G4" s="51"/>
    </row>
    <row r="5" spans="1:7" ht="26.25" customHeight="1" x14ac:dyDescent="0.25">
      <c r="A5" s="129"/>
      <c r="B5" s="129"/>
      <c r="C5" s="129"/>
      <c r="D5" s="129"/>
      <c r="E5" s="129"/>
      <c r="F5" s="86"/>
      <c r="G5" s="51"/>
    </row>
    <row r="6" spans="1:7" ht="36" customHeight="1" x14ac:dyDescent="0.25">
      <c r="A6" s="129"/>
      <c r="B6" s="129"/>
      <c r="C6" s="129"/>
      <c r="D6" s="129"/>
      <c r="E6" s="129"/>
      <c r="F6" s="86"/>
      <c r="G6" s="51"/>
    </row>
    <row r="7" spans="1:7" x14ac:dyDescent="0.25">
      <c r="A7" s="51"/>
      <c r="B7" s="51"/>
      <c r="C7" s="51"/>
      <c r="D7" s="51"/>
      <c r="E7" s="51"/>
      <c r="F7" s="51"/>
      <c r="G7" s="51"/>
    </row>
    <row r="8" spans="1:7" x14ac:dyDescent="0.25">
      <c r="A8" s="77" t="s">
        <v>74</v>
      </c>
      <c r="B8" s="52"/>
      <c r="C8" s="53"/>
      <c r="D8" s="53"/>
      <c r="E8" s="53"/>
      <c r="F8" s="51"/>
      <c r="G8" s="51"/>
    </row>
    <row r="9" spans="1:7" x14ac:dyDescent="0.25">
      <c r="A9" s="77"/>
      <c r="B9" s="52"/>
      <c r="C9" s="53"/>
      <c r="D9" s="53"/>
      <c r="E9" s="53"/>
      <c r="F9" s="51"/>
      <c r="G9" s="51"/>
    </row>
    <row r="10" spans="1:7" x14ac:dyDescent="0.25">
      <c r="A10" s="81" t="s">
        <v>65</v>
      </c>
      <c r="B10" s="82"/>
      <c r="C10" s="83"/>
      <c r="D10" s="84"/>
      <c r="E10" s="85"/>
      <c r="F10" s="51"/>
      <c r="G10" s="51"/>
    </row>
    <row r="11" spans="1:7" x14ac:dyDescent="0.25">
      <c r="A11" s="59"/>
      <c r="B11" s="52"/>
      <c r="C11" s="53"/>
      <c r="D11" s="53"/>
      <c r="E11" s="53"/>
      <c r="F11" s="51"/>
      <c r="G11" s="51"/>
    </row>
    <row r="12" spans="1:7" ht="19.5" customHeight="1" x14ac:dyDescent="0.25">
      <c r="A12" s="130" t="s">
        <v>49</v>
      </c>
      <c r="B12" s="130"/>
      <c r="C12" s="130"/>
      <c r="D12" s="130"/>
      <c r="E12" s="130"/>
      <c r="F12" s="51"/>
      <c r="G12" s="51"/>
    </row>
    <row r="13" spans="1:7" ht="80.25" customHeight="1" x14ac:dyDescent="0.25">
      <c r="A13" s="61" t="s">
        <v>54</v>
      </c>
      <c r="B13" s="62" t="s">
        <v>46</v>
      </c>
      <c r="C13" s="62" t="s">
        <v>47</v>
      </c>
      <c r="D13" s="62" t="s">
        <v>48</v>
      </c>
      <c r="E13" s="76" t="s">
        <v>63</v>
      </c>
      <c r="F13" s="51"/>
      <c r="G13" s="51"/>
    </row>
    <row r="14" spans="1:7" ht="17.25" customHeight="1" x14ac:dyDescent="0.25">
      <c r="A14" s="63" t="s">
        <v>15</v>
      </c>
      <c r="B14" s="64">
        <v>500000</v>
      </c>
      <c r="C14" s="64">
        <v>1000000</v>
      </c>
      <c r="D14" s="64">
        <f>+C14-B14</f>
        <v>500000</v>
      </c>
      <c r="E14" s="64">
        <f>+D14/A28</f>
        <v>45454.545454545456</v>
      </c>
      <c r="F14" s="51"/>
      <c r="G14" s="51"/>
    </row>
    <row r="15" spans="1:7" x14ac:dyDescent="0.25">
      <c r="A15" s="59"/>
      <c r="B15" s="52"/>
      <c r="C15" s="53"/>
      <c r="D15" s="53"/>
      <c r="E15" s="53"/>
      <c r="F15" s="51"/>
      <c r="G15" s="51"/>
    </row>
    <row r="16" spans="1:7" ht="69.75" customHeight="1" x14ac:dyDescent="0.25">
      <c r="A16" s="61" t="s">
        <v>50</v>
      </c>
      <c r="B16" s="76" t="s">
        <v>51</v>
      </c>
      <c r="C16" s="65" t="s">
        <v>55</v>
      </c>
      <c r="D16" s="65" t="s">
        <v>56</v>
      </c>
      <c r="E16" s="76" t="s">
        <v>52</v>
      </c>
      <c r="F16" s="51"/>
      <c r="G16" s="51"/>
    </row>
    <row r="17" spans="1:7" ht="17.25" customHeight="1" x14ac:dyDescent="0.25">
      <c r="A17" s="61" t="s">
        <v>57</v>
      </c>
      <c r="B17" s="76" t="s">
        <v>58</v>
      </c>
      <c r="C17" s="65" t="s">
        <v>59</v>
      </c>
      <c r="D17" s="65" t="s">
        <v>60</v>
      </c>
      <c r="E17" s="76" t="s">
        <v>61</v>
      </c>
      <c r="F17" s="51"/>
      <c r="G17" s="51"/>
    </row>
    <row r="18" spans="1:7" x14ac:dyDescent="0.25">
      <c r="A18" s="66">
        <v>1</v>
      </c>
      <c r="B18" s="66">
        <v>40</v>
      </c>
      <c r="C18" s="60">
        <f>+B14</f>
        <v>500000</v>
      </c>
      <c r="D18" s="60">
        <f>+C18+$E$14-1</f>
        <v>545453.54545454541</v>
      </c>
      <c r="E18" s="60">
        <f t="shared" ref="E18:E28" si="0">+B18*$E$31</f>
        <v>0</v>
      </c>
      <c r="F18" s="51"/>
      <c r="G18" s="51"/>
    </row>
    <row r="19" spans="1:7" x14ac:dyDescent="0.25">
      <c r="A19" s="66">
        <v>2</v>
      </c>
      <c r="B19" s="66">
        <v>41</v>
      </c>
      <c r="C19" s="60">
        <f>+D18+1</f>
        <v>545454.54545454541</v>
      </c>
      <c r="D19" s="60">
        <f>+C19+$E$14-1</f>
        <v>590908.09090909082</v>
      </c>
      <c r="E19" s="60">
        <f t="shared" si="0"/>
        <v>0</v>
      </c>
      <c r="F19" s="51"/>
      <c r="G19" s="51"/>
    </row>
    <row r="20" spans="1:7" x14ac:dyDescent="0.25">
      <c r="A20" s="71">
        <v>3</v>
      </c>
      <c r="B20" s="71">
        <v>42</v>
      </c>
      <c r="C20" s="72">
        <f t="shared" ref="C20:C22" si="1">+D19+1</f>
        <v>590909.09090909082</v>
      </c>
      <c r="D20" s="72">
        <f>+C20+$E$14-1</f>
        <v>636362.63636363624</v>
      </c>
      <c r="E20" s="60">
        <f t="shared" si="0"/>
        <v>0</v>
      </c>
      <c r="F20" s="51"/>
      <c r="G20" s="51"/>
    </row>
    <row r="21" spans="1:7" x14ac:dyDescent="0.25">
      <c r="A21" s="66">
        <v>4</v>
      </c>
      <c r="B21" s="66">
        <v>43</v>
      </c>
      <c r="C21" s="60">
        <f t="shared" si="1"/>
        <v>636363.63636363624</v>
      </c>
      <c r="D21" s="60">
        <f>+C21+$E$14-1</f>
        <v>681817.18181818165</v>
      </c>
      <c r="E21" s="60">
        <f t="shared" si="0"/>
        <v>0</v>
      </c>
      <c r="F21" s="51"/>
      <c r="G21" s="51"/>
    </row>
    <row r="22" spans="1:7" x14ac:dyDescent="0.25">
      <c r="A22" s="73">
        <v>5</v>
      </c>
      <c r="B22" s="73">
        <v>44</v>
      </c>
      <c r="C22" s="74">
        <f t="shared" si="1"/>
        <v>681818.18181818165</v>
      </c>
      <c r="D22" s="74">
        <f>+C22+$E$14-1</f>
        <v>727271.72727272706</v>
      </c>
      <c r="E22" s="60">
        <f t="shared" si="0"/>
        <v>0</v>
      </c>
      <c r="F22" s="51"/>
      <c r="G22" s="51"/>
    </row>
    <row r="23" spans="1:7" x14ac:dyDescent="0.25">
      <c r="A23" s="66">
        <v>6</v>
      </c>
      <c r="B23" s="66">
        <v>45</v>
      </c>
      <c r="C23" s="60">
        <f>+D22+1</f>
        <v>727272.72727272706</v>
      </c>
      <c r="D23" s="74">
        <f t="shared" ref="D23:D27" si="2">+C23+$E$14-1</f>
        <v>772726.27272727247</v>
      </c>
      <c r="E23" s="60">
        <f t="shared" si="0"/>
        <v>0</v>
      </c>
      <c r="F23" s="51"/>
      <c r="G23" s="51"/>
    </row>
    <row r="24" spans="1:7" x14ac:dyDescent="0.25">
      <c r="A24" s="73">
        <v>7</v>
      </c>
      <c r="B24" s="73">
        <v>46</v>
      </c>
      <c r="C24" s="60">
        <f t="shared" ref="C24:C28" si="3">+D23+1</f>
        <v>772727.27272727247</v>
      </c>
      <c r="D24" s="74">
        <f t="shared" si="2"/>
        <v>818180.81818181789</v>
      </c>
      <c r="E24" s="60">
        <f t="shared" si="0"/>
        <v>0</v>
      </c>
      <c r="F24" s="51"/>
      <c r="G24" s="51"/>
    </row>
    <row r="25" spans="1:7" x14ac:dyDescent="0.25">
      <c r="A25" s="66">
        <v>8</v>
      </c>
      <c r="B25" s="66">
        <v>47</v>
      </c>
      <c r="C25" s="60">
        <f t="shared" si="3"/>
        <v>818181.81818181789</v>
      </c>
      <c r="D25" s="74">
        <f t="shared" si="2"/>
        <v>863635.3636363633</v>
      </c>
      <c r="E25" s="60">
        <f t="shared" si="0"/>
        <v>0</v>
      </c>
      <c r="F25" s="51"/>
      <c r="G25" s="51"/>
    </row>
    <row r="26" spans="1:7" x14ac:dyDescent="0.25">
      <c r="A26" s="73">
        <v>9</v>
      </c>
      <c r="B26" s="73">
        <v>48</v>
      </c>
      <c r="C26" s="60">
        <f t="shared" si="3"/>
        <v>863636.3636363633</v>
      </c>
      <c r="D26" s="74">
        <f t="shared" si="2"/>
        <v>909089.90909090871</v>
      </c>
      <c r="E26" s="60">
        <f t="shared" si="0"/>
        <v>0</v>
      </c>
      <c r="F26" s="51"/>
      <c r="G26" s="51"/>
    </row>
    <row r="27" spans="1:7" x14ac:dyDescent="0.25">
      <c r="A27" s="66">
        <v>10</v>
      </c>
      <c r="B27" s="66">
        <v>49</v>
      </c>
      <c r="C27" s="60">
        <f t="shared" si="3"/>
        <v>909090.90909090871</v>
      </c>
      <c r="D27" s="74">
        <f t="shared" si="2"/>
        <v>954544.45454545412</v>
      </c>
      <c r="E27" s="60">
        <f t="shared" si="0"/>
        <v>0</v>
      </c>
      <c r="F27" s="51"/>
      <c r="G27" s="51"/>
    </row>
    <row r="28" spans="1:7" x14ac:dyDescent="0.25">
      <c r="A28" s="73">
        <v>11</v>
      </c>
      <c r="B28" s="73">
        <v>50</v>
      </c>
      <c r="C28" s="60">
        <f t="shared" si="3"/>
        <v>954545.45454545412</v>
      </c>
      <c r="D28" s="74">
        <f>+C28+$E$14</f>
        <v>999999.99999999953</v>
      </c>
      <c r="E28" s="60">
        <f t="shared" si="0"/>
        <v>0</v>
      </c>
      <c r="F28" s="51"/>
      <c r="G28" s="51"/>
    </row>
    <row r="29" spans="1:7" x14ac:dyDescent="0.25">
      <c r="A29" s="51"/>
      <c r="B29" s="51"/>
      <c r="C29" s="51"/>
      <c r="D29" s="51"/>
      <c r="E29" s="51"/>
      <c r="F29" s="51"/>
      <c r="G29" s="51"/>
    </row>
    <row r="30" spans="1:7" x14ac:dyDescent="0.25">
      <c r="A30" s="51"/>
      <c r="B30" s="51"/>
      <c r="C30" s="51"/>
      <c r="D30" s="51"/>
      <c r="E30" s="51"/>
      <c r="F30" s="51"/>
      <c r="G30" s="51"/>
    </row>
    <row r="31" spans="1:7" ht="19.5" customHeight="1" x14ac:dyDescent="0.25">
      <c r="A31" s="67" t="s">
        <v>26</v>
      </c>
      <c r="B31" s="68"/>
      <c r="C31" s="69"/>
      <c r="D31" s="70"/>
      <c r="E31" s="60"/>
      <c r="F31" s="51"/>
      <c r="G31" s="51"/>
    </row>
    <row r="32" spans="1:7" x14ac:dyDescent="0.25">
      <c r="A32" s="51"/>
      <c r="B32" s="51"/>
      <c r="C32" s="51"/>
      <c r="D32" s="51"/>
      <c r="E32" s="51"/>
      <c r="F32" s="51"/>
      <c r="G32" s="51"/>
    </row>
  </sheetData>
  <mergeCells count="3">
    <mergeCell ref="A2:E2"/>
    <mergeCell ref="A4:E6"/>
    <mergeCell ref="A12:E12"/>
  </mergeCells>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item1.xml><?xml version="1.0" encoding="utf-8"?>
<ct:contentTypeSchema xmlns:ct="http://schemas.microsoft.com/office/2006/metadata/contentType" xmlns:ma="http://schemas.microsoft.com/office/2006/metadata/properties/metaAttributes" ct:_="" ma:_="" ma:contentTypeName="Esquema de Publicación" ma:contentTypeID="0x0101006C70C9CFFF10F647A97BB5C9232AAEE5009FBA39D6F0EFBE46B7DDDC2432460757" ma:contentTypeVersion="40" ma:contentTypeDescription="Campos definidos por la oficina de planeación" ma:contentTypeScope="" ma:versionID="975742d3074021466927d5f3bb72df83">
  <xsd:schema xmlns:xsd="http://www.w3.org/2001/XMLSchema" xmlns:xs="http://www.w3.org/2001/XMLSchema" xmlns:p="http://schemas.microsoft.com/office/2006/metadata/properties" xmlns:ns1="http://schemas.microsoft.com/sharepoint/v3" xmlns:ns2="b6565643-c00f-44ce-b5d1-532a85e4382c" xmlns:ns3="cfd7d055-4c42-4b1a-a19c-7e601acfe3a8" xmlns:ns4="http://schemas.microsoft.com/sharepoint/v3/fields" xmlns:ns5="60c38085-413c-455a-bf36-609d76e3b506" targetNamespace="http://schemas.microsoft.com/office/2006/metadata/properties" ma:root="true" ma:fieldsID="7ec658e9ea7450c406af26537af09df8" ns1:_="" ns2:_="" ns3:_="" ns4:_="" ns5:_="">
    <xsd:import namespace="http://schemas.microsoft.com/sharepoint/v3"/>
    <xsd:import namespace="b6565643-c00f-44ce-b5d1-532a85e4382c"/>
    <xsd:import namespace="cfd7d055-4c42-4b1a-a19c-7e601acfe3a8"/>
    <xsd:import namespace="http://schemas.microsoft.com/sharepoint/v3/fields"/>
    <xsd:import namespace="60c38085-413c-455a-bf36-609d76e3b506"/>
    <xsd:element name="properties">
      <xsd:complexType>
        <xsd:sequence>
          <xsd:element name="documentManagement">
            <xsd:complexType>
              <xsd:all>
                <xsd:element ref="ns2:Numero"/>
                <xsd:element ref="ns2:Descripcion"/>
                <xsd:element ref="ns2:Fecha_x0020_de_x0020_inicio_x0020_de_x0020_publicación"/>
                <xsd:element ref="ns2:Fecha_x0020_final_x0020_de_x0020_publicación" minOccurs="0"/>
                <xsd:element ref="ns2:Ano_Plantilla"/>
                <xsd:element ref="ns2:Mes_Plantilla"/>
                <xsd:element ref="ns2:Fecha_x0020_de_x0020_generación_x0020_de_x0020_la_x0020_información"/>
                <xsd:element ref="ns3:Nombre_x0020_del_x0020_responsable_x0020_de_x0020_producción" minOccurs="0"/>
                <xsd:element ref="ns3:Código_x0020_nombre_x0020_del_x0020_reponsable_x0020_producción" minOccurs="0"/>
                <xsd:element ref="ns3:Serie" minOccurs="0"/>
                <xsd:element ref="ns3:Sub-Serie" minOccurs="0"/>
                <xsd:element ref="ns3:Tipo_x0020_Documental" minOccurs="0"/>
                <xsd:element ref="ns2:Tipo_de_Norma"/>
                <xsd:element ref="ns1:Language" minOccurs="0"/>
                <xsd:element ref="ns2:Medio_de_conservacion_y_x002f_o_soporte"/>
                <xsd:element ref="ns4:_Format"/>
                <xsd:element ref="ns2:Frecuencia_de_actualizacion"/>
                <xsd:element ref="ns2:Informacion_publicada_o_disponible"/>
                <xsd:element ref="ns3:Responsable_x0020_de_x0020_la_x0020_información" minOccurs="0"/>
                <xsd:element ref="ns3:Código_x0020_responsable_x0020_de_x0020_la_x0020_información" minOccurs="0"/>
                <xsd:element ref="ns2:Estado_Plantilla"/>
                <xsd:element ref="ns2:_dlc_DocIdPersistId" minOccurs="0"/>
                <xsd:element ref="ns2:_dlc_DocIdUrl" minOccurs="0"/>
                <xsd:element ref="ns2:_dlc_DocId" minOccurs="0"/>
                <xsd:element ref="ns1:_dlc_Exempt" minOccurs="0"/>
                <xsd:element ref="ns5:DLCPolicyLabelValue" minOccurs="0"/>
                <xsd:element ref="ns5:DLCPolicyLabelClientValue" minOccurs="0"/>
                <xsd:element ref="ns5:DLCPolicyLabelLoc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6" nillable="true" ma:displayName="Idioma" ma:description="Establece el Idioma, lengua o dialecto en que se encuentra la información." ma:format="Dropdown" ma:internalName="Language" ma:readOnly="false">
      <xsd:simpleType>
        <xsd:restriction base="dms:Choice">
          <xsd:enumeration value="Árabe (Arabia Saudí)"/>
          <xsd:enumeration value="Búlgaro (Bulgaria)"/>
          <xsd:enumeration value="Chino (Hong Kong, RAE)"/>
          <xsd:enumeration value="Chino (República Popular China)"/>
          <xsd:enumeration value="Chino (Taiwán)"/>
          <xsd:enumeration value="Croata (Croacia)"/>
          <xsd:enumeration value="Checo (República Checa)"/>
          <xsd:enumeration value="Danés (Dinamarca)"/>
          <xsd:enumeration value="Neerlandés (Países Bajos)"/>
          <xsd:enumeration value="Inglés"/>
          <xsd:enumeration value="Estonio (Estonia)"/>
          <xsd:enumeration value="Finés (Finlandia)"/>
          <xsd:enumeration value="Francés (Francia)"/>
          <xsd:enumeration value="Alemán (Alemania)"/>
          <xsd:enumeration value="Griego (Grecia)"/>
          <xsd:enumeration value="Hebreo (Israel)"/>
          <xsd:enumeration value="Hindi (India)"/>
          <xsd:enumeration value="Húngaro (Hungría)"/>
          <xsd:enumeration value="Indonesio (Indonesia)"/>
          <xsd:enumeration value="Italiano (Italia)"/>
          <xsd:enumeration value="Japonés (Japón)"/>
          <xsd:enumeration value="Coreano (Corea)"/>
          <xsd:enumeration value="Letón (Letonia)"/>
          <xsd:enumeration value="Lituano (Lituania)"/>
          <xsd:enumeration value="Malayo (Malasia)"/>
          <xsd:enumeration value="Noruego (Bokmal) (Noruega)"/>
          <xsd:enumeration value="Polaco (Polonia)"/>
          <xsd:enumeration value="Portugués (Brasil)"/>
          <xsd:enumeration value="Portugués (Portugal)"/>
          <xsd:enumeration value="Rumano (Rumania)"/>
          <xsd:enumeration value="Ruso (Rusia)"/>
          <xsd:enumeration value="Serbio (latino) (Serbia)"/>
          <xsd:enumeration value="Eslovaco (Eslovaquia)"/>
          <xsd:enumeration value="Esloveno (Eslovenia)"/>
          <xsd:enumeration value="Español (España)"/>
          <xsd:enumeration value="Sueco (Suecia)"/>
          <xsd:enumeration value="Tailandés (Tailandia)"/>
          <xsd:enumeration value="Turco (Turquía)"/>
          <xsd:enumeration value="Ucraniano (Ucrania)"/>
          <xsd:enumeration value="Urdu (República Islámica de Pakistán)"/>
          <xsd:enumeration value="Vietnamita (Vietnam)"/>
        </xsd:restriction>
      </xsd:simpleType>
    </xsd:element>
    <xsd:element name="_dlc_Exempt" ma:index="34" nillable="true" ma:displayName="Excluir de la directiva"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565643-c00f-44ce-b5d1-532a85e4382c" elementFormDefault="qualified">
    <xsd:import namespace="http://schemas.microsoft.com/office/2006/documentManagement/types"/>
    <xsd:import namespace="http://schemas.microsoft.com/office/infopath/2007/PartnerControls"/>
    <xsd:element name="Numero" ma:index="1" ma:displayName="Número" ma:description="Consecutivo o identificador único de documento que la dependencia crea al momento de publicar la información." ma:internalName="Numero" ma:readOnly="false">
      <xsd:simpleType>
        <xsd:restriction base="dms:Text">
          <xsd:maxLength value="255"/>
        </xsd:restriction>
      </xsd:simpleType>
    </xsd:element>
    <xsd:element name="Descripcion" ma:index="3" ma:displayName="Descripción" ma:description="Defina brevemente de qué se trata la información. máximo 200 caracteres." ma:internalName="Descripcion">
      <xsd:simpleType>
        <xsd:restriction base="dms:Note">
          <xsd:maxLength value="255"/>
        </xsd:restriction>
      </xsd:simpleType>
    </xsd:element>
    <xsd:element name="Fecha_x0020_de_x0020_inicio_x0020_de_x0020_publicación" ma:index="4" ma:displayName="Fecha creación documento" ma:description="Corresponde a la fecha que se publica o se programa la publicación del documento dentro de portal web." ma:format="DateOnly" ma:internalName="Fecha_x0020_de_x0020_inicio_x0020_de_x0020_publicaci_x00f3_n">
      <xsd:simpleType>
        <xsd:restriction base="dms:DateTime"/>
      </xsd:simpleType>
    </xsd:element>
    <xsd:element name="Fecha_x0020_final_x0020_de_x0020_publicación" ma:index="5" nillable="true" ma:displayName="Fecha final de publicación" ma:description="Corresponde a la fecha en la que se debe des publicar automáticamente el documento dentro de portal web." ma:format="DateOnly" ma:internalName="Fecha_x0020_final_x0020_de_x0020_publicaci_x00f3_n" ma:readOnly="false">
      <xsd:simpleType>
        <xsd:restriction base="dms:DateTime"/>
      </xsd:simpleType>
    </xsd:element>
    <xsd:element name="Ano_Plantilla" ma:index="6" ma:displayName="Año creación documento" ma:description="Corresponde al año de publicación del documento. Este dato ayudará a filtrar el documento al usuario final del portal web." ma:internalName="Ano_Plantilla">
      <xsd:simpleType>
        <xsd:restriction base="dms:Text">
          <xsd:maxLength value="5"/>
        </xsd:restriction>
      </xsd:simpleType>
    </xsd:element>
    <xsd:element name="Mes_Plantilla" ma:index="7" ma:displayName="Mes creación documento" ma:description="Corresponde al mes de publicación del documento. Este dato ayudará a filtrar el documento al usuario final del portal web." ma:format="Dropdown" ma:internalName="Mes_Plantilla" ma:readOnly="false">
      <xsd:simpleType>
        <xsd:restriction base="dms:Choice">
          <xsd:enumeration value="enero"/>
          <xsd:enumeration value="febrero"/>
          <xsd:enumeration value="marzo"/>
          <xsd:enumeration value="abril"/>
          <xsd:enumeration value="mayo"/>
          <xsd:enumeration value="junio"/>
          <xsd:enumeration value="julio"/>
          <xsd:enumeration value="agosto"/>
          <xsd:enumeration value="septiembre"/>
          <xsd:enumeration value="octubre"/>
          <xsd:enumeration value="noviembre"/>
          <xsd:enumeration value="diciembre"/>
        </xsd:restriction>
      </xsd:simpleType>
    </xsd:element>
    <xsd:element name="Fecha_x0020_de_x0020_generación_x0020_de_x0020_la_x0020_información" ma:index="8" ma:displayName="Fecha de generación de la información" ma:description="• Identifique la fecha cuando se creó la información. Esta fecha no puede ser igual a la fecha de publicación." ma:format="DateOnly" ma:internalName="Fecha_x0020_de_x0020_generaci_x00f3_n_x0020_de_x0020_la_x0020_informaci_x00f3_n" ma:readOnly="false">
      <xsd:simpleType>
        <xsd:restriction base="dms:DateTime"/>
      </xsd:simpleType>
    </xsd:element>
    <xsd:element name="Tipo_de_Norma" ma:index="15" ma:displayName="Tipo de Norma" ma:description="Seleccione una categoría (Campo solo aplica si el documento se refiere a una Normatividad. De lo contrario seleccione la palabra no aplica)." ma:format="Dropdown" ma:internalName="Tipo_de_Norma" ma:readOnly="false">
      <xsd:simpleType>
        <xsd:restriction base="dms:Choice">
          <xsd:enumeration value="Boletín Jurídico"/>
          <xsd:enumeration value="Cartas Circulares"/>
          <xsd:enumeration value="Circular Única"/>
          <xsd:enumeration value="Circulares Conjuntas"/>
          <xsd:enumeration value="Circulares Externas"/>
          <xsd:enumeration value="Conceptos"/>
          <xsd:enumeration value="Constitución Política"/>
          <xsd:enumeration value="Decretos"/>
          <xsd:enumeration value="Leyes"/>
          <xsd:enumeration value="Resoluciones"/>
          <xsd:enumeration value="No aplica"/>
        </xsd:restriction>
      </xsd:simpleType>
    </xsd:element>
    <xsd:element name="Medio_de_conservacion_y_x002f_o_soporte" ma:index="17" ma:displayName="Medio de conservación y/o soporte" ma:description="Defina si el documento es: &#10;o Documento físico, documentos se encuentra impreso.                &#10;o Documento electrónico, documento que se encuentra creado y publicado en formato PDF con OCR.&#10;o Documento digital, documento escaneado del documento físico, sin OCR.&#10;" ma:format="Dropdown" ma:internalName="Medio_de_conservacion_y_x002F_o_soporte" ma:readOnly="false">
      <xsd:simpleType>
        <xsd:restriction base="dms:Choice">
          <xsd:enumeration value="Documento físico"/>
          <xsd:enumeration value="Documento electrónico"/>
          <xsd:enumeration value="Documento Digital"/>
        </xsd:restriction>
      </xsd:simpleType>
    </xsd:element>
    <xsd:element name="Frecuencia_de_actualizacion" ma:index="19" ma:displayName="Frecuencia de actualización" ma:description="Identifica la periodicidad o el segmento de tiempo con la que actualiza la información, de acuerdo a su naturaleza y a la normativa aplicable." ma:format="Dropdown" ma:internalName="Frecuencia_de_actualizacion" ma:readOnly="false">
      <xsd:simpleType>
        <xsd:restriction base="dms:Choice">
          <xsd:enumeration value="Cada minuto"/>
          <xsd:enumeration value="Cada hora"/>
          <xsd:enumeration value="Medio Día"/>
          <xsd:enumeration value="Diaria"/>
          <xsd:enumeration value="Semanal"/>
          <xsd:enumeration value="Mensual"/>
          <xsd:enumeration value="Bimestral"/>
          <xsd:enumeration value="Trimestral"/>
          <xsd:enumeration value="Cuatrimestral"/>
          <xsd:enumeration value="Semestral"/>
          <xsd:enumeration value="Anual"/>
          <xsd:enumeration value="Histórica"/>
          <xsd:enumeration value="Por demanda"/>
        </xsd:restriction>
      </xsd:simpleType>
    </xsd:element>
    <xsd:element name="Informacion_publicada_o_disponible" ma:index="20" ma:displayName="Información publicada y/o disponible" ma:description="Indica el lugar donde se encuentra publicado o puede ser consultado el documento. Digite el URL o la sección donde publicará el documento Ej. Superintendencia/políticas, Planes y Programas/plan anual de gestión." ma:internalName="Informacion_publicada_o_disponible" ma:readOnly="false">
      <xsd:simpleType>
        <xsd:restriction base="dms:Text">
          <xsd:maxLength value="250"/>
        </xsd:restriction>
      </xsd:simpleType>
    </xsd:element>
    <xsd:element name="Estado_Plantilla" ma:index="23" ma:displayName="Estado" ma:description="Corresponde a los planes y programas que se encuentra en vigencia (Si no aplica, seleccione la palabra no aplica dentro de la lista)." ma:format="Dropdown" ma:internalName="Estado_Plantilla" ma:readOnly="false">
      <xsd:simpleType>
        <xsd:restriction base="dms:Choice">
          <xsd:enumeration value="En ejecución"/>
          <xsd:enumeration value="En estudio"/>
          <xsd:enumeration value="Obsolesencia"/>
          <xsd:enumeration value="No Aplica"/>
        </xsd:restriction>
      </xsd:simpleType>
    </xsd:element>
    <xsd:element name="_dlc_DocIdPersistId" ma:index="26" nillable="true" ma:displayName="Persist ID" ma:description="Keep ID on add." ma:hidden="true" ma:internalName="_dlc_DocIdPersistId" ma:readOnly="true">
      <xsd:simpleType>
        <xsd:restriction base="dms:Boolean"/>
      </xsd:simpleType>
    </xsd:element>
    <xsd:element name="_dlc_DocIdUrl" ma:index="28"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 ma:index="29" nillable="true" ma:displayName="Valor de Id. de documento" ma:description="El valor del identificador de documento asignado a este elemento." ma:internalName="_dlc_DocId"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fd7d055-4c42-4b1a-a19c-7e601acfe3a8" elementFormDefault="qualified">
    <xsd:import namespace="http://schemas.microsoft.com/office/2006/documentManagement/types"/>
    <xsd:import namespace="http://schemas.microsoft.com/office/infopath/2007/PartnerControls"/>
    <xsd:element name="Nombre_x0020_del_x0020_responsable_x0020_de_x0020_producción" ma:index="9" nillable="true" ma:displayName="Nombre del responsable de producción" ma:description="Corresponde al nombre de la dependencia encargada de la Producción de la información para efectos de permitir su correcta elaboración" ma:list="{331b8b40-eab9-4f7a-ba9a-3a78d4f6757a}" ma:internalName="Nombre_x0020_del_x0020_responsable_x0020_de_x0020_producci_x00f3_n" ma:showField="Dependencias" ma:web="cfd7d055-4c42-4b1a-a19c-7e601acfe3a8">
      <xsd:simpleType>
        <xsd:restriction base="dms:Lookup"/>
      </xsd:simpleType>
    </xsd:element>
    <xsd:element name="Código_x0020_nombre_x0020_del_x0020_reponsable_x0020_producción" ma:index="10" nillable="true" ma:displayName="Código nombre del reponsable producción" ma:description="Corresponde al Código de la dependencia encargada de la Producción de la información para efectos de permitir su correcta elaboración (este código sale de su TRD)" ma:list="{48eb45d6-5726-4fb9-98e1-916d4146ecee}" ma:internalName="C_x00f3_digo_x0020_nombre_x0020_del_x0020_reponsable_x0020_producci_x00f3_n" ma:showField="Codigos_x0020_Dependencias" ma:web="cfd7d055-4c42-4b1a-a19c-7e601acfe3a8">
      <xsd:simpleType>
        <xsd:restriction base="dms:Lookup"/>
      </xsd:simpleType>
    </xsd:element>
    <xsd:element name="Serie" ma:index="11" nillable="true" ma:displayName="Serie" ma:description="Este dato corresponde a la clasificación documental de cada documento" ma:list="{2a520cbf-0b6d-47f2-bf44-989acf1ea930}" ma:internalName="Serie" ma:showField="Series" ma:web="cfd7d055-4c42-4b1a-a19c-7e601acfe3a8">
      <xsd:simpleType>
        <xsd:restriction base="dms:Lookup"/>
      </xsd:simpleType>
    </xsd:element>
    <xsd:element name="Sub-Serie" ma:index="12" nillable="true" ma:displayName="Sub-Serie" ma:description="Este dato corresponde a la clasificación documental de cada documento" ma:list="{bee6c201-a5c7-45a5-a2d8-9f78e19912cb}" ma:internalName="Sub_x002d_Serie" ma:showField="SubSeries" ma:web="cfd7d055-4c42-4b1a-a19c-7e601acfe3a8">
      <xsd:simpleType>
        <xsd:restriction base="dms:Lookup"/>
      </xsd:simpleType>
    </xsd:element>
    <xsd:element name="Tipo_x0020_Documental" ma:index="13" nillable="true" ma:displayName="Tipo Documental" ma:description="Este dato corresponde a la clasificación documental del documento a cargar" ma:list="{2f099887-1550-4e1d-bbaa-a4cfb5a13b9c}" ma:internalName="Tipo_x0020_Documental" ma:showField="Tipologias" ma:web="cfd7d055-4c42-4b1a-a19c-7e601acfe3a8">
      <xsd:simpleType>
        <xsd:restriction base="dms:Lookup"/>
      </xsd:simpleType>
    </xsd:element>
    <xsd:element name="Responsable_x0020_de_x0020_la_x0020_información" ma:index="21" nillable="true" ma:displayName="Responsable de la información" ma:description="Corresponde al nombre de la dependencia encargada administrar y publicar la información." ma:list="{331b8b40-eab9-4f7a-ba9a-3a78d4f6757a}" ma:internalName="Responsable_x0020_de_x0020_la_x0020_informaci_x00f3_n" ma:showField="Dependencias" ma:web="cfd7d055-4c42-4b1a-a19c-7e601acfe3a8">
      <xsd:simpleType>
        <xsd:restriction base="dms:Lookup"/>
      </xsd:simpleType>
    </xsd:element>
    <xsd:element name="Código_x0020_responsable_x0020_de_x0020_la_x0020_información" ma:index="22" nillable="true" ma:displayName="Código responsable de la información" ma:description="Corresponde al Código de la dependencia encargada administrar y publicar la información. Este dato corresponde a la clasificación documental de cada documento" ma:list="{48eb45d6-5726-4fb9-98e1-916d4146ecee}" ma:internalName="C_x00f3_digo_x0020_responsable_x0020_de_x0020_la_x0020_informaci_x00f3_n" ma:showField="Codigos_x0020_Dependencias" ma:web="cfd7d055-4c42-4b1a-a19c-7e601acfe3a8">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Format" ma:index="18" ma:displayName="Formato" ma:description="Identifica la forma, tamaño o modo en la que se presenta la información o se permite su visualización o consulta, tales como: hoja de cálculo, imagen, audio, video, documento de texto, etc." ma:format="Dropdown" ma:internalName="_Format" ma:readOnly="false">
      <xsd:simpleType>
        <xsd:restriction base="dms:Choice">
          <xsd:enumeration value="Hoja de calculo"/>
          <xsd:enumeration value="Documento de texto"/>
          <xsd:enumeration value="Audio"/>
          <xsd:enumeration value="Video"/>
          <xsd:enumeration value="Imagen"/>
        </xsd:restriction>
      </xsd:simpleType>
    </xsd:element>
  </xsd:schema>
  <xsd:schema xmlns:xsd="http://www.w3.org/2001/XMLSchema" xmlns:xs="http://www.w3.org/2001/XMLSchema" xmlns:dms="http://schemas.microsoft.com/office/2006/documentManagement/types" xmlns:pc="http://schemas.microsoft.com/office/infopath/2007/PartnerControls" targetNamespace="60c38085-413c-455a-bf36-609d76e3b506" elementFormDefault="qualified">
    <xsd:import namespace="http://schemas.microsoft.com/office/2006/documentManagement/types"/>
    <xsd:import namespace="http://schemas.microsoft.com/office/infopath/2007/PartnerControls"/>
    <xsd:element name="DLCPolicyLabelValue" ma:index="35" nillable="true" ma:displayName="Etiqueta" ma:description="Almacena el valor actual de la etiqueta." ma:internalName="DLCPolicyLabelValue" ma:readOnly="true">
      <xsd:simpleType>
        <xsd:restriction base="dms:Note">
          <xsd:maxLength value="255"/>
        </xsd:restriction>
      </xsd:simpleType>
    </xsd:element>
    <xsd:element name="DLCPolicyLabelClientValue" ma:index="36" nillable="true" ma:displayName="Valor de etiqueta de cliente" ma:description="Almacena el último valor de etiqueta calculado en el cliente." ma:hidden="true" ma:internalName="DLCPolicyLabelClientValue" ma:readOnly="false">
      <xsd:simpleType>
        <xsd:restriction base="dms:Note"/>
      </xsd:simpleType>
    </xsd:element>
    <xsd:element name="DLCPolicyLabelLock" ma:index="37" nillable="true" ma:displayName="Etiqueta bloqueada" ma:description="Indica si la etiqueta debería actualizarse cuando se modifican las propiedades del elemento." ma:hidden="true" ma:internalName="DLCPolicyLabelLock" ma:readOnly="fals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Tipo de contenido"/>
        <xsd:element ref="dc:title" maxOccurs="1" ma:index="2" ma:displayName="Título"/>
        <xsd:element ref="dc:subject" minOccurs="0" maxOccurs="1"/>
        <xsd:element ref="dc:description" minOccurs="0" maxOccurs="1"/>
        <xsd:element name="keywords" maxOccurs="1" ma:index="14" ma:displayName="Palabras Claves">
          <xsd:simpleType xmlns:xs="http://www.w3.org/2001/XMLSchema">
            <xsd:restriction base="xsd:string">
              <xsd:minLength value="1"/>
            </xsd:restriction>
          </xsd:simpleType>
        </xsd:element>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5.xml><?xml version="1.0" encoding="utf-8"?>
<p:properties xmlns:p="http://schemas.microsoft.com/office/2006/metadata/properties" xmlns:xsi="http://www.w3.org/2001/XMLSchema-instance" xmlns:pc="http://schemas.microsoft.com/office/infopath/2007/PartnerControls">
  <documentManagement>
    <Numero xmlns="b6565643-c00f-44ce-b5d1-532a85e4382c">TRFT18</Numero>
    <Language xmlns="http://schemas.microsoft.com/sharepoint/v3">Español (España)</Language>
    <Responsable_x0020_de_x0020_la_x0020_información xmlns="cfd7d055-4c42-4b1a-a19c-7e601acfe3a8">35</Responsable_x0020_de_x0020_la_x0020_información>
    <Fecha_x0020_de_x0020_generación_x0020_de_x0020_la_x0020_información xmlns="b6565643-c00f-44ce-b5d1-532a85e4382c">2022-11-24T05:00:00+00:00</Fecha_x0020_de_x0020_generación_x0020_de_x0020_la_x0020_información>
    <Serie xmlns="cfd7d055-4c42-4b1a-a19c-7e601acfe3a8">18</Serie>
    <Tipo_de_Norma xmlns="b6565643-c00f-44ce-b5d1-532a85e4382c">No aplica</Tipo_de_Norma>
    <Fecha_x0020_final_x0020_de_x0020_publicación xmlns="b6565643-c00f-44ce-b5d1-532a85e4382c" xsi:nil="true"/>
    <Frecuencia_de_actualizacion xmlns="b6565643-c00f-44ce-b5d1-532a85e4382c">Por demanda</Frecuencia_de_actualizacion>
    <DLCPolicyLabelClientValue xmlns="60c38085-413c-455a-bf36-609d76e3b506">Copia Controlada</DLCPolicyLabelClientValue>
    <Mes_Plantilla xmlns="b6565643-c00f-44ce-b5d1-532a85e4382c">noviembre</Mes_Plantilla>
    <Nombre_x0020_del_x0020_responsable_x0020_de_x0020_producción xmlns="cfd7d055-4c42-4b1a-a19c-7e601acfe3a8">35</Nombre_x0020_del_x0020_responsable_x0020_de_x0020_producción>
    <Código_x0020_nombre_x0020_del_x0020_reponsable_x0020_producción xmlns="cfd7d055-4c42-4b1a-a19c-7e601acfe3a8">35</Código_x0020_nombre_x0020_del_x0020_reponsable_x0020_producción>
    <DLCPolicyLabelLock xmlns="60c38085-413c-455a-bf36-609d76e3b506" xsi:nil="true"/>
    <Código_x0020_responsable_x0020_de_x0020_la_x0020_información xmlns="cfd7d055-4c42-4b1a-a19c-7e601acfe3a8">35</Código_x0020_responsable_x0020_de_x0020_la_x0020_información>
    <_Format xmlns="http://schemas.microsoft.com/sharepoint/v3/fields">Hoja de calculo</_Format>
    <Descripcion xmlns="b6565643-c00f-44ce-b5d1-532a85e4382c">Estudio técnico para fijación honorarios de promotores con código</Descripcion>
    <Ano_Plantilla xmlns="b6565643-c00f-44ce-b5d1-532a85e4382c">2022</Ano_Plantilla>
    <Sub-Serie xmlns="cfd7d055-4c42-4b1a-a19c-7e601acfe3a8">560</Sub-Serie>
    <Informacion_publicada_o_disponible xmlns="b6565643-c00f-44ce-b5d1-532a85e4382c">https://www.supersalud.gov.co/es-co/nuestra-entidad/estructura-organica-y-talento-humano/procesos-y-procedimientos</Informacion_publicada_o_disponible>
    <Medio_de_conservacion_y_x002f_o_soporte xmlns="b6565643-c00f-44ce-b5d1-532a85e4382c">Documento electrónico</Medio_de_conservacion_y_x002f_o_soporte>
    <Estado_Plantilla xmlns="b6565643-c00f-44ce-b5d1-532a85e4382c">En ejecución</Estado_Plantilla>
    <Fecha_x0020_de_x0020_inicio_x0020_de_x0020_publicación xmlns="b6565643-c00f-44ce-b5d1-532a85e4382c">2022-11-24T05:00:00+00:00</Fecha_x0020_de_x0020_inicio_x0020_de_x0020_publicación>
    <Tipo_x0020_Documental xmlns="cfd7d055-4c42-4b1a-a19c-7e601acfe3a8">1686</Tipo_x0020_Documental>
    <_dlc_DocId xmlns="b6565643-c00f-44ce-b5d1-532a85e4382c">XQAF2AT3N76N-114-4193</_dlc_DocId>
    <DLCPolicyLabelValue xmlns="60c38085-413c-455a-bf36-609d76e3b506">Copia Controlada</DLCPolicyLabelValue>
    <_dlc_DocIdUrl xmlns="b6565643-c00f-44ce-b5d1-532a85e4382c">
      <Url>https://docs.supersalud.gov.co/PortalWeb/planeacion/_layouts/15/DocIdRedir.aspx?ID=XQAF2AT3N76N-114-4193</Url>
      <Description>XQAF2AT3N76N-114-4193</Description>
    </_dlc_DocIdUrl>
  </documentManagement>
</p:properties>
</file>

<file path=customXml/item6.xml><?xml version="1.0" encoding="utf-8"?>
<?mso-contentType ?>
<p:Policy xmlns:p="office.server.policy" id="" local="true">
  <p:Name>Esquema de Publicación</p:Name>
  <p:Description/>
  <p:Statement/>
  <p:PolicyItems>
    <p:PolicyItem featureId="Microsoft.Office.RecordsManagement.PolicyFeatures.PolicyAudit" staticId="0x0101006C70C9CFFF10F647A97BB5C9232AAEE5009FBA39D6F0EFBE46B7DDDC2432460757|-1152541523" UniqueId="d4ea8587-a278-44ed-a4c0-d4c7c9753af1">
      <p:Name>Auditoría</p:Name>
      <p:Description>Audita las acciones de usuario en documentos y enumera elementos en el registro de auditoría.</p:Description>
      <p:CustomData>
        <Audit>
          <Update/>
          <CheckInOut/>
          <DeleteRestore/>
        </Audit>
      </p:CustomData>
    </p:PolicyItem>
    <p:PolicyItem featureId="Microsoft.Office.RecordsManagement.PolicyFeatures.PolicyLabel" staticId="0x0101006C70C9CFFF10F647A97BB5C9232AAEE5009FBA39D6F0EFBE46B7DDDC2432460757|-1050165513" UniqueId="9516b2fc-f6d3-42e3-ad28-7dd574b1dd21">
      <p:Name>Etiquetas</p:Name>
      <p:Description>Genera etiquetas que se pueden insertar en documentos de Microsoft Office para asegurarse de que las propiedades del documento u otra información importante se incluya cuando se impriman los documentos. También se pueden utilizar etiquetas para buscar documentos.</p:Description>
      <p:CustomData>
        <label>
          <properties>
            <width>1.5748031496063</width>
            <height>1.5748031496063</height>
            <justification>Left</justification>
            <lock>True</lock>
          </properties>
          <segment type="literal">Copia Controlada</segment>
        </label>
      </p:CustomData>
    </p:PolicyItem>
  </p:PolicyItems>
</p:Policy>
</file>

<file path=customXml/item7.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A4C337E1-5FAB-4FCE-8BAD-E3667BA60DCE}"/>
</file>

<file path=customXml/itemProps2.xml><?xml version="1.0" encoding="utf-8"?>
<ds:datastoreItem xmlns:ds="http://schemas.openxmlformats.org/officeDocument/2006/customXml" ds:itemID="{820EC58A-6A6E-4CAD-B066-92BABF2B3A48}"/>
</file>

<file path=customXml/itemProps3.xml><?xml version="1.0" encoding="utf-8"?>
<ds:datastoreItem xmlns:ds="http://schemas.openxmlformats.org/officeDocument/2006/customXml" ds:itemID="{31D6D827-1200-4C2B-8927-986AD070461A}">
  <ds:schemaRefs>
    <ds:schemaRef ds:uri="office.server.policy"/>
  </ds:schemaRefs>
</ds:datastoreItem>
</file>

<file path=customXml/itemProps4.xml><?xml version="1.0" encoding="utf-8"?>
<ds:datastoreItem xmlns:ds="http://schemas.openxmlformats.org/officeDocument/2006/customXml" ds:itemID="{3FC543B1-C158-4A23-A33B-9AB65002EB24}">
  <ds:schemaRefs>
    <ds:schemaRef ds:uri="http://schemas.microsoft.com/sharepoint/events"/>
  </ds:schemaRefs>
</ds:datastoreItem>
</file>

<file path=customXml/itemProps5.xml><?xml version="1.0" encoding="utf-8"?>
<ds:datastoreItem xmlns:ds="http://schemas.openxmlformats.org/officeDocument/2006/customXml" ds:itemID="{69B1A9D6-8B03-4312-A71D-079CA5234616}"/>
</file>

<file path=customXml/itemProps6.xml><?xml version="1.0" encoding="utf-8"?>
<ds:datastoreItem xmlns:ds="http://schemas.openxmlformats.org/officeDocument/2006/customXml" ds:itemID="{4C898AE7-ABFF-48FB-88D2-D8E0829DB0AA}"/>
</file>

<file path=customXml/itemProps7.xml><?xml version="1.0" encoding="utf-8"?>
<ds:datastoreItem xmlns:ds="http://schemas.openxmlformats.org/officeDocument/2006/customXml" ds:itemID="{E89F66E7-5036-48D2-8453-0845AC914DD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FORMATO </vt:lpstr>
      <vt:lpstr>A</vt:lpstr>
      <vt:lpstr>B</vt:lpstr>
      <vt:lpstr>C</vt:lpstr>
      <vt:lpstr>D</vt:lpstr>
      <vt:lpstr>E</vt:lpstr>
      <vt:lpstr>F</vt:lpstr>
      <vt:lpstr>G</vt:lpstr>
      <vt:lpstr>H</vt:lpstr>
      <vt:lpstr>I</vt:lpstr>
      <vt:lpstr>Ejemplo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Estudio técnico para fijación honorarios de promotores con código</dc:title>
  <dc:creator>adrojas</dc:creator>
  <cp:keywords>TRFT18</cp:keywords>
  <cp:lastModifiedBy>ALEJANDRO QUINTERO</cp:lastModifiedBy>
  <cp:revision/>
  <dcterms:created xsi:type="dcterms:W3CDTF">2010-09-07T13:16:05Z</dcterms:created>
  <dcterms:modified xsi:type="dcterms:W3CDTF">2024-06-27T20:52:29Z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c3a2bf48-b5f7-4e1c-b84f-655cab5a6659</vt:lpwstr>
  </property>
  <property fmtid="{D5CDD505-2E9C-101B-9397-08002B2CF9AE}" pid="3" name="ContentTypeId">
    <vt:lpwstr>0x0101006C70C9CFFF10F647A97BB5C9232AAEE5009FBA39D6F0EFBE46B7DDDC2432460757</vt:lpwstr>
  </property>
  <property fmtid="{D5CDD505-2E9C-101B-9397-08002B2CF9AE}" pid="4" name="Grupo_Objetivo">
    <vt:lpwstr>Usuarios</vt:lpwstr>
  </property>
  <property fmtid="{D5CDD505-2E9C-101B-9397-08002B2CF9AE}" pid="5" name="Publicado">
    <vt:bool>true</vt:bool>
  </property>
  <property fmtid="{D5CDD505-2E9C-101B-9397-08002B2CF9AE}" pid="6" name="Tematica">
    <vt:lpwstr>Formato, Listado,Estudio, Técnico,  fijación, Honorarios, Promotores, ARFT02, ARCR01, control a sujetos vigilados, Delegado Para Las Medidas Especial.</vt:lpwstr>
  </property>
  <property fmtid="{D5CDD505-2E9C-101B-9397-08002B2CF9AE}" pid="7" name="ESRI_WORKBOOK_ID">
    <vt:lpwstr>62f89a81f94a4ae09b1c9867b3497343</vt:lpwstr>
  </property>
</Properties>
</file>