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threadedComments/threadedComment1.xml" ContentType="application/vnd.ms-excel.threaded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threadedComments/threadedComment2.xml" ContentType="application/vnd.ms-excel.threadedcomments+xml"/>
  <Override PartName="/xl/drawings/drawing12.xml" ContentType="application/vnd.openxmlformats-officedocument.drawing+xml"/>
  <Override PartName="/xl/comments10.xml" ContentType="application/vnd.openxmlformats-officedocument.spreadsheetml.comments+xml"/>
  <Override PartName="/xl/threadedComments/threadedComment3.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monica.salazar\AppData\Local\Microsoft\Windows\INetCache\Content.Outlook\K712POYD\"/>
    </mc:Choice>
  </mc:AlternateContent>
  <xr:revisionPtr revIDLastSave="0" documentId="13_ncr:1_{BFCD98EB-D122-4096-A140-CF59BFF2A616}" xr6:coauthVersionLast="47" xr6:coauthVersionMax="47" xr10:uidLastSave="{00000000-0000-0000-0000-000000000000}"/>
  <bookViews>
    <workbookView xWindow="-28920" yWindow="-4995" windowWidth="29040" windowHeight="15840" tabRatio="759" xr2:uid="{00000000-000D-0000-FFFF-FFFF00000000}"/>
  </bookViews>
  <sheets>
    <sheet name="PLANES ESTRATÉGICOS" sheetId="6" r:id="rId1"/>
    <sheet name="PEI " sheetId="31" r:id="rId2"/>
    <sheet name="PETH " sheetId="32" r:id="rId3"/>
    <sheet name="PIC " sheetId="33" r:id="rId4"/>
    <sheet name="PBIEN" sheetId="34" r:id="rId5"/>
    <sheet name="SST" sheetId="35" r:id="rId6"/>
    <sheet name="PAA" sheetId="42" r:id="rId7"/>
    <sheet name="PINAR " sheetId="36" r:id="rId8"/>
    <sheet name="PETH- " sheetId="37" r:id="rId9"/>
    <sheet name="PETI" sheetId="38" r:id="rId10"/>
    <sheet name="PSPI" sheetId="39" r:id="rId11"/>
    <sheet name="PTRSPI" sheetId="40" r:id="rId12"/>
    <sheet name="Metadatos" sheetId="2" r:id="rId13"/>
    <sheet name="LISTAS" sheetId="5" state="hidden" r:id="rId14"/>
  </sheets>
  <externalReferences>
    <externalReference r:id="rId15"/>
    <externalReference r:id="rId16"/>
    <externalReference r:id="rId17"/>
    <externalReference r:id="rId18"/>
    <externalReference r:id="rId19"/>
    <externalReference r:id="rId20"/>
  </externalReferences>
  <definedNames>
    <definedName name="_xlnm._FilterDatabase" localSheetId="4" hidden="1">PBIEN!$A$7:$Z$70</definedName>
    <definedName name="_xlnm._FilterDatabase" localSheetId="1" hidden="1">'PEI '!$A$7:$XFC$41</definedName>
    <definedName name="_xlnm._FilterDatabase" localSheetId="8" hidden="1">'PETH- '!$A$7:$Z$41</definedName>
    <definedName name="_xlnm._FilterDatabase" localSheetId="3" hidden="1">'PIC '!$A$7:$Z$7</definedName>
    <definedName name="_xlnm._FilterDatabase" localSheetId="7" hidden="1">'PINAR '!$A$7:$Z$7</definedName>
    <definedName name="_xlnm._FilterDatabase" localSheetId="5" hidden="1">SST!$A$7:$Z$37</definedName>
    <definedName name="_xlnm.Print_Area" localSheetId="11">PTRSPI!$1:$16</definedName>
    <definedName name="D_MIPG">LISTAS!$D$2:$D$12</definedName>
    <definedName name="DEPENDENCIAS">LISTAS!$J$2:$J$16</definedName>
    <definedName name="EES">LISTAS!$G$2:$G$7</definedName>
    <definedName name="FRECU">LISTAS!$L$2:$L$8</definedName>
    <definedName name="FUENTES">[1]TABLAS!#REF!</definedName>
    <definedName name="Lista" localSheetId="6">[2]Hoja1!$D$3:$D$6</definedName>
    <definedName name="Lista" localSheetId="4">[2]Hoja1!$D$3:$D$6</definedName>
    <definedName name="Lista" localSheetId="1">[2]Hoja1!$D$3:$D$6</definedName>
    <definedName name="Lista" localSheetId="2">#REF!</definedName>
    <definedName name="Lista" localSheetId="8">[2]Hoja1!$D$3:$D$6</definedName>
    <definedName name="Lista" localSheetId="9">[2]Hoja1!$D$3:$D$6</definedName>
    <definedName name="Lista" localSheetId="3">[2]Hoja1!$D$3:$D$6</definedName>
    <definedName name="Lista" localSheetId="7">[3]Hoja1!$D$3:$D$6</definedName>
    <definedName name="Lista" localSheetId="0">#REF!</definedName>
    <definedName name="Lista" localSheetId="10">[2]Hoja1!$D$3:$D$6</definedName>
    <definedName name="Lista" localSheetId="11">[2]Hoja1!$D$3:$D$6</definedName>
    <definedName name="Lista" localSheetId="5">[2]Hoja1!$D$3:$D$6</definedName>
    <definedName name="Lista">#REF!</definedName>
    <definedName name="meses">[1]TABLAS!$A$6:$A$17</definedName>
    <definedName name="MIPG">#REF!</definedName>
    <definedName name="NO">#REF!</definedName>
    <definedName name="OBI">LISTAS!$F$2:$F$9</definedName>
    <definedName name="Objetivo_institucional" localSheetId="6">[4]Listas!$F$2:$F$11</definedName>
    <definedName name="Objetivo_institucional" localSheetId="4">[4]Listas!$F$2:$F$11</definedName>
    <definedName name="Objetivo_institucional" localSheetId="1">[4]Listas!$F$2:$F$11</definedName>
    <definedName name="Objetivo_institucional" localSheetId="2">#REF!</definedName>
    <definedName name="Objetivo_institucional" localSheetId="8">[4]Listas!$F$2:$F$11</definedName>
    <definedName name="Objetivo_institucional" localSheetId="9">[4]Listas!$F$2:$F$11</definedName>
    <definedName name="Objetivo_institucional" localSheetId="3">[4]Listas!$F$2:$F$11</definedName>
    <definedName name="Objetivo_institucional" localSheetId="7">[5]Listas!$F$2:$F$11</definedName>
    <definedName name="Objetivo_institucional" localSheetId="0">#REF!</definedName>
    <definedName name="Objetivo_institucional" localSheetId="10">[4]Listas!$F$2:$F$11</definedName>
    <definedName name="Objetivo_institucional" localSheetId="11">[4]Listas!$F$2:$F$11</definedName>
    <definedName name="Objetivo_institucional" localSheetId="5">[4]Listas!$F$2:$F$11</definedName>
    <definedName name="Objetivo_institucional">#REF!</definedName>
    <definedName name="ODS">LISTAS!$A$2:$A$8</definedName>
    <definedName name="P_MIPG">LISTAS!$E$2:$E$23</definedName>
    <definedName name="PES">LISTAS!$B$2:$B$6</definedName>
    <definedName name="PI">LISTAS!$I$2:$I$16</definedName>
    <definedName name="PND">LISTAS!$C$2:$C$6</definedName>
    <definedName name="PRC">LISTAS!$H$2:$H$48</definedName>
    <definedName name="Pregunta1" localSheetId="7">[6]Listas!$B$2:$B$6</definedName>
    <definedName name="Pregunta1">#REF!</definedName>
    <definedName name="Pregunta10" localSheetId="7">[6]Listas!$B$47:$B$51</definedName>
    <definedName name="Pregunta10">#REF!</definedName>
    <definedName name="Pregunta11" localSheetId="7">[6]Listas!$B$52:$B$56</definedName>
    <definedName name="Pregunta11">#REF!</definedName>
    <definedName name="Pregunta12" localSheetId="7">[6]Listas!$B$57:$B$61</definedName>
    <definedName name="Pregunta12">#REF!</definedName>
    <definedName name="Pregunta13" localSheetId="7">[6]Listas!$B$62:$B$66</definedName>
    <definedName name="Pregunta13">#REF!</definedName>
    <definedName name="Pregunta14" localSheetId="7">[6]Listas!$B$67:$B$71</definedName>
    <definedName name="Pregunta14">#REF!</definedName>
    <definedName name="Pregunta15" localSheetId="7">[6]Listas!$B$72:$B$76</definedName>
    <definedName name="Pregunta15">#REF!</definedName>
    <definedName name="Pregunta16" localSheetId="7">[6]Listas!$B$77:$B$81</definedName>
    <definedName name="Pregunta16">#REF!</definedName>
    <definedName name="Pregunta17" localSheetId="7">[6]Listas!$B$82:$B$86</definedName>
    <definedName name="Pregunta17">#REF!</definedName>
    <definedName name="Pregunta18" localSheetId="7">[6]Listas!$B$87:$B$91</definedName>
    <definedName name="Pregunta18">#REF!</definedName>
    <definedName name="Pregunta19" localSheetId="7">[6]Listas!$B$92:$B$96</definedName>
    <definedName name="Pregunta19">#REF!</definedName>
    <definedName name="Pregunta2" localSheetId="7">[6]Listas!$B$7:$B$11</definedName>
    <definedName name="Pregunta2">#REF!</definedName>
    <definedName name="Pregunta20" localSheetId="7">[6]Listas!$B$97:$B$101</definedName>
    <definedName name="Pregunta20">#REF!</definedName>
    <definedName name="Pregunta21" localSheetId="7">[6]Listas!$B$102:$B$106</definedName>
    <definedName name="Pregunta21">#REF!</definedName>
    <definedName name="Pregunta22" localSheetId="7">[6]Listas!$B$107:$B$111</definedName>
    <definedName name="Pregunta22">#REF!</definedName>
    <definedName name="Pregunta23" localSheetId="7">[6]Listas!$B$112:$B$116</definedName>
    <definedName name="Pregunta23">#REF!</definedName>
    <definedName name="Pregunta24" localSheetId="7">[6]Listas!$B$117:$B$121</definedName>
    <definedName name="Pregunta24">#REF!</definedName>
    <definedName name="Pregunta25" localSheetId="7">[6]Listas!$B$122:$B$126</definedName>
    <definedName name="Pregunta25">#REF!</definedName>
    <definedName name="Pregunta26" localSheetId="7">[6]Listas!$B$127:$B$131</definedName>
    <definedName name="Pregunta26">#REF!</definedName>
    <definedName name="Pregunta27" localSheetId="7">[6]Listas!$B$132:$B$136</definedName>
    <definedName name="Pregunta27">#REF!</definedName>
    <definedName name="Pregunta28" localSheetId="7">[6]Listas!$B$137:$B$141</definedName>
    <definedName name="Pregunta28">#REF!</definedName>
    <definedName name="Pregunta29" localSheetId="7">[6]Listas!$B$142:$B$146</definedName>
    <definedName name="Pregunta29">#REF!</definedName>
    <definedName name="Pregunta3" localSheetId="7">[6]Listas!$B$12:$B$16</definedName>
    <definedName name="Pregunta3">#REF!</definedName>
    <definedName name="Pregunta30" localSheetId="7">[6]Listas!$B$147:$B$151</definedName>
    <definedName name="Pregunta30">#REF!</definedName>
    <definedName name="Pregunta31" localSheetId="7">[6]Listas!$B$152:$B$156</definedName>
    <definedName name="Pregunta31">#REF!</definedName>
    <definedName name="Pregunta4" localSheetId="7">[6]Listas!$B$17:$B$21</definedName>
    <definedName name="Pregunta4">#REF!</definedName>
    <definedName name="Pregunta41" localSheetId="7">[6]Listas!$B$202:$B$206</definedName>
    <definedName name="Pregunta41">#REF!</definedName>
    <definedName name="Pregunta42" localSheetId="7">[6]Listas!$B$207:$B$211</definedName>
    <definedName name="Pregunta42">#REF!</definedName>
    <definedName name="Pregunta5" localSheetId="7">[6]Listas!$B$22:$B$26</definedName>
    <definedName name="Pregunta5">#REF!</definedName>
    <definedName name="Pregunta6" localSheetId="7">[6]Listas!$B$27:$B$31</definedName>
    <definedName name="Pregunta6">#REF!</definedName>
    <definedName name="Pregunta7" localSheetId="7">[6]Listas!$B$32:$B$36</definedName>
    <definedName name="Pregunta7">#REF!</definedName>
    <definedName name="Pregunta8" localSheetId="7">[6]Listas!$B$37:$B$41</definedName>
    <definedName name="Pregunta8">#REF!</definedName>
    <definedName name="Pregunta9" localSheetId="7">[6]Listas!$B$42:$B$46</definedName>
    <definedName name="Pregunta9">#REF!</definedName>
    <definedName name="TIPO">LISTAS!$K$2:$K$7</definedName>
    <definedName name="u">#REF!</definedName>
    <definedName name="UM">LISTAS!$M$2:$M$6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42" l="1"/>
  <c r="V9" i="42"/>
  <c r="V8" i="42"/>
  <c r="T14" i="40" l="1"/>
  <c r="S14" i="40"/>
  <c r="R14" i="40"/>
  <c r="R15" i="40" s="1"/>
  <c r="Q14" i="40"/>
  <c r="P14" i="40"/>
  <c r="O14" i="40"/>
  <c r="O15" i="40" s="1"/>
  <c r="N14" i="40"/>
  <c r="M14" i="40"/>
  <c r="L14" i="40"/>
  <c r="L15" i="40" s="1"/>
  <c r="K14" i="40"/>
  <c r="J14" i="40"/>
  <c r="I14" i="40"/>
  <c r="I15" i="40" s="1"/>
  <c r="T13" i="39"/>
  <c r="S13" i="39"/>
  <c r="R13" i="39"/>
  <c r="R14" i="39" s="1"/>
  <c r="Q13" i="39"/>
  <c r="P13" i="39"/>
  <c r="O13" i="39"/>
  <c r="O14" i="39" s="1"/>
  <c r="N13" i="39"/>
  <c r="M13" i="39"/>
  <c r="L13" i="39"/>
  <c r="L14" i="39" s="1"/>
  <c r="K13" i="39"/>
  <c r="J13" i="39"/>
  <c r="I13" i="39"/>
  <c r="I14" i="39" s="1"/>
  <c r="R43" i="38"/>
  <c r="O43" i="38"/>
  <c r="T42" i="38"/>
  <c r="S42" i="38"/>
  <c r="R42" i="38"/>
  <c r="Q42" i="38"/>
  <c r="P42" i="38"/>
  <c r="O42" i="38"/>
  <c r="N42" i="38"/>
  <c r="M42" i="38"/>
  <c r="L42" i="38"/>
  <c r="L43" i="38" s="1"/>
  <c r="L44" i="38" s="1"/>
  <c r="K42" i="38"/>
  <c r="J42" i="38"/>
  <c r="I42" i="38"/>
  <c r="I43" i="38" s="1"/>
  <c r="I44" i="38" s="1"/>
  <c r="E39" i="37"/>
  <c r="E38" i="37"/>
  <c r="E37" i="37"/>
  <c r="E36" i="37"/>
  <c r="E34" i="37"/>
  <c r="E33" i="37"/>
  <c r="E32" i="37"/>
  <c r="E31" i="37"/>
  <c r="E30" i="37"/>
  <c r="E29" i="37"/>
  <c r="E28" i="37"/>
  <c r="E26" i="37"/>
  <c r="E25" i="37"/>
  <c r="E23" i="37"/>
  <c r="E22" i="37"/>
  <c r="E21" i="37"/>
  <c r="E20" i="37"/>
  <c r="E19" i="37"/>
  <c r="E18" i="37"/>
  <c r="E17" i="37"/>
  <c r="E15" i="37"/>
  <c r="E14" i="37"/>
  <c r="E13" i="37"/>
  <c r="E12" i="37"/>
  <c r="E10" i="37"/>
  <c r="E9" i="37"/>
  <c r="T58" i="36"/>
  <c r="T63" i="36" s="1"/>
  <c r="S58" i="36"/>
  <c r="S63" i="36" s="1"/>
  <c r="R58" i="36"/>
  <c r="R63" i="36" s="1"/>
  <c r="Q58" i="36"/>
  <c r="Q63" i="36" s="1"/>
  <c r="P58" i="36"/>
  <c r="P63" i="36" s="1"/>
  <c r="O58" i="36"/>
  <c r="O63" i="36" s="1"/>
  <c r="N58" i="36"/>
  <c r="N63" i="36" s="1"/>
  <c r="M58" i="36"/>
  <c r="M63" i="36" s="1"/>
  <c r="L58" i="36"/>
  <c r="L63" i="36" s="1"/>
  <c r="K58" i="36"/>
  <c r="K63" i="36" s="1"/>
  <c r="J58" i="36"/>
  <c r="J63" i="36" s="1"/>
  <c r="I58" i="36"/>
  <c r="I63" i="36" s="1"/>
  <c r="V57" i="36"/>
  <c r="V56" i="36"/>
  <c r="V55" i="36"/>
  <c r="V54" i="36"/>
  <c r="V52" i="36"/>
  <c r="V51" i="36"/>
  <c r="V50" i="36"/>
  <c r="V49" i="36"/>
  <c r="V48" i="36"/>
  <c r="V47" i="36"/>
  <c r="V46" i="36"/>
  <c r="V44" i="36"/>
  <c r="V43" i="36"/>
  <c r="V42" i="36"/>
  <c r="V41" i="36"/>
  <c r="V40" i="36"/>
  <c r="V39" i="36"/>
  <c r="V38" i="36"/>
  <c r="V37" i="36"/>
  <c r="V36" i="36"/>
  <c r="V35" i="36"/>
  <c r="V34" i="36"/>
  <c r="V33" i="36"/>
  <c r="V32" i="36"/>
  <c r="V31" i="36"/>
  <c r="V30" i="36"/>
  <c r="V29" i="36"/>
  <c r="V27" i="36"/>
  <c r="V26" i="36"/>
  <c r="V25" i="36"/>
  <c r="V24" i="36"/>
  <c r="V23" i="36"/>
  <c r="V22" i="36"/>
  <c r="V20" i="36"/>
  <c r="V19" i="36"/>
  <c r="V18" i="36"/>
  <c r="V17" i="36"/>
  <c r="V16" i="36"/>
  <c r="V15" i="36"/>
  <c r="V14" i="36"/>
  <c r="V13" i="36"/>
  <c r="V12" i="36"/>
  <c r="V11" i="36"/>
  <c r="V10" i="36"/>
  <c r="V9" i="36"/>
  <c r="T37" i="35"/>
  <c r="S37" i="35"/>
  <c r="R37" i="35"/>
  <c r="Q37" i="35"/>
  <c r="P37" i="35"/>
  <c r="O37" i="35"/>
  <c r="N37" i="35"/>
  <c r="M37" i="35"/>
  <c r="L37" i="35"/>
  <c r="K37" i="35"/>
  <c r="J37" i="35"/>
  <c r="I37" i="35"/>
  <c r="H36" i="35"/>
  <c r="E36" i="35"/>
  <c r="H35" i="35"/>
  <c r="E35" i="35"/>
  <c r="H34" i="35"/>
  <c r="E34" i="35"/>
  <c r="H33" i="35"/>
  <c r="E33" i="35"/>
  <c r="H32" i="35"/>
  <c r="E32" i="35"/>
  <c r="H31" i="35"/>
  <c r="E31" i="35"/>
  <c r="H30" i="35"/>
  <c r="E30" i="35"/>
  <c r="H29" i="35"/>
  <c r="E29" i="35"/>
  <c r="H28" i="35"/>
  <c r="E28" i="35"/>
  <c r="H27" i="35"/>
  <c r="E27" i="35"/>
  <c r="H26" i="35"/>
  <c r="E26" i="35"/>
  <c r="H25" i="35"/>
  <c r="E25" i="35"/>
  <c r="H24" i="35"/>
  <c r="E24" i="35"/>
  <c r="H23" i="35"/>
  <c r="E23" i="35"/>
  <c r="H22" i="35"/>
  <c r="E22" i="35"/>
  <c r="H21" i="35"/>
  <c r="E21" i="35"/>
  <c r="H20" i="35"/>
  <c r="E20" i="35"/>
  <c r="H19" i="35"/>
  <c r="E19" i="35"/>
  <c r="H18" i="35"/>
  <c r="E18" i="35"/>
  <c r="H17" i="35"/>
  <c r="E17" i="35"/>
  <c r="H16" i="35"/>
  <c r="E16" i="35"/>
  <c r="H15" i="35"/>
  <c r="E15" i="35"/>
  <c r="H14" i="35"/>
  <c r="E14" i="35"/>
  <c r="H13" i="35"/>
  <c r="E13" i="35"/>
  <c r="H12" i="35"/>
  <c r="E12" i="35"/>
  <c r="H11" i="35"/>
  <c r="E11" i="35"/>
  <c r="H10" i="35"/>
  <c r="E10" i="35"/>
  <c r="H9" i="35"/>
  <c r="E9" i="35"/>
  <c r="H8" i="35"/>
  <c r="H37" i="35" s="1"/>
  <c r="E8" i="35"/>
  <c r="E70" i="34"/>
  <c r="E69" i="34"/>
  <c r="E68" i="34"/>
  <c r="E67" i="34"/>
  <c r="E66" i="34"/>
  <c r="E65" i="34"/>
  <c r="E64" i="34"/>
  <c r="E63" i="34"/>
  <c r="E62" i="34"/>
  <c r="E61" i="34"/>
  <c r="E60" i="34"/>
  <c r="E59" i="34"/>
  <c r="E58" i="34"/>
  <c r="E57" i="34"/>
  <c r="E56" i="34"/>
  <c r="E55" i="34"/>
  <c r="E54" i="34"/>
  <c r="E53" i="34"/>
  <c r="E52" i="34"/>
  <c r="E51" i="34"/>
  <c r="E50" i="34"/>
  <c r="E49" i="34"/>
  <c r="E48" i="34"/>
  <c r="E47" i="34"/>
  <c r="E46" i="34"/>
  <c r="E45" i="34"/>
  <c r="E44" i="34"/>
  <c r="E43" i="34"/>
  <c r="E42" i="34"/>
  <c r="E41" i="34"/>
  <c r="E40" i="34"/>
  <c r="E39" i="34"/>
  <c r="E38" i="34"/>
  <c r="E37" i="34"/>
  <c r="E36" i="34"/>
  <c r="E35" i="34"/>
  <c r="E34" i="34"/>
  <c r="E33" i="34"/>
  <c r="E32" i="34"/>
  <c r="E31" i="34"/>
  <c r="E30" i="34"/>
  <c r="E29" i="34"/>
  <c r="E28" i="34"/>
  <c r="E27" i="34"/>
  <c r="E26" i="34"/>
  <c r="E25" i="34"/>
  <c r="E24" i="34"/>
  <c r="E23" i="34"/>
  <c r="E22" i="34"/>
  <c r="E21" i="34"/>
  <c r="E20" i="34"/>
  <c r="E19" i="34"/>
  <c r="E18" i="34"/>
  <c r="E17" i="34"/>
  <c r="E16" i="34"/>
  <c r="E15" i="34"/>
  <c r="E14" i="34"/>
  <c r="E13" i="34"/>
  <c r="E12" i="34"/>
  <c r="E11" i="34"/>
  <c r="E10" i="34"/>
  <c r="E9" i="34"/>
  <c r="E8" i="34"/>
  <c r="T65" i="33"/>
  <c r="S65" i="33"/>
  <c r="R65" i="33"/>
  <c r="T66" i="33" s="1"/>
  <c r="Q65" i="33"/>
  <c r="P65" i="33"/>
  <c r="O65" i="33"/>
  <c r="Q66" i="33" s="1"/>
  <c r="N65" i="33"/>
  <c r="M65" i="33"/>
  <c r="N66" i="33" s="1"/>
  <c r="L65" i="33"/>
  <c r="K65" i="33"/>
  <c r="J65" i="33"/>
  <c r="I65" i="33"/>
  <c r="K66" i="33" s="1"/>
  <c r="E62" i="33"/>
  <c r="E61" i="33"/>
  <c r="E60" i="33"/>
  <c r="E58" i="33"/>
  <c r="E57" i="33"/>
  <c r="E56" i="33"/>
  <c r="E55" i="33"/>
  <c r="E54" i="33"/>
  <c r="E53" i="33"/>
  <c r="E52" i="33"/>
  <c r="E51" i="33"/>
  <c r="E50" i="33"/>
  <c r="E49" i="33"/>
  <c r="E48" i="33"/>
  <c r="E47" i="33"/>
  <c r="E46" i="33"/>
  <c r="E45" i="33"/>
  <c r="E44" i="33"/>
  <c r="E43" i="33"/>
  <c r="E42" i="33"/>
  <c r="E41" i="33"/>
  <c r="E40" i="33"/>
  <c r="E39" i="33"/>
  <c r="E38" i="33"/>
  <c r="E37" i="33"/>
  <c r="E36" i="33"/>
  <c r="E35" i="33"/>
  <c r="E34" i="33"/>
  <c r="E33" i="33"/>
  <c r="E32" i="33"/>
  <c r="E31" i="33"/>
  <c r="E30" i="33"/>
  <c r="E29" i="33"/>
  <c r="E28" i="33"/>
  <c r="E27" i="33"/>
  <c r="E26" i="33"/>
  <c r="E25" i="33"/>
  <c r="E24" i="33"/>
  <c r="E23" i="33"/>
  <c r="E22" i="33"/>
  <c r="E21" i="33"/>
  <c r="E20" i="33"/>
  <c r="E19" i="33"/>
  <c r="E18" i="33"/>
  <c r="E17" i="33"/>
  <c r="E16" i="33"/>
  <c r="E15" i="33"/>
  <c r="E14" i="33"/>
  <c r="E13" i="33"/>
  <c r="E12" i="33"/>
  <c r="E11" i="33"/>
  <c r="E10" i="33"/>
  <c r="E9" i="33"/>
  <c r="E8" i="33"/>
  <c r="V41" i="31"/>
  <c r="V40" i="31"/>
  <c r="V39" i="31"/>
  <c r="V35" i="31"/>
  <c r="V34" i="31"/>
  <c r="V33" i="31"/>
  <c r="V32" i="31"/>
  <c r="V31" i="31"/>
  <c r="V30" i="31"/>
  <c r="V29" i="31"/>
  <c r="V28" i="31"/>
  <c r="V26" i="31"/>
  <c r="V25" i="31"/>
  <c r="V24" i="31"/>
  <c r="V23" i="31"/>
  <c r="V22" i="31"/>
  <c r="V21" i="31"/>
  <c r="V20" i="31"/>
  <c r="V19" i="31"/>
  <c r="V18" i="31"/>
  <c r="V17" i="31"/>
  <c r="V16" i="31"/>
  <c r="V15" i="31"/>
  <c r="V14" i="31"/>
  <c r="V13" i="31"/>
  <c r="V12" i="31"/>
  <c r="V11" i="31"/>
  <c r="V10" i="31"/>
  <c r="V9" i="31"/>
  <c r="V8" i="31"/>
  <c r="Q64" i="36" l="1"/>
  <c r="T64" i="36"/>
  <c r="K64" i="36"/>
  <c r="N65" i="36" s="1"/>
  <c r="J66" i="36"/>
  <c r="K66" i="36" s="1"/>
  <c r="I66" i="36"/>
  <c r="I15" i="39"/>
  <c r="U14" i="39"/>
  <c r="L15" i="39" s="1"/>
  <c r="T67" i="33"/>
  <c r="O44" i="38"/>
  <c r="N64" i="36"/>
  <c r="R44" i="38"/>
  <c r="U14" i="40"/>
  <c r="O15" i="39" l="1"/>
  <c r="R15" i="39" s="1"/>
  <c r="I16" i="40"/>
  <c r="L16" i="40" s="1"/>
  <c r="O16" i="40" s="1"/>
  <c r="R16" i="40" s="1"/>
  <c r="L66" i="36"/>
  <c r="J72" i="36"/>
  <c r="T65" i="36"/>
  <c r="M66" i="36" l="1"/>
  <c r="N66" i="36" l="1"/>
  <c r="O66" i="36" l="1"/>
  <c r="M72" i="36"/>
  <c r="P66" i="36" l="1"/>
  <c r="Q66" i="36" l="1"/>
  <c r="R66" i="36" l="1"/>
  <c r="P72" i="36"/>
  <c r="S66" i="36" l="1"/>
  <c r="T66" i="36" l="1"/>
  <c r="T67" i="36" l="1"/>
  <c r="R72" i="36" s="1"/>
  <c r="S72" i="36"/>
  <c r="K67" i="36"/>
  <c r="I72" i="36" s="1"/>
  <c r="L67" i="36"/>
  <c r="M67" i="36"/>
  <c r="N67" i="36"/>
  <c r="L72" i="36" s="1"/>
  <c r="O67" i="36"/>
  <c r="P67" i="36"/>
  <c r="Q67" i="36"/>
  <c r="O72" i="36" s="1"/>
  <c r="R67" i="36"/>
  <c r="S67"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4EA82346-FDC6-4253-8D94-5DC8C41C8FE5}">
      <text>
        <r>
          <rPr>
            <sz val="9"/>
            <color indexed="81"/>
            <rFont val="Tahoma"/>
            <family val="2"/>
          </rPr>
          <t>En este espacio, relacionar el nombre de la actividad asociada al plan, o plan o componente o cronograma.</t>
        </r>
      </text>
    </comment>
    <comment ref="A5" authorId="0" shapeId="0" xr:uid="{E64F0C88-FC2B-454F-B1A9-AC1038E03FA3}">
      <text>
        <r>
          <rPr>
            <sz val="9"/>
            <color indexed="81"/>
            <rFont val="Tahoma"/>
            <family val="2"/>
          </rPr>
          <t>Relacionar el nombre del proceso, objetivo, política o componente (en el caso del PAAC) sobre el que se va a formular o reportar avance de sus actividades.</t>
        </r>
      </text>
    </comment>
    <comment ref="B5" authorId="0" shapeId="0" xr:uid="{216B30D5-786A-446C-B63B-3A8E1B6A580C}">
      <text>
        <r>
          <rPr>
            <sz val="9"/>
            <color indexed="81"/>
            <rFont val="Tahoma"/>
            <family val="2"/>
          </rPr>
          <t>Relacionar las actividades o tareas a ejecutar asociadas al Plan o Actividad General</t>
        </r>
      </text>
    </comment>
    <comment ref="C5" authorId="0" shapeId="0" xr:uid="{EB5014F7-C9B1-4CAA-9C86-050EB9751C69}">
      <text>
        <r>
          <rPr>
            <sz val="9"/>
            <color indexed="81"/>
            <rFont val="Tahoma"/>
            <family val="2"/>
          </rPr>
          <t xml:space="preserve">
Informativo</t>
        </r>
      </text>
    </comment>
    <comment ref="G5" authorId="0" shapeId="0" xr:uid="{EB8EEA19-D122-4D64-8C32-1B16B4BEA67B}">
      <text>
        <r>
          <rPr>
            <sz val="9"/>
            <color indexed="81"/>
            <rFont val="Tahoma"/>
            <family val="2"/>
          </rPr>
          <t xml:space="preserve">
Informativo</t>
        </r>
      </text>
    </comment>
    <comment ref="Z5" authorId="0" shapeId="0" xr:uid="{E2E139DF-4129-475B-8A9A-6DE80EFEE72D}">
      <text>
        <r>
          <rPr>
            <sz val="9"/>
            <color indexed="81"/>
            <rFont val="Tahoma"/>
            <family val="2"/>
          </rPr>
          <t xml:space="preserve">Relacione la dependencia y/o funcionario responsable de realizar la actividad o tarea
</t>
        </r>
      </text>
    </comment>
    <comment ref="C6" authorId="0" shapeId="0" xr:uid="{17AB809D-907E-4C49-9ACE-C41F43F4A833}">
      <text>
        <r>
          <rPr>
            <sz val="9"/>
            <color indexed="81"/>
            <rFont val="Tahoma"/>
            <family val="2"/>
          </rPr>
          <t xml:space="preserve">
Relacionar el Nombre del indicador. Si el cronograma se encuentra asociado a una actividad del PAG, colocar el que se encuentra en el Plan </t>
        </r>
      </text>
    </comment>
    <comment ref="D6" authorId="0" shapeId="0" xr:uid="{4B1EDD40-B4BE-4791-A094-DB65BDD0E082}">
      <text>
        <r>
          <rPr>
            <sz val="9"/>
            <color indexed="81"/>
            <rFont val="Tahoma"/>
            <family val="2"/>
          </rPr>
          <t xml:space="preserve">
Relacionar la variable 1 que hace parte de la formula del indicador.</t>
        </r>
      </text>
    </comment>
    <comment ref="E6" authorId="0" shapeId="0" xr:uid="{853BD87E-03F8-4AA2-A446-CEB0914D078C}">
      <text>
        <r>
          <rPr>
            <sz val="9"/>
            <color indexed="81"/>
            <rFont val="Tahoma"/>
            <family val="2"/>
          </rPr>
          <t xml:space="preserve">
Relacionar la variable 2 que hace parte de la formula del indicador.</t>
        </r>
      </text>
    </comment>
    <comment ref="F6" authorId="0" shapeId="0" xr:uid="{B287F5A5-D240-47BA-B422-CEE8E709B847}">
      <text>
        <r>
          <rPr>
            <sz val="9"/>
            <color indexed="81"/>
            <rFont val="Tahoma"/>
            <family val="2"/>
          </rPr>
          <t xml:space="preserve">
Seleccionar la frecuencia de reporte de la lista desplegable.</t>
        </r>
      </text>
    </comment>
    <comment ref="G6" authorId="0" shapeId="0" xr:uid="{2F7372D5-4155-43BB-A204-EA2C0336B283}">
      <text>
        <r>
          <rPr>
            <sz val="9"/>
            <color indexed="81"/>
            <rFont val="Tahoma"/>
            <family val="2"/>
          </rPr>
          <t xml:space="preserve">
Informativo: asociado a las metas de las actividades.</t>
        </r>
      </text>
    </comment>
    <comment ref="I6" authorId="0" shapeId="0" xr:uid="{7D81D912-6BAB-4DAE-B35B-0711E41C8D6C}">
      <text>
        <r>
          <rPr>
            <sz val="9"/>
            <color indexed="81"/>
            <rFont val="Tahoma"/>
            <family val="2"/>
          </rPr>
          <t xml:space="preserve">
Informativo: Donde se relacionan las metas por mes en que se proyecta reportar.</t>
        </r>
      </text>
    </comment>
    <comment ref="U6" authorId="0" shapeId="0" xr:uid="{9423E6E0-BA2E-4D61-8F18-5C276D7BCFCA}">
      <text>
        <r>
          <rPr>
            <sz val="9"/>
            <color indexed="81"/>
            <rFont val="Tahoma"/>
            <family val="2"/>
          </rPr>
          <t xml:space="preserve">
Este espacio aplica solo para el componente SST</t>
        </r>
      </text>
    </comment>
    <comment ref="V6" authorId="0" shapeId="0" xr:uid="{6DE7932C-E6EB-4528-824E-7A0EDAAC2E39}">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772C8AD9-4145-4C22-9DBB-093036579C89}">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4B192CB8-1F0D-4923-9ECA-D99F0D8A2FFF}">
      <text>
        <r>
          <rPr>
            <sz val="9"/>
            <color indexed="81"/>
            <rFont val="Tahoma"/>
            <family val="2"/>
          </rPr>
          <t xml:space="preserve">
Relacione o describa la gestión realizada frente a la ejecución o avance de la actividad o tarea</t>
        </r>
      </text>
    </comment>
    <comment ref="Y6" authorId="0" shapeId="0" xr:uid="{CDF0894B-2036-47D4-98EC-520D928ED4EC}">
      <text>
        <r>
          <rPr>
            <sz val="9"/>
            <color indexed="81"/>
            <rFont val="Tahoma"/>
            <family val="2"/>
          </rPr>
          <t xml:space="preserve">Este espacio exclusivo para la OAP, en donde se relaciona el análisis correspondiente a lo reportado por las areas 
</t>
        </r>
      </text>
    </comment>
    <comment ref="G7" authorId="0" shapeId="0" xr:uid="{FAB78D6D-D327-4F2B-907E-43BE3AE3CA45}">
      <text>
        <r>
          <rPr>
            <sz val="9"/>
            <color indexed="81"/>
            <rFont val="Tahoma"/>
            <family val="2"/>
          </rPr>
          <t xml:space="preserve">
Realacionar la cifra que corresponde a la Línea o punto de partida en que inicia la actividad</t>
        </r>
      </text>
    </comment>
    <comment ref="H7" authorId="0" shapeId="0" xr:uid="{87E5849E-6752-4D2C-A277-1312E4649BA2}">
      <text>
        <r>
          <rPr>
            <sz val="9"/>
            <color indexed="81"/>
            <rFont val="Tahoma"/>
            <family val="2"/>
          </rPr>
          <t xml:space="preserve">
Relacionar en número la meta que corresponde a la ejecución en el año de la actividad.</t>
        </r>
      </text>
    </comment>
    <comment ref="I7" authorId="0" shapeId="0" xr:uid="{2920A5EE-D87B-4C9E-A319-3DEFE200D784}">
      <text>
        <r>
          <rPr>
            <sz val="9"/>
            <color indexed="81"/>
            <rFont val="Tahoma"/>
            <family val="2"/>
          </rPr>
          <t xml:space="preserve">
Relacionar y proyectar por mes la meta del año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Andrea del Pilar Lopez</author>
    <author>tc={B3928E7B-F37F-4330-8853-ED067E0D9C9F}</author>
    <author>tc={7EB929FC-F049-414A-83DB-9832B3B31DAE}</author>
    <author>tc={4CBA5764-6CE8-40F2-AC3D-3568BF519A62}</author>
  </authors>
  <commentList>
    <comment ref="A4" authorId="0" shapeId="0" xr:uid="{A070BB0E-4797-4FE8-B4DE-5CB5D8AF4FE8}">
      <text>
        <r>
          <rPr>
            <sz val="9"/>
            <color indexed="81"/>
            <rFont val="Tahoma"/>
            <family val="2"/>
          </rPr>
          <t>En este espacio, relacionar el nombre de la actividad asociada al plan, o plan o componente o cronograma.</t>
        </r>
      </text>
    </comment>
    <comment ref="A5" authorId="0" shapeId="0" xr:uid="{916768F0-2FC1-4343-B5BC-7B8A51ECA077}">
      <text>
        <r>
          <rPr>
            <sz val="9"/>
            <color indexed="81"/>
            <rFont val="Tahoma"/>
            <family val="2"/>
          </rPr>
          <t>Relacionar el nombre del proceso, objetivo, política o componente (en el caso del PAAC) sobre el que se va a formular o reportar avance de sus actividades.</t>
        </r>
      </text>
    </comment>
    <comment ref="B5" authorId="0" shapeId="0" xr:uid="{63DD8A28-33B1-4B85-9143-9E45C808A83E}">
      <text>
        <r>
          <rPr>
            <sz val="9"/>
            <color indexed="81"/>
            <rFont val="Tahoma"/>
            <family val="2"/>
          </rPr>
          <t>Relacionar las actividades o tareas a ejecutar asociadas al Plan o Actividad General</t>
        </r>
      </text>
    </comment>
    <comment ref="C5" authorId="0" shapeId="0" xr:uid="{86096FA4-25B2-47A7-950E-E8A204084C24}">
      <text>
        <r>
          <rPr>
            <sz val="9"/>
            <color indexed="81"/>
            <rFont val="Tahoma"/>
            <family val="2"/>
          </rPr>
          <t xml:space="preserve">
Informativo</t>
        </r>
      </text>
    </comment>
    <comment ref="G5" authorId="0" shapeId="0" xr:uid="{D4DA78EA-B6C2-4907-99F6-35D898E00FAD}">
      <text>
        <r>
          <rPr>
            <sz val="9"/>
            <color indexed="81"/>
            <rFont val="Tahoma"/>
            <family val="2"/>
          </rPr>
          <t xml:space="preserve">
Informativo</t>
        </r>
      </text>
    </comment>
    <comment ref="Z5" authorId="0" shapeId="0" xr:uid="{6BEC709A-3586-4049-901E-664F4F1A134B}">
      <text>
        <r>
          <rPr>
            <sz val="9"/>
            <color indexed="81"/>
            <rFont val="Tahoma"/>
            <family val="2"/>
          </rPr>
          <t xml:space="preserve">Relacione la dependencia y/o funcionario responsable de realizar la actividad o tarea
</t>
        </r>
      </text>
    </comment>
    <comment ref="C6" authorId="0" shapeId="0" xr:uid="{F5E115C0-C145-4008-B5A1-7636DF530962}">
      <text>
        <r>
          <rPr>
            <sz val="9"/>
            <color indexed="81"/>
            <rFont val="Tahoma"/>
            <family val="2"/>
          </rPr>
          <t xml:space="preserve">
Relacionar el Nombre del indicador. Si el cronograma se encuentra asociado a una actividad del PAG, colocar el que se encuentra en el Plan </t>
        </r>
      </text>
    </comment>
    <comment ref="D6" authorId="0" shapeId="0" xr:uid="{79321649-B631-4969-A0AC-E573DC1358EF}">
      <text>
        <r>
          <rPr>
            <sz val="9"/>
            <color indexed="81"/>
            <rFont val="Tahoma"/>
            <family val="2"/>
          </rPr>
          <t xml:space="preserve">
Relacionar la variable 1 que hace parte de la formula del indicador.</t>
        </r>
      </text>
    </comment>
    <comment ref="E6" authorId="0" shapeId="0" xr:uid="{D2B34657-A906-4B23-908F-219E8FFFFDE2}">
      <text>
        <r>
          <rPr>
            <sz val="9"/>
            <color indexed="81"/>
            <rFont val="Tahoma"/>
            <family val="2"/>
          </rPr>
          <t xml:space="preserve">
Relacionar la variable 2 que hace parte de la formula del indicador.</t>
        </r>
      </text>
    </comment>
    <comment ref="F6" authorId="0" shapeId="0" xr:uid="{836F1C1A-CA4B-4F70-A603-F4C04E3EEDD9}">
      <text>
        <r>
          <rPr>
            <sz val="9"/>
            <color indexed="81"/>
            <rFont val="Tahoma"/>
            <family val="2"/>
          </rPr>
          <t xml:space="preserve">
Seleccionar la frecuencia de reporte de la lista desplegable.</t>
        </r>
      </text>
    </comment>
    <comment ref="G6" authorId="0" shapeId="0" xr:uid="{EBB1DDBD-F367-4FA0-AFF2-E5A3EB17D92A}">
      <text>
        <r>
          <rPr>
            <sz val="9"/>
            <color indexed="81"/>
            <rFont val="Tahoma"/>
            <family val="2"/>
          </rPr>
          <t xml:space="preserve">
Informativo: asociado a las metas de las actividades.</t>
        </r>
      </text>
    </comment>
    <comment ref="I6" authorId="0" shapeId="0" xr:uid="{7719680B-C951-4112-89EA-1B658B13A671}">
      <text>
        <r>
          <rPr>
            <sz val="9"/>
            <color indexed="81"/>
            <rFont val="Tahoma"/>
            <family val="2"/>
          </rPr>
          <t xml:space="preserve">
Informativo: Donde se relacionan las metas por mes en que se proyecta reportar.</t>
        </r>
      </text>
    </comment>
    <comment ref="U6" authorId="0" shapeId="0" xr:uid="{19E9F8C1-1C91-4367-8027-F1AAB201D1B4}">
      <text>
        <r>
          <rPr>
            <sz val="9"/>
            <color indexed="81"/>
            <rFont val="Tahoma"/>
            <family val="2"/>
          </rPr>
          <t xml:space="preserve">
Este espacio aplica solo para el componente SST</t>
        </r>
      </text>
    </comment>
    <comment ref="V6" authorId="0" shapeId="0" xr:uid="{D84DF9E9-FA22-4D7D-96ED-219D4E35E669}">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31D6B0B1-CF34-439A-92E7-BC44FE89EBEE}">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661F6180-5979-4BDE-82F1-D276CCE8F0B1}">
      <text>
        <r>
          <rPr>
            <sz val="9"/>
            <color indexed="81"/>
            <rFont val="Tahoma"/>
            <family val="2"/>
          </rPr>
          <t xml:space="preserve">
Relacione o describa la gestión realizada frente a la ejecución o avance de la actividad o tarea</t>
        </r>
      </text>
    </comment>
    <comment ref="Y6" authorId="0" shapeId="0" xr:uid="{71A6E6B1-1FEC-437A-8472-884C8F0CDD0D}">
      <text>
        <r>
          <rPr>
            <sz val="9"/>
            <color indexed="81"/>
            <rFont val="Tahoma"/>
            <family val="2"/>
          </rPr>
          <t xml:space="preserve">Este espacio exclusivo para la OAP, en donde se relaciona el análisis correspondiente a lo reportado por las areas 
</t>
        </r>
      </text>
    </comment>
    <comment ref="G7" authorId="0" shapeId="0" xr:uid="{6456411C-8C8E-4933-BA35-AA36C6FA74CB}">
      <text>
        <r>
          <rPr>
            <sz val="9"/>
            <color indexed="81"/>
            <rFont val="Tahoma"/>
            <family val="2"/>
          </rPr>
          <t xml:space="preserve">
Realacionar la cifra que corresponde a la Línea o punto de partida en que inicia la actividad</t>
        </r>
      </text>
    </comment>
    <comment ref="H7" authorId="0" shapeId="0" xr:uid="{0C4AE827-5CD2-4C82-8116-50BDD58DDF29}">
      <text>
        <r>
          <rPr>
            <sz val="9"/>
            <color indexed="81"/>
            <rFont val="Tahoma"/>
            <family val="2"/>
          </rPr>
          <t xml:space="preserve">
Relacionar en número la meta que corresponde a la ejecución en el año de la actividad.</t>
        </r>
      </text>
    </comment>
    <comment ref="I7" authorId="0" shapeId="0" xr:uid="{34D0CC0C-D934-434B-B23C-384D279A488F}">
      <text>
        <r>
          <rPr>
            <sz val="9"/>
            <color indexed="81"/>
            <rFont val="Tahoma"/>
            <family val="2"/>
          </rPr>
          <t xml:space="preserve">
Relacionar y proyectar por mes la meta del año</t>
        </r>
      </text>
    </comment>
    <comment ref="H8" authorId="1" shapeId="0" xr:uid="{B3928E7B-F37F-4330-8853-ED067E0D9C9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valor en este campo debe ser numerico, y no debe estar la ceda combinada….ya que aquí se debe especificar la meta de la actividad relacionada. </t>
      </text>
    </comment>
    <comment ref="I8" authorId="2" shapeId="0" xr:uid="{7EB929FC-F049-414A-83DB-9832B3B31DAE}">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favor solo dejar marcada en numero el mes en que se va a reportar, para no generar confusiones.</t>
      </text>
    </comment>
    <comment ref="W8" authorId="3" shapeId="0" xr:uid="{4CBA5764-6CE8-40F2-AC3D-3568BF519A62}">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favor se sugiere ser mas claro en la evidencia que se va a reportar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268DD530-B51F-4039-80F4-D0E6A898C2AD}">
      <text>
        <r>
          <rPr>
            <sz val="9"/>
            <color indexed="81"/>
            <rFont val="Tahoma"/>
            <family val="2"/>
          </rPr>
          <t>En este espacio, relacionar el nombre de la actividad asociada al plan, o plan o componente o cronograma.</t>
        </r>
      </text>
    </comment>
    <comment ref="A5" authorId="0" shapeId="0" xr:uid="{234AC4C1-30AB-4B8D-AF6B-68FD1CFEBA2F}">
      <text>
        <r>
          <rPr>
            <sz val="9"/>
            <color indexed="81"/>
            <rFont val="Tahoma"/>
            <family val="2"/>
          </rPr>
          <t>Relacionar el nombre del proceso, objetivo, política o componente (en el caso del PAAC) sobre el que se va a formular o reportar avance de sus actividades.</t>
        </r>
      </text>
    </comment>
    <comment ref="B5" authorId="0" shapeId="0" xr:uid="{05F7BEEC-E073-43EA-A616-C3EF50C94C26}">
      <text>
        <r>
          <rPr>
            <sz val="9"/>
            <color indexed="81"/>
            <rFont val="Tahoma"/>
            <family val="2"/>
          </rPr>
          <t>Relacionar las actividades o tareas a ejecutar asociadas al Plan o Actividad General</t>
        </r>
      </text>
    </comment>
    <comment ref="C5" authorId="0" shapeId="0" xr:uid="{45EAED0D-4662-42AB-9185-13F86CE5F9F7}">
      <text>
        <r>
          <rPr>
            <sz val="9"/>
            <color indexed="81"/>
            <rFont val="Tahoma"/>
            <family val="2"/>
          </rPr>
          <t xml:space="preserve">
Informativo</t>
        </r>
      </text>
    </comment>
    <comment ref="G5" authorId="0" shapeId="0" xr:uid="{7C88299A-EC53-4C90-9890-67E0D3E483B9}">
      <text>
        <r>
          <rPr>
            <sz val="9"/>
            <color indexed="81"/>
            <rFont val="Tahoma"/>
            <family val="2"/>
          </rPr>
          <t xml:space="preserve">
Informativo</t>
        </r>
      </text>
    </comment>
    <comment ref="Z5" authorId="0" shapeId="0" xr:uid="{D37BD974-453E-4141-915C-D9FC0F38E0E0}">
      <text>
        <r>
          <rPr>
            <sz val="9"/>
            <color indexed="81"/>
            <rFont val="Tahoma"/>
            <family val="2"/>
          </rPr>
          <t xml:space="preserve">Relacione la dependencia y/o funcionario responsable de realizar la actividad o tarea
</t>
        </r>
      </text>
    </comment>
    <comment ref="C6" authorId="0" shapeId="0" xr:uid="{AABBD4FB-B219-4C15-9C69-441E7F5DB05B}">
      <text>
        <r>
          <rPr>
            <sz val="9"/>
            <color indexed="81"/>
            <rFont val="Tahoma"/>
            <family val="2"/>
          </rPr>
          <t xml:space="preserve">
Relacionar el Nombre del indicador. Si el cronograma se encuentra asociado a una actividad del PAG, colocar el que se encuentra en el Plan </t>
        </r>
      </text>
    </comment>
    <comment ref="D6" authorId="0" shapeId="0" xr:uid="{2A1177FB-0BC3-4087-B828-D4E5CB2B9AAD}">
      <text>
        <r>
          <rPr>
            <sz val="9"/>
            <color indexed="81"/>
            <rFont val="Tahoma"/>
            <family val="2"/>
          </rPr>
          <t xml:space="preserve">
Relacionar la variable 1 que hace parte de la formula del indicador.</t>
        </r>
      </text>
    </comment>
    <comment ref="E6" authorId="0" shapeId="0" xr:uid="{D6FACC80-BF0C-49CB-AF4E-51EA75BB01EC}">
      <text>
        <r>
          <rPr>
            <sz val="9"/>
            <color indexed="81"/>
            <rFont val="Tahoma"/>
            <family val="2"/>
          </rPr>
          <t xml:space="preserve">
Relacionar la variable 2 que hace parte de la formula del indicador.</t>
        </r>
      </text>
    </comment>
    <comment ref="F6" authorId="0" shapeId="0" xr:uid="{3D50DF0D-6489-46E5-A00B-D7EAD412CD8B}">
      <text>
        <r>
          <rPr>
            <sz val="9"/>
            <color indexed="81"/>
            <rFont val="Tahoma"/>
            <family val="2"/>
          </rPr>
          <t xml:space="preserve">
Seleccionar la frecuencia de reporte de la lista desplegable.</t>
        </r>
      </text>
    </comment>
    <comment ref="G6" authorId="0" shapeId="0" xr:uid="{706573DD-96D1-4CEC-9DF9-9CBA3F60BC0B}">
      <text>
        <r>
          <rPr>
            <sz val="9"/>
            <color indexed="81"/>
            <rFont val="Tahoma"/>
            <family val="2"/>
          </rPr>
          <t xml:space="preserve">
Informativo: asociado a las metas de las actividades.</t>
        </r>
      </text>
    </comment>
    <comment ref="I6" authorId="0" shapeId="0" xr:uid="{04B7F4DC-4656-4288-AF49-14E185D98C85}">
      <text>
        <r>
          <rPr>
            <sz val="9"/>
            <color indexed="81"/>
            <rFont val="Tahoma"/>
            <family val="2"/>
          </rPr>
          <t xml:space="preserve">
Informativo: Donde se relacionan las metas por mes en que se proyecta reportar.</t>
        </r>
      </text>
    </comment>
    <comment ref="U6" authorId="0" shapeId="0" xr:uid="{EEB2CD37-6D48-4903-A350-13000BD12DE0}">
      <text>
        <r>
          <rPr>
            <sz val="9"/>
            <color indexed="81"/>
            <rFont val="Tahoma"/>
            <family val="2"/>
          </rPr>
          <t xml:space="preserve">
Este espacio aplica solo para el componente SST</t>
        </r>
      </text>
    </comment>
    <comment ref="V6" authorId="0" shapeId="0" xr:uid="{EA22B52C-32E1-4F39-AC2E-442FAF276874}">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586A8708-5C33-4796-9930-B87683F25BE9}">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E804DAAC-32F3-490C-B49D-23C55A044F47}">
      <text>
        <r>
          <rPr>
            <sz val="9"/>
            <color indexed="81"/>
            <rFont val="Tahoma"/>
            <family val="2"/>
          </rPr>
          <t xml:space="preserve">
Relacione o describa la gestión realizada frente a la ejecución o avance de la actividad o tarea</t>
        </r>
      </text>
    </comment>
    <comment ref="Y6" authorId="0" shapeId="0" xr:uid="{0B71FCAC-428D-40E7-8F26-DABAB1513A5F}">
      <text>
        <r>
          <rPr>
            <sz val="9"/>
            <color indexed="81"/>
            <rFont val="Tahoma"/>
            <family val="2"/>
          </rPr>
          <t xml:space="preserve">Este espacio exclusivo para la OAP, en donde se relaciona el análisis correspondiente a lo reportado por las areas 
</t>
        </r>
      </text>
    </comment>
    <comment ref="G7" authorId="0" shapeId="0" xr:uid="{BA3E68B3-6C17-4EA8-93FC-CEA1795727D8}">
      <text>
        <r>
          <rPr>
            <sz val="9"/>
            <color indexed="81"/>
            <rFont val="Tahoma"/>
            <family val="2"/>
          </rPr>
          <t xml:space="preserve">
Realacionar la cifra que corresponde a la Línea o punto de partida en que inicia la actividad</t>
        </r>
      </text>
    </comment>
    <comment ref="H7" authorId="0" shapeId="0" xr:uid="{455640ED-E8F8-4EF4-B905-F6B37BB2C117}">
      <text>
        <r>
          <rPr>
            <sz val="9"/>
            <color indexed="81"/>
            <rFont val="Tahoma"/>
            <family val="2"/>
          </rPr>
          <t xml:space="preserve">
Relacionar en número la meta que corresponde a la ejecución en el año de la actividad.</t>
        </r>
      </text>
    </comment>
    <comment ref="I7" authorId="0" shapeId="0" xr:uid="{FFA9602E-0C7A-4163-8FB2-8786AE103236}">
      <text>
        <r>
          <rPr>
            <sz val="9"/>
            <color indexed="81"/>
            <rFont val="Tahoma"/>
            <family val="2"/>
          </rPr>
          <t xml:space="preserve">
Relacionar y proyectar por mes la meta del año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Andrea del Pilar Lopez</author>
    <author>tc={0ED2CA71-46D6-4809-90EA-3154E338F8B0}</author>
  </authors>
  <commentList>
    <comment ref="A4" authorId="0" shapeId="0" xr:uid="{B9896D03-9EF1-475D-BABB-0C54CB1F9CD1}">
      <text>
        <r>
          <rPr>
            <sz val="9"/>
            <color indexed="81"/>
            <rFont val="Tahoma"/>
            <family val="2"/>
          </rPr>
          <t>En este espacio, relacionar el nombre de la actividad asociada al plan, o plan o componente o cronograma.</t>
        </r>
      </text>
    </comment>
    <comment ref="A5" authorId="0" shapeId="0" xr:uid="{967F6ECD-6E67-438E-9E4B-736C60CF3904}">
      <text>
        <r>
          <rPr>
            <sz val="9"/>
            <color indexed="81"/>
            <rFont val="Tahoma"/>
            <family val="2"/>
          </rPr>
          <t>Relacionar el nombre del proceso, objetivo, política o componente (en el caso del PAAC) sobre el que se va a formular o reportar avance de sus actividades.</t>
        </r>
      </text>
    </comment>
    <comment ref="B5" authorId="0" shapeId="0" xr:uid="{C5C9BBB4-8A68-4F34-8B59-36BF09282A79}">
      <text>
        <r>
          <rPr>
            <sz val="9"/>
            <color indexed="81"/>
            <rFont val="Tahoma"/>
            <family val="2"/>
          </rPr>
          <t>Relacionar las actividades o tareas a ejecutar asociadas al Plan o Actividad General</t>
        </r>
      </text>
    </comment>
    <comment ref="C5" authorId="0" shapeId="0" xr:uid="{9426926E-200C-471E-9FD8-BB6C9A96D328}">
      <text>
        <r>
          <rPr>
            <sz val="9"/>
            <color indexed="81"/>
            <rFont val="Tahoma"/>
            <family val="2"/>
          </rPr>
          <t xml:space="preserve">
Informativo</t>
        </r>
      </text>
    </comment>
    <comment ref="G5" authorId="0" shapeId="0" xr:uid="{6D61BB64-96ED-4D86-A2F2-E691D4F12C33}">
      <text>
        <r>
          <rPr>
            <sz val="9"/>
            <color indexed="81"/>
            <rFont val="Tahoma"/>
            <family val="2"/>
          </rPr>
          <t xml:space="preserve">
Informativo</t>
        </r>
      </text>
    </comment>
    <comment ref="Z5" authorId="0" shapeId="0" xr:uid="{3579F420-3286-44D0-B06A-DADD92BDCB8E}">
      <text>
        <r>
          <rPr>
            <sz val="9"/>
            <color indexed="81"/>
            <rFont val="Tahoma"/>
            <family val="2"/>
          </rPr>
          <t xml:space="preserve">Relacione la dependencia y/o funcionario responsable de realizar la actividad o tarea
</t>
        </r>
      </text>
    </comment>
    <comment ref="C6" authorId="0" shapeId="0" xr:uid="{098D15CF-4D96-4DED-92A0-731E6365AC1E}">
      <text>
        <r>
          <rPr>
            <sz val="9"/>
            <color indexed="81"/>
            <rFont val="Tahoma"/>
            <family val="2"/>
          </rPr>
          <t xml:space="preserve">
Relacionar el Nombre del indicador. Si el cronograma se encuentra asociado a una actividad del PAG, colocar el que se encuentra en el Plan </t>
        </r>
      </text>
    </comment>
    <comment ref="D6" authorId="0" shapeId="0" xr:uid="{156B4921-70A3-486C-8597-E20C883C143B}">
      <text>
        <r>
          <rPr>
            <sz val="9"/>
            <color indexed="81"/>
            <rFont val="Tahoma"/>
            <family val="2"/>
          </rPr>
          <t xml:space="preserve">
Relacionar la variable 1 que hace parte de la formula del indicador.</t>
        </r>
      </text>
    </comment>
    <comment ref="E6" authorId="0" shapeId="0" xr:uid="{ABD25700-C7BB-4B0C-9047-4FA2838E94B9}">
      <text>
        <r>
          <rPr>
            <sz val="9"/>
            <color indexed="81"/>
            <rFont val="Tahoma"/>
            <family val="2"/>
          </rPr>
          <t xml:space="preserve">
Relacionar la variable 2 que hace parte de la formula del indicador.</t>
        </r>
      </text>
    </comment>
    <comment ref="F6" authorId="0" shapeId="0" xr:uid="{B9CB5662-897B-4944-A5A9-4E28A07DC046}">
      <text>
        <r>
          <rPr>
            <sz val="9"/>
            <color indexed="81"/>
            <rFont val="Tahoma"/>
            <family val="2"/>
          </rPr>
          <t xml:space="preserve">
Seleccionar la frecuencia de reporte de la lista desplegable.</t>
        </r>
      </text>
    </comment>
    <comment ref="G6" authorId="0" shapeId="0" xr:uid="{6AD2A8FD-8B36-4239-A264-2B326D6E22E5}">
      <text>
        <r>
          <rPr>
            <sz val="9"/>
            <color indexed="81"/>
            <rFont val="Tahoma"/>
            <family val="2"/>
          </rPr>
          <t xml:space="preserve">
Informativo: asociado a las metas de las actividades.</t>
        </r>
      </text>
    </comment>
    <comment ref="I6" authorId="0" shapeId="0" xr:uid="{53C3A4FA-0ABA-4471-8911-26D7889BC6D1}">
      <text>
        <r>
          <rPr>
            <sz val="9"/>
            <color indexed="81"/>
            <rFont val="Tahoma"/>
            <family val="2"/>
          </rPr>
          <t xml:space="preserve">
Informativo: Donde se relacionan las metas por mes en que se proyecta reportar.</t>
        </r>
      </text>
    </comment>
    <comment ref="U6" authorId="0" shapeId="0" xr:uid="{20692BED-A53F-42FF-AD9A-A2FD0C26CF89}">
      <text>
        <r>
          <rPr>
            <sz val="9"/>
            <color indexed="81"/>
            <rFont val="Tahoma"/>
            <family val="2"/>
          </rPr>
          <t xml:space="preserve">
Este espacio aplica solo para el componente SST</t>
        </r>
      </text>
    </comment>
    <comment ref="V6" authorId="0" shapeId="0" xr:uid="{CE154CFC-D72D-422C-99A6-97BE63302DA2}">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BC5301AB-914C-4545-85D9-43CCB3132FF3}">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B15B4F6D-9402-4E42-AB53-FB4F9F622676}">
      <text>
        <r>
          <rPr>
            <sz val="9"/>
            <color indexed="81"/>
            <rFont val="Tahoma"/>
            <family val="2"/>
          </rPr>
          <t xml:space="preserve">
Relacione o describa la gestión realizada frente a la ejecución o avance de la actividad o tarea</t>
        </r>
      </text>
    </comment>
    <comment ref="Y6" authorId="0" shapeId="0" xr:uid="{97B9B61C-A570-4266-B5E6-8A0D8FCE20B0}">
      <text>
        <r>
          <rPr>
            <sz val="9"/>
            <color indexed="81"/>
            <rFont val="Tahoma"/>
            <family val="2"/>
          </rPr>
          <t xml:space="preserve">Este espacio exclusivo para la OAP, en donde se relaciona el análisis correspondiente a lo reportado por las areas 
</t>
        </r>
      </text>
    </comment>
    <comment ref="G7" authorId="0" shapeId="0" xr:uid="{C2BDFC6F-6CE3-4D68-8088-69BEA3424D95}">
      <text>
        <r>
          <rPr>
            <sz val="9"/>
            <color indexed="81"/>
            <rFont val="Tahoma"/>
            <family val="2"/>
          </rPr>
          <t xml:space="preserve">
Realacionar la cifra que corresponde a la Línea o punto de partida en que inicia la actividad</t>
        </r>
      </text>
    </comment>
    <comment ref="H7" authorId="0" shapeId="0" xr:uid="{E3118C32-573F-47D2-8AFE-35F9A11FD7B9}">
      <text>
        <r>
          <rPr>
            <sz val="9"/>
            <color indexed="81"/>
            <rFont val="Tahoma"/>
            <family val="2"/>
          </rPr>
          <t xml:space="preserve">
Relacionar en número la meta que corresponde a la ejecución en el año de la actividad.</t>
        </r>
      </text>
    </comment>
    <comment ref="I7" authorId="0" shapeId="0" xr:uid="{42238CAF-9CEC-4F2F-8B4F-3C90626CD81E}">
      <text>
        <r>
          <rPr>
            <sz val="9"/>
            <color indexed="81"/>
            <rFont val="Tahoma"/>
            <family val="2"/>
          </rPr>
          <t xml:space="preserve">
Relacionar y proyectar por mes la meta del año</t>
        </r>
      </text>
    </comment>
    <comment ref="W8" authorId="1" shapeId="0" xr:uid="{0ED2CA71-46D6-4809-90EA-3154E338F8B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Por favor relacionar en minúsculas, solo la primera inicial en mayúsculas, Gracias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DBF2428F-FAB5-4E27-8F39-03C0F923849E}">
      <text>
        <r>
          <rPr>
            <sz val="9"/>
            <color indexed="81"/>
            <rFont val="Tahoma"/>
            <family val="2"/>
          </rPr>
          <t>En este espacio, relacionar el nombre de la actividad asociada al plan, o plan o componente o cronograma.</t>
        </r>
      </text>
    </comment>
    <comment ref="A5" authorId="0" shapeId="0" xr:uid="{1582310A-2C21-4DE1-BEE5-BBDC592D38BE}">
      <text>
        <r>
          <rPr>
            <sz val="9"/>
            <color indexed="81"/>
            <rFont val="Tahoma"/>
            <family val="2"/>
          </rPr>
          <t>Relacionar el nombre del proceso, objetivo, política o componente (en el caso del PAAC) sobre el que se va a formular o reportar avance de sus actividades.</t>
        </r>
      </text>
    </comment>
    <comment ref="B5" authorId="0" shapeId="0" xr:uid="{DCB74CCB-80FE-425B-AC8D-652084F01D88}">
      <text>
        <r>
          <rPr>
            <sz val="9"/>
            <color indexed="81"/>
            <rFont val="Tahoma"/>
            <family val="2"/>
          </rPr>
          <t>Relacionar las actividades o tareas a ejecutar asociadas al Plan o Actividad General</t>
        </r>
      </text>
    </comment>
    <comment ref="C5" authorId="0" shapeId="0" xr:uid="{422E16E7-F5EA-4177-9EA0-AF394A87E906}">
      <text>
        <r>
          <rPr>
            <sz val="9"/>
            <color indexed="81"/>
            <rFont val="Tahoma"/>
            <family val="2"/>
          </rPr>
          <t xml:space="preserve">
Informativo</t>
        </r>
      </text>
    </comment>
    <comment ref="G5" authorId="0" shapeId="0" xr:uid="{209D20FD-0823-4D08-95BE-E3AFD2847394}">
      <text>
        <r>
          <rPr>
            <sz val="9"/>
            <color indexed="81"/>
            <rFont val="Tahoma"/>
            <family val="2"/>
          </rPr>
          <t xml:space="preserve">
Informativo</t>
        </r>
      </text>
    </comment>
    <comment ref="Z5" authorId="0" shapeId="0" xr:uid="{43B4BB11-F6D2-40C0-BA6F-1425FD91A247}">
      <text>
        <r>
          <rPr>
            <sz val="9"/>
            <color indexed="81"/>
            <rFont val="Tahoma"/>
            <family val="2"/>
          </rPr>
          <t xml:space="preserve">Relacione la dependencia y/o funcionario responsable de realizar la actividad o tarea
</t>
        </r>
      </text>
    </comment>
    <comment ref="C6" authorId="0" shapeId="0" xr:uid="{2534727B-5BEC-4370-914F-42C5D9F8B3B2}">
      <text>
        <r>
          <rPr>
            <sz val="9"/>
            <color indexed="81"/>
            <rFont val="Tahoma"/>
            <family val="2"/>
          </rPr>
          <t xml:space="preserve">
Relacionar el Nombre del indicador. Si el cronograma se encuentra asociado a una actividad del PAG, colocar el que se encuentra en el Plan </t>
        </r>
      </text>
    </comment>
    <comment ref="D6" authorId="0" shapeId="0" xr:uid="{76A137B6-DD4E-48A6-9D21-CBA756E660D0}">
      <text>
        <r>
          <rPr>
            <sz val="9"/>
            <color indexed="81"/>
            <rFont val="Tahoma"/>
            <family val="2"/>
          </rPr>
          <t xml:space="preserve">
Relacionar la variable 1 que hace parte de la formula del indicador.</t>
        </r>
      </text>
    </comment>
    <comment ref="E6" authorId="0" shapeId="0" xr:uid="{49C42503-4140-43A5-B54D-0CFD2C2F823C}">
      <text>
        <r>
          <rPr>
            <sz val="9"/>
            <color indexed="81"/>
            <rFont val="Tahoma"/>
            <family val="2"/>
          </rPr>
          <t xml:space="preserve">
Relacionar la variable 2 que hace parte de la formula del indicador.</t>
        </r>
      </text>
    </comment>
    <comment ref="F6" authorId="0" shapeId="0" xr:uid="{5338A950-C295-44DF-B3B0-EE4E598C81E1}">
      <text>
        <r>
          <rPr>
            <sz val="9"/>
            <color indexed="81"/>
            <rFont val="Tahoma"/>
            <family val="2"/>
          </rPr>
          <t xml:space="preserve">
Seleccionar la frecuencia de reporte de la lista desplegable.</t>
        </r>
      </text>
    </comment>
    <comment ref="G6" authorId="0" shapeId="0" xr:uid="{A6D607F8-4AB0-4BC2-854E-355E2FE177BD}">
      <text>
        <r>
          <rPr>
            <sz val="9"/>
            <color indexed="81"/>
            <rFont val="Tahoma"/>
            <family val="2"/>
          </rPr>
          <t xml:space="preserve">
Informativo: asociado a las metas de las actividades.</t>
        </r>
      </text>
    </comment>
    <comment ref="I6" authorId="0" shapeId="0" xr:uid="{2DACAF7F-8C22-4A8A-81EF-80C1675F9111}">
      <text>
        <r>
          <rPr>
            <sz val="9"/>
            <color indexed="81"/>
            <rFont val="Tahoma"/>
            <family val="2"/>
          </rPr>
          <t xml:space="preserve">
Informativo: Donde se relacionan las metas por mes en que se proyecta reportar.</t>
        </r>
      </text>
    </comment>
    <comment ref="V6" authorId="0" shapeId="0" xr:uid="{DF278552-88A5-4A42-B26A-AF67BB0B41B2}">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CFE1CC21-0417-4BB9-A684-EB7BA7B51F43}">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35BEA2C1-04FB-44BC-A541-829E50810B70}">
      <text>
        <r>
          <rPr>
            <sz val="9"/>
            <color indexed="81"/>
            <rFont val="Tahoma"/>
            <family val="2"/>
          </rPr>
          <t xml:space="preserve">
Relacione o describa la gestión realizada frente a la ejecución o avance de la actividad o tarea</t>
        </r>
      </text>
    </comment>
    <comment ref="I7" authorId="0" shapeId="0" xr:uid="{8063F827-7B14-46A2-83DD-0B881DDBD6B1}">
      <text>
        <r>
          <rPr>
            <sz val="9"/>
            <color indexed="81"/>
            <rFont val="Tahoma"/>
            <family val="2"/>
          </rPr>
          <t xml:space="preserve">
Relacionar y proyectar por mes la meta del año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CD1B3A43-987A-4B86-8019-A28F98CE4080}">
      <text>
        <r>
          <rPr>
            <sz val="9"/>
            <color indexed="81"/>
            <rFont val="Tahoma"/>
            <family val="2"/>
          </rPr>
          <t>En este espacio, relacionar el nombre de la actividad asociada al plan, o plan o componente o cronograma.</t>
        </r>
      </text>
    </comment>
    <comment ref="A5" authorId="0" shapeId="0" xr:uid="{5674A8AD-48F0-42E2-9EC3-FD546E3F5B7F}">
      <text>
        <r>
          <rPr>
            <sz val="9"/>
            <color indexed="81"/>
            <rFont val="Tahoma"/>
            <family val="2"/>
          </rPr>
          <t>Relacionar el nombre del proceso, objetivo, política o componente (en el caso del PAAC) sobre el que se va a formular o reportar avance de sus actividades.</t>
        </r>
      </text>
    </comment>
    <comment ref="B5" authorId="0" shapeId="0" xr:uid="{E8CC475E-585B-44C8-ABD9-DDB8F135FD86}">
      <text>
        <r>
          <rPr>
            <sz val="9"/>
            <color indexed="81"/>
            <rFont val="Tahoma"/>
            <family val="2"/>
          </rPr>
          <t>Relacionar las actividades o tareas a ejecutar asociadas al Plan o Actividad General</t>
        </r>
      </text>
    </comment>
    <comment ref="C5" authorId="0" shapeId="0" xr:uid="{FD7B4CF9-93CF-4AE8-A1DD-04010EB7B089}">
      <text>
        <r>
          <rPr>
            <sz val="9"/>
            <color indexed="81"/>
            <rFont val="Tahoma"/>
            <family val="2"/>
          </rPr>
          <t xml:space="preserve">
Informativo</t>
        </r>
      </text>
    </comment>
    <comment ref="G5" authorId="0" shapeId="0" xr:uid="{B8093D66-AA59-45E4-B080-2E1C99BEA9D4}">
      <text>
        <r>
          <rPr>
            <sz val="9"/>
            <color indexed="81"/>
            <rFont val="Tahoma"/>
            <family val="2"/>
          </rPr>
          <t xml:space="preserve">
Informativo</t>
        </r>
      </text>
    </comment>
    <comment ref="Z5" authorId="0" shapeId="0" xr:uid="{23A8346F-7722-424A-9F60-336A60E14C28}">
      <text>
        <r>
          <rPr>
            <sz val="9"/>
            <color indexed="81"/>
            <rFont val="Tahoma"/>
            <family val="2"/>
          </rPr>
          <t xml:space="preserve">Relacione la dependencia y/o funcionario responsable de realizar la actividad o tarea
</t>
        </r>
      </text>
    </comment>
    <comment ref="C6" authorId="0" shapeId="0" xr:uid="{B7C2ACC1-DE8B-4342-99C5-7235A95D4098}">
      <text>
        <r>
          <rPr>
            <sz val="9"/>
            <color indexed="81"/>
            <rFont val="Tahoma"/>
            <family val="2"/>
          </rPr>
          <t xml:space="preserve">
Relacionar el Nombre del indicador. Si el cronograma se encuentra asociado a una actividad del PAG, colocar el que se encuentra en el Plan </t>
        </r>
      </text>
    </comment>
    <comment ref="D6" authorId="0" shapeId="0" xr:uid="{D8DA7987-4319-45E2-A35D-BD86E8E73292}">
      <text>
        <r>
          <rPr>
            <sz val="9"/>
            <color indexed="81"/>
            <rFont val="Tahoma"/>
            <family val="2"/>
          </rPr>
          <t xml:space="preserve">
Relacionar la variable 1 que hace parte de la formula del indicador.</t>
        </r>
      </text>
    </comment>
    <comment ref="E6" authorId="0" shapeId="0" xr:uid="{AB06C614-D45B-4679-99C2-E6CF59868C00}">
      <text>
        <r>
          <rPr>
            <sz val="9"/>
            <color indexed="81"/>
            <rFont val="Tahoma"/>
            <family val="2"/>
          </rPr>
          <t xml:space="preserve">
Relacionar la variable 2 que hace parte de la formula del indicador.</t>
        </r>
      </text>
    </comment>
    <comment ref="F6" authorId="0" shapeId="0" xr:uid="{E70EF063-027E-4D62-AA0B-21F002F9B2A5}">
      <text>
        <r>
          <rPr>
            <sz val="9"/>
            <color indexed="81"/>
            <rFont val="Tahoma"/>
            <family val="2"/>
          </rPr>
          <t xml:space="preserve">
Seleccionar la frecuencia de reporte de la lista desplegable.</t>
        </r>
      </text>
    </comment>
    <comment ref="G6" authorId="0" shapeId="0" xr:uid="{B453ADD6-7BF6-4BE5-8DDA-8705B62F3762}">
      <text>
        <r>
          <rPr>
            <sz val="9"/>
            <color indexed="81"/>
            <rFont val="Tahoma"/>
            <family val="2"/>
          </rPr>
          <t xml:space="preserve">
Informativo: asociado a las metas de las actividades.</t>
        </r>
      </text>
    </comment>
    <comment ref="I6" authorId="0" shapeId="0" xr:uid="{C45CC39E-B225-4DBA-9E51-7F766C725D08}">
      <text>
        <r>
          <rPr>
            <sz val="9"/>
            <color indexed="81"/>
            <rFont val="Tahoma"/>
            <family val="2"/>
          </rPr>
          <t xml:space="preserve">
Informativo: Donde se relacionan las metas por mes en que se proyecta reportar.</t>
        </r>
      </text>
    </comment>
    <comment ref="U6" authorId="0" shapeId="0" xr:uid="{9F19FAD1-B9B4-47A9-80BF-10EAF891438F}">
      <text>
        <r>
          <rPr>
            <sz val="9"/>
            <color indexed="81"/>
            <rFont val="Tahoma"/>
            <family val="2"/>
          </rPr>
          <t xml:space="preserve">
Este espacio aplica solo para el componente SST</t>
        </r>
      </text>
    </comment>
    <comment ref="V6" authorId="0" shapeId="0" xr:uid="{B2A7B1F3-DF11-4D13-9820-3E81C5B3C64F}">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B33D0D70-E6BB-4BFF-8E48-FD66D38773A6}">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EF777CEF-185B-4A29-8307-8C3AF06D3720}">
      <text>
        <r>
          <rPr>
            <sz val="9"/>
            <color indexed="81"/>
            <rFont val="Tahoma"/>
            <family val="2"/>
          </rPr>
          <t xml:space="preserve">
Relacione o describa la gestión realizada frente a la ejecución o avance de la actividad o tarea</t>
        </r>
      </text>
    </comment>
    <comment ref="Y6" authorId="0" shapeId="0" xr:uid="{D18552FF-9571-4954-BFAA-B1C3C927D8F6}">
      <text>
        <r>
          <rPr>
            <sz val="9"/>
            <color indexed="81"/>
            <rFont val="Tahoma"/>
            <family val="2"/>
          </rPr>
          <t xml:space="preserve">Este espacio exclusivo para la OAP, en donde se relaciona el análisis correspondiente a lo reportado por las areas 
</t>
        </r>
      </text>
    </comment>
    <comment ref="G7" authorId="0" shapeId="0" xr:uid="{8E7389ED-E42A-4C25-8AED-89A7C07D02A5}">
      <text>
        <r>
          <rPr>
            <sz val="9"/>
            <color indexed="81"/>
            <rFont val="Tahoma"/>
            <family val="2"/>
          </rPr>
          <t xml:space="preserve">
Realacionar la cifra que corresponde a la Línea o punto de partida en que inicia la actividad</t>
        </r>
      </text>
    </comment>
    <comment ref="H7" authorId="0" shapeId="0" xr:uid="{C6F14BBC-2D22-45A7-AE6B-85D17B2D6853}">
      <text>
        <r>
          <rPr>
            <sz val="9"/>
            <color indexed="81"/>
            <rFont val="Tahoma"/>
            <family val="2"/>
          </rPr>
          <t xml:space="preserve">
Relacionar en número la meta que corresponde a la ejecución en el año de la actividad.</t>
        </r>
      </text>
    </comment>
    <comment ref="I7" authorId="0" shapeId="0" xr:uid="{22DF4E03-4F2D-401F-805F-97258D4A6375}">
      <text>
        <r>
          <rPr>
            <sz val="9"/>
            <color indexed="81"/>
            <rFont val="Tahoma"/>
            <family val="2"/>
          </rPr>
          <t xml:space="preserve">
Relacionar y proyectar por mes la meta del año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ACFF5BA2-FECF-429D-84C7-680E82981A24}">
      <text>
        <r>
          <rPr>
            <sz val="9"/>
            <color indexed="81"/>
            <rFont val="Tahoma"/>
            <family val="2"/>
          </rPr>
          <t>En este espacio, relacionar el nombre de la actividad asociada al plan, o plan o componente o cronograma.</t>
        </r>
      </text>
    </comment>
    <comment ref="A5" authorId="0" shapeId="0" xr:uid="{B1E5B4EE-0BB9-49E1-A4BD-584A096D9877}">
      <text>
        <r>
          <rPr>
            <sz val="9"/>
            <color indexed="81"/>
            <rFont val="Tahoma"/>
            <family val="2"/>
          </rPr>
          <t>Relacionar el nombre del proceso, objetivo, política o componente (en el caso del PAAC) sobre el que se va a formular o reportar avance de sus actividades.</t>
        </r>
      </text>
    </comment>
    <comment ref="B5" authorId="0" shapeId="0" xr:uid="{2AEF3B24-633B-492A-A330-8B5522B195E2}">
      <text>
        <r>
          <rPr>
            <sz val="9"/>
            <color indexed="81"/>
            <rFont val="Tahoma"/>
            <family val="2"/>
          </rPr>
          <t>Relacionar las actividades o tareas a ejecutar asociadas al Plan o Actividad General</t>
        </r>
      </text>
    </comment>
    <comment ref="C5" authorId="0" shapeId="0" xr:uid="{B74BF2DE-588F-42EA-9419-BED54C7A6A5C}">
      <text>
        <r>
          <rPr>
            <sz val="9"/>
            <color indexed="81"/>
            <rFont val="Tahoma"/>
            <family val="2"/>
          </rPr>
          <t xml:space="preserve">
Informativo</t>
        </r>
      </text>
    </comment>
    <comment ref="G5" authorId="0" shapeId="0" xr:uid="{6E82F67C-B0B8-4FF1-B7B0-BD7C3C95C95F}">
      <text>
        <r>
          <rPr>
            <sz val="9"/>
            <color indexed="81"/>
            <rFont val="Tahoma"/>
            <family val="2"/>
          </rPr>
          <t xml:space="preserve">
Informativo</t>
        </r>
      </text>
    </comment>
    <comment ref="Z5" authorId="0" shapeId="0" xr:uid="{767D7ABF-1A39-4DE8-A0AA-3EDE6B08C7B6}">
      <text>
        <r>
          <rPr>
            <sz val="9"/>
            <color indexed="81"/>
            <rFont val="Tahoma"/>
            <family val="2"/>
          </rPr>
          <t xml:space="preserve">Relacione la dependencia y/o funcionario responsable de realizar la actividad o tarea
</t>
        </r>
      </text>
    </comment>
    <comment ref="C6" authorId="0" shapeId="0" xr:uid="{C3C5EFE9-3C5A-40BA-9600-1FFA113C6E4A}">
      <text>
        <r>
          <rPr>
            <sz val="9"/>
            <color indexed="81"/>
            <rFont val="Tahoma"/>
            <family val="2"/>
          </rPr>
          <t xml:space="preserve">
Relacionar el Nombre del indicador. Si el cronograma se encuentra asociado a una actividad del PAG, colocar el que se encuentra en el Plan </t>
        </r>
      </text>
    </comment>
    <comment ref="D6" authorId="0" shapeId="0" xr:uid="{5D538931-9F43-487A-AF91-E4302B8E2EF7}">
      <text>
        <r>
          <rPr>
            <sz val="9"/>
            <color indexed="81"/>
            <rFont val="Tahoma"/>
            <family val="2"/>
          </rPr>
          <t xml:space="preserve">
Relacionar la variable 1 que hace parte de la formula del indicador.</t>
        </r>
      </text>
    </comment>
    <comment ref="E6" authorId="0" shapeId="0" xr:uid="{5011B774-BD81-445D-99F6-30FE3D4DD52E}">
      <text>
        <r>
          <rPr>
            <sz val="9"/>
            <color indexed="81"/>
            <rFont val="Tahoma"/>
            <family val="2"/>
          </rPr>
          <t xml:space="preserve">
Relacionar la variable 2 que hace parte de la formula del indicador.</t>
        </r>
      </text>
    </comment>
    <comment ref="F6" authorId="0" shapeId="0" xr:uid="{688B74A1-8B80-4244-A3A9-38C8B43D0B34}">
      <text>
        <r>
          <rPr>
            <sz val="9"/>
            <color indexed="81"/>
            <rFont val="Tahoma"/>
            <family val="2"/>
          </rPr>
          <t xml:space="preserve">
Seleccionar la frecuencia de reporte de la lista desplegable.</t>
        </r>
      </text>
    </comment>
    <comment ref="G6" authorId="0" shapeId="0" xr:uid="{5A79DFDF-FE02-4328-A108-2F28C65DEAD5}">
      <text>
        <r>
          <rPr>
            <sz val="9"/>
            <color indexed="81"/>
            <rFont val="Tahoma"/>
            <family val="2"/>
          </rPr>
          <t xml:space="preserve">
Informativo: asociado a las metas de las actividades.</t>
        </r>
      </text>
    </comment>
    <comment ref="I6" authorId="0" shapeId="0" xr:uid="{DEC7909A-F46D-49A4-83AA-3C650DAA94EC}">
      <text>
        <r>
          <rPr>
            <sz val="9"/>
            <color indexed="81"/>
            <rFont val="Tahoma"/>
            <family val="2"/>
          </rPr>
          <t xml:space="preserve">
Informativo: Donde se relacionan las metas por mes en que se proyecta reportar.</t>
        </r>
      </text>
    </comment>
    <comment ref="U6" authorId="0" shapeId="0" xr:uid="{14356C1A-974A-4BD9-8D20-C0F957E9E9CF}">
      <text>
        <r>
          <rPr>
            <sz val="9"/>
            <color indexed="81"/>
            <rFont val="Tahoma"/>
            <family val="2"/>
          </rPr>
          <t xml:space="preserve">
Este espacio aplica solo para el componente SST</t>
        </r>
      </text>
    </comment>
    <comment ref="V6" authorId="0" shapeId="0" xr:uid="{C91BBBC1-EF9F-4617-86EE-F1EACD87606C}">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56DE8843-13D2-40A3-A129-54A85476AB46}">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FABAA5EA-EC52-4260-9FFD-221CC5CDE9AB}">
      <text>
        <r>
          <rPr>
            <sz val="9"/>
            <color indexed="81"/>
            <rFont val="Tahoma"/>
            <family val="2"/>
          </rPr>
          <t xml:space="preserve">
Relacione o describa la gestión realizada frente a la ejecución o avance de la actividad o tarea</t>
        </r>
      </text>
    </comment>
    <comment ref="Y6" authorId="0" shapeId="0" xr:uid="{84578A6C-665D-494B-9448-EE7105077C7F}">
      <text>
        <r>
          <rPr>
            <sz val="9"/>
            <color indexed="81"/>
            <rFont val="Tahoma"/>
            <family val="2"/>
          </rPr>
          <t xml:space="preserve">Este espacio exclusivo para la OAP, en donde se relaciona el análisis correspondiente a lo reportado por las areas 
</t>
        </r>
      </text>
    </comment>
    <comment ref="G7" authorId="0" shapeId="0" xr:uid="{5C592260-63D8-4512-AA6F-F7F8B6424F76}">
      <text>
        <r>
          <rPr>
            <sz val="9"/>
            <color indexed="81"/>
            <rFont val="Tahoma"/>
            <family val="2"/>
          </rPr>
          <t xml:space="preserve">
Realacionar la cifra que corresponde a la Línea o punto de partida en que inicia la actividad</t>
        </r>
      </text>
    </comment>
    <comment ref="H7" authorId="0" shapeId="0" xr:uid="{B2D148A5-4FA2-4DEC-A0D6-A8EC98CB1F47}">
      <text>
        <r>
          <rPr>
            <sz val="9"/>
            <color indexed="81"/>
            <rFont val="Tahoma"/>
            <family val="2"/>
          </rPr>
          <t xml:space="preserve">
Relacionar en número la meta que corresponde a la ejecución en el año de la actividad.</t>
        </r>
      </text>
    </comment>
    <comment ref="I7" authorId="0" shapeId="0" xr:uid="{FFC6C8A1-C850-4D50-AD27-293E9FD3BBCF}">
      <text>
        <r>
          <rPr>
            <sz val="9"/>
            <color indexed="81"/>
            <rFont val="Tahoma"/>
            <family val="2"/>
          </rPr>
          <t xml:space="preserve">
Relacionar y proyectar por mes la meta del año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4F0651BD-1469-4C62-832D-67FCFCA88248}">
      <text>
        <r>
          <rPr>
            <sz val="9"/>
            <color indexed="81"/>
            <rFont val="Tahoma"/>
            <family val="2"/>
          </rPr>
          <t>En este espacio, relacionar el nombre de la actividad asociada al plan, o plan o componente o cronograma.</t>
        </r>
      </text>
    </comment>
    <comment ref="A5" authorId="0" shapeId="0" xr:uid="{126FF236-38BC-4B42-92C9-7D0E35316FC5}">
      <text>
        <r>
          <rPr>
            <sz val="9"/>
            <color indexed="81"/>
            <rFont val="Tahoma"/>
            <family val="2"/>
          </rPr>
          <t>Relacionar el nombre del proceso, objetivo, política o componente (en el caso del PAAC) sobre el que se va a formular o reportar avance de sus actividades.</t>
        </r>
      </text>
    </comment>
    <comment ref="B5" authorId="0" shapeId="0" xr:uid="{F130AAC6-3049-41AA-B4EA-C743F01E9B09}">
      <text>
        <r>
          <rPr>
            <sz val="9"/>
            <color indexed="81"/>
            <rFont val="Tahoma"/>
            <family val="2"/>
          </rPr>
          <t>Relacionar las actividades o tareas a ejecutar asociadas al Plan o Actividad General</t>
        </r>
      </text>
    </comment>
    <comment ref="C5" authorId="0" shapeId="0" xr:uid="{EF72AC7C-7FD1-4F5A-877A-4E7A0AC9B2DC}">
      <text>
        <r>
          <rPr>
            <sz val="9"/>
            <color indexed="81"/>
            <rFont val="Tahoma"/>
            <family val="2"/>
          </rPr>
          <t xml:space="preserve">
Informativo</t>
        </r>
      </text>
    </comment>
    <comment ref="G5" authorId="0" shapeId="0" xr:uid="{60E7DFEB-6F10-48C1-BC1E-BF2229211948}">
      <text>
        <r>
          <rPr>
            <sz val="9"/>
            <color indexed="81"/>
            <rFont val="Tahoma"/>
            <family val="2"/>
          </rPr>
          <t xml:space="preserve">
Informativo</t>
        </r>
      </text>
    </comment>
    <comment ref="Z5" authorId="0" shapeId="0" xr:uid="{3960D245-73A2-430D-B347-B9980201CA7B}">
      <text>
        <r>
          <rPr>
            <sz val="9"/>
            <color indexed="81"/>
            <rFont val="Tahoma"/>
            <family val="2"/>
          </rPr>
          <t xml:space="preserve">Relacione la dependencia y/o funcionario responsable de realizar la actividad o tarea
</t>
        </r>
      </text>
    </comment>
    <comment ref="C6" authorId="0" shapeId="0" xr:uid="{7C6BF052-B98D-4FFE-B993-3886A9FE39F6}">
      <text>
        <r>
          <rPr>
            <sz val="9"/>
            <color indexed="81"/>
            <rFont val="Tahoma"/>
            <family val="2"/>
          </rPr>
          <t xml:space="preserve">
Relacionar el Nombre del indicador. Si el cronograma se encuentra asociado a una actividad del PAG, colocar el que se encuentra en el Plan </t>
        </r>
      </text>
    </comment>
    <comment ref="D6" authorId="0" shapeId="0" xr:uid="{3DE4DE4B-DE62-46D1-9AE6-7544B6EE2982}">
      <text>
        <r>
          <rPr>
            <sz val="9"/>
            <color indexed="81"/>
            <rFont val="Tahoma"/>
            <family val="2"/>
          </rPr>
          <t xml:space="preserve">
Relacionar la variable 1 que hace parte de la formula del indicador.</t>
        </r>
      </text>
    </comment>
    <comment ref="E6" authorId="0" shapeId="0" xr:uid="{5E4D5972-5F97-4FCA-BB4F-C678E6B8595E}">
      <text>
        <r>
          <rPr>
            <sz val="9"/>
            <color indexed="81"/>
            <rFont val="Tahoma"/>
            <family val="2"/>
          </rPr>
          <t xml:space="preserve">
Relacionar la variable 2 que hace parte de la formula del indicador.</t>
        </r>
      </text>
    </comment>
    <comment ref="F6" authorId="0" shapeId="0" xr:uid="{CDB5D6CB-A755-43E1-B5BF-6D90C6F17E75}">
      <text>
        <r>
          <rPr>
            <sz val="9"/>
            <color indexed="81"/>
            <rFont val="Tahoma"/>
            <family val="2"/>
          </rPr>
          <t xml:space="preserve">
Seleccionar la frecuencia de reporte de la lista desplegable.</t>
        </r>
      </text>
    </comment>
    <comment ref="G6" authorId="0" shapeId="0" xr:uid="{FE1822C7-1301-4211-9037-693887D8152A}">
      <text>
        <r>
          <rPr>
            <sz val="9"/>
            <color indexed="81"/>
            <rFont val="Tahoma"/>
            <family val="2"/>
          </rPr>
          <t xml:space="preserve">
Informativo: asociado a las metas de las actividades.</t>
        </r>
      </text>
    </comment>
    <comment ref="I6" authorId="0" shapeId="0" xr:uid="{FD9CA168-AC9E-48A9-9CE1-ED77965D1057}">
      <text>
        <r>
          <rPr>
            <sz val="9"/>
            <color indexed="81"/>
            <rFont val="Tahoma"/>
            <family val="2"/>
          </rPr>
          <t xml:space="preserve">
Informativo: Donde se relacionan las metas por mes en que se proyecta reportar.</t>
        </r>
      </text>
    </comment>
    <comment ref="U6" authorId="0" shapeId="0" xr:uid="{FFE64B5E-407C-4653-A823-D083680169FA}">
      <text>
        <r>
          <rPr>
            <sz val="9"/>
            <color indexed="81"/>
            <rFont val="Tahoma"/>
            <family val="2"/>
          </rPr>
          <t xml:space="preserve">
Este espacio aplica solo para el componente SST</t>
        </r>
      </text>
    </comment>
    <comment ref="V6" authorId="0" shapeId="0" xr:uid="{69A93A57-F2ED-46AD-95E3-B0DE3244615D}">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CDD5C823-5CD6-42DA-905A-02B1B9908889}">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876AE724-B2B4-4E3B-9C55-7049C790597E}">
      <text>
        <r>
          <rPr>
            <sz val="9"/>
            <color indexed="81"/>
            <rFont val="Tahoma"/>
            <family val="2"/>
          </rPr>
          <t xml:space="preserve">
Relacione o describa la gestión realizada frente a la ejecución o avance de la actividad o tarea</t>
        </r>
      </text>
    </comment>
    <comment ref="Y6" authorId="0" shapeId="0" xr:uid="{53521281-16D2-4206-B8B1-60AA05919CCE}">
      <text>
        <r>
          <rPr>
            <sz val="9"/>
            <color indexed="81"/>
            <rFont val="Tahoma"/>
            <family val="2"/>
          </rPr>
          <t xml:space="preserve">Este espacio exclusivo para la OAP, en donde se relaciona el análisis correspondiente a lo reportado por las areas 
</t>
        </r>
      </text>
    </comment>
    <comment ref="G7" authorId="0" shapeId="0" xr:uid="{FABEFE65-E566-41B0-BAB3-26067B6B9D3F}">
      <text>
        <r>
          <rPr>
            <sz val="9"/>
            <color indexed="81"/>
            <rFont val="Tahoma"/>
            <family val="2"/>
          </rPr>
          <t xml:space="preserve">
Realacionar la cifra que corresponde a la Línea o punto de partida en que inicia la actividad</t>
        </r>
      </text>
    </comment>
    <comment ref="H7" authorId="0" shapeId="0" xr:uid="{50CBAE3F-4D2A-4CF5-B083-753840D8756A}">
      <text>
        <r>
          <rPr>
            <sz val="9"/>
            <color indexed="81"/>
            <rFont val="Tahoma"/>
            <family val="2"/>
          </rPr>
          <t xml:space="preserve">
Relacionar en número la meta que corresponde a la ejecución en el año de la actividad.</t>
        </r>
      </text>
    </comment>
    <comment ref="I7" authorId="0" shapeId="0" xr:uid="{748BE4AD-7860-4EF5-B7EC-2E4D0B3C9594}">
      <text>
        <r>
          <rPr>
            <sz val="9"/>
            <color indexed="81"/>
            <rFont val="Tahoma"/>
            <family val="2"/>
          </rPr>
          <t xml:space="preserve">
Relacionar y proyectar por mes la meta del año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D6A690B6-CFD0-48C0-B04F-A28286E90F0A}">
      <text>
        <r>
          <rPr>
            <sz val="9"/>
            <color indexed="81"/>
            <rFont val="Tahoma"/>
            <family val="2"/>
          </rPr>
          <t>En este espacio, relacionar el nombre de la actividad asociada al plan, o plan o componente o cronograma.</t>
        </r>
      </text>
    </comment>
    <comment ref="A5" authorId="0" shapeId="0" xr:uid="{F60E407D-F004-4AB3-8AA3-E5F3869F4992}">
      <text>
        <r>
          <rPr>
            <sz val="9"/>
            <color indexed="81"/>
            <rFont val="Tahoma"/>
            <family val="2"/>
          </rPr>
          <t>Relacionar el nombre del proceso, objetivo, política o componente (en el caso del PAAC) sobre el que se va a formular o reportar avance de sus actividades.</t>
        </r>
      </text>
    </comment>
    <comment ref="B5" authorId="0" shapeId="0" xr:uid="{57A0ECF2-4817-4B44-BF9B-EC807AAF1AC3}">
      <text>
        <r>
          <rPr>
            <sz val="9"/>
            <color indexed="81"/>
            <rFont val="Tahoma"/>
            <family val="2"/>
          </rPr>
          <t>Relacionar las actividades o tareas a ejecutar asociadas al Plan o Actividad General</t>
        </r>
      </text>
    </comment>
    <comment ref="C5" authorId="0" shapeId="0" xr:uid="{23A00F90-90B2-4240-BC66-74793FBEBB17}">
      <text>
        <r>
          <rPr>
            <sz val="9"/>
            <color indexed="81"/>
            <rFont val="Tahoma"/>
            <family val="2"/>
          </rPr>
          <t xml:space="preserve">
Informativo</t>
        </r>
      </text>
    </comment>
    <comment ref="G5" authorId="0" shapeId="0" xr:uid="{2EABA0D9-760C-47C2-A03D-4CB1D36BD59E}">
      <text>
        <r>
          <rPr>
            <sz val="9"/>
            <color indexed="81"/>
            <rFont val="Tahoma"/>
            <family val="2"/>
          </rPr>
          <t xml:space="preserve">
Informativo</t>
        </r>
      </text>
    </comment>
    <comment ref="AA5" authorId="0" shapeId="0" xr:uid="{23256042-085A-4561-93DF-E01F60E557D8}">
      <text>
        <r>
          <rPr>
            <sz val="9"/>
            <color indexed="81"/>
            <rFont val="Tahoma"/>
            <family val="2"/>
          </rPr>
          <t xml:space="preserve">Relacione la dependencia y/o funcionario responsable de realizar la actividad o tarea
</t>
        </r>
      </text>
    </comment>
    <comment ref="C6" authorId="0" shapeId="0" xr:uid="{2B9FC916-3C51-4F5F-9B8B-27D3A9D70BF6}">
      <text>
        <r>
          <rPr>
            <sz val="9"/>
            <color indexed="81"/>
            <rFont val="Tahoma"/>
            <family val="2"/>
          </rPr>
          <t xml:space="preserve">
Relacionar el Nombre del indicador. Si el cronograma se encuentra asociado a una actividad del PAG, colocar el que se encuentra en el Plan </t>
        </r>
      </text>
    </comment>
    <comment ref="D6" authorId="0" shapeId="0" xr:uid="{0517478C-170E-44DE-9E9E-04A58DC99C7E}">
      <text>
        <r>
          <rPr>
            <sz val="9"/>
            <color indexed="81"/>
            <rFont val="Tahoma"/>
            <family val="2"/>
          </rPr>
          <t xml:space="preserve">
Relacionar la variable 1 que hace parte de la formula del indicador.</t>
        </r>
      </text>
    </comment>
    <comment ref="E6" authorId="0" shapeId="0" xr:uid="{4447126A-C3EB-4FD1-AFB5-1F457F0FD422}">
      <text>
        <r>
          <rPr>
            <sz val="9"/>
            <color indexed="81"/>
            <rFont val="Tahoma"/>
            <family val="2"/>
          </rPr>
          <t xml:space="preserve">
Relacionar la variable 2 que hace parte de la formula del indicador.</t>
        </r>
      </text>
    </comment>
    <comment ref="F6" authorId="0" shapeId="0" xr:uid="{D25C0640-55A7-487F-8E6B-11421F48EA8B}">
      <text>
        <r>
          <rPr>
            <sz val="9"/>
            <color indexed="81"/>
            <rFont val="Tahoma"/>
            <family val="2"/>
          </rPr>
          <t xml:space="preserve">
Seleccionar la frecuencia de reporte de la lista desplegable.</t>
        </r>
      </text>
    </comment>
    <comment ref="G6" authorId="0" shapeId="0" xr:uid="{7433CA60-C25A-4246-B1F5-2295D3B6F9D7}">
      <text>
        <r>
          <rPr>
            <sz val="9"/>
            <color indexed="81"/>
            <rFont val="Tahoma"/>
            <family val="2"/>
          </rPr>
          <t xml:space="preserve">
Informativo: asociado a las metas de las actividades.</t>
        </r>
      </text>
    </comment>
    <comment ref="I6" authorId="0" shapeId="0" xr:uid="{88A2D4F0-74A3-4E3A-A62F-92FFC516BE9A}">
      <text>
        <r>
          <rPr>
            <sz val="9"/>
            <color indexed="81"/>
            <rFont val="Tahoma"/>
            <family val="2"/>
          </rPr>
          <t xml:space="preserve">
Informativo: Donde se relacionan las metas por mes en que se proyecta reportar.</t>
        </r>
      </text>
    </comment>
    <comment ref="U6" authorId="0" shapeId="0" xr:uid="{533CFB97-D157-41F4-89A2-764EC732E335}">
      <text>
        <r>
          <rPr>
            <sz val="9"/>
            <color indexed="81"/>
            <rFont val="Tahoma"/>
            <family val="2"/>
          </rPr>
          <t xml:space="preserve">
Este espacio aplica solo para el componente SST</t>
        </r>
      </text>
    </comment>
    <comment ref="V6" authorId="0" shapeId="0" xr:uid="{267958D2-3E46-42EA-9191-8E2383B2E087}">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64D64753-F10B-4F94-AAEC-6AC95F19EADD}">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Y6" authorId="0" shapeId="0" xr:uid="{C37ECA45-0E17-41CB-8266-F08AB6FE0F1D}">
      <text>
        <r>
          <rPr>
            <sz val="9"/>
            <color indexed="81"/>
            <rFont val="Tahoma"/>
            <family val="2"/>
          </rPr>
          <t xml:space="preserve">
Relacione o describa la gestión realizada frente a la ejecución o avance de la actividad o tarea</t>
        </r>
      </text>
    </comment>
    <comment ref="Z6" authorId="0" shapeId="0" xr:uid="{92A1144C-F167-4BC0-B5D2-F643A219343E}">
      <text>
        <r>
          <rPr>
            <sz val="9"/>
            <color indexed="81"/>
            <rFont val="Tahoma"/>
            <family val="2"/>
          </rPr>
          <t xml:space="preserve">Este espacio exclusivo para la OAP, en donde se relaciona el análisis correspondiente a lo reportado por las areas 
</t>
        </r>
      </text>
    </comment>
    <comment ref="G7" authorId="0" shapeId="0" xr:uid="{35C5586E-D887-4DB8-906D-229D9FBB187A}">
      <text>
        <r>
          <rPr>
            <sz val="9"/>
            <color indexed="81"/>
            <rFont val="Tahoma"/>
            <family val="2"/>
          </rPr>
          <t xml:space="preserve">
Realacionar la cifra que corresponde a la Línea o punto de partida en que inicia la actividad</t>
        </r>
      </text>
    </comment>
    <comment ref="H7" authorId="0" shapeId="0" xr:uid="{C3E3A5DC-FDDD-4D57-A93D-2CF76621D6CA}">
      <text>
        <r>
          <rPr>
            <sz val="9"/>
            <color indexed="81"/>
            <rFont val="Tahoma"/>
            <family val="2"/>
          </rPr>
          <t xml:space="preserve">
Relacionar en número la meta que corresponde a la ejecución en el año de la actividad.</t>
        </r>
      </text>
    </comment>
    <comment ref="I7" authorId="0" shapeId="0" xr:uid="{8082ED06-FD90-4EE6-ACEF-71E588941FC5}">
      <text>
        <r>
          <rPr>
            <sz val="9"/>
            <color indexed="81"/>
            <rFont val="Tahoma"/>
            <family val="2"/>
          </rPr>
          <t xml:space="preserve">
Relacionar y proyectar por mes la meta del año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Andrea del Pilar Lopez</author>
    <author>tc={1E3F76E3-0848-4AA1-BACE-CAF72127623C}</author>
    <author>tc={856B51C0-4BB5-4985-AEB3-A991574DB712}</author>
    <author>tc={4D2A80F0-FF7A-48E0-9380-3CB4642E7DFC}</author>
  </authors>
  <commentList>
    <comment ref="A4" authorId="0" shapeId="0" xr:uid="{961C612F-E00A-4192-B2F3-C421C8AC16E2}">
      <text>
        <r>
          <rPr>
            <sz val="9"/>
            <color indexed="81"/>
            <rFont val="Tahoma"/>
            <family val="2"/>
          </rPr>
          <t>En este espacio, relacionar el nombre de la actividad asociada al plan, o plan o componente o cronograma.</t>
        </r>
      </text>
    </comment>
    <comment ref="A5" authorId="0" shapeId="0" xr:uid="{1BF013E2-08A8-4B73-8BE4-71AC8ED34865}">
      <text>
        <r>
          <rPr>
            <sz val="9"/>
            <color indexed="81"/>
            <rFont val="Tahoma"/>
            <family val="2"/>
          </rPr>
          <t>Relacionar el nombre del proceso, objetivo, política o componente (en el caso del PAAC) sobre el que se va a formular o reportar avance de sus actividades.</t>
        </r>
      </text>
    </comment>
    <comment ref="B5" authorId="0" shapeId="0" xr:uid="{0E2FE824-04F0-46F4-A12D-6B000DD1CBD1}">
      <text>
        <r>
          <rPr>
            <sz val="9"/>
            <color indexed="81"/>
            <rFont val="Tahoma"/>
            <family val="2"/>
          </rPr>
          <t>Relacionar las actividades o tareas a ejecutar asociadas al Plan o Actividad General</t>
        </r>
      </text>
    </comment>
    <comment ref="C5" authorId="0" shapeId="0" xr:uid="{EDC1B89F-FA95-46CF-9100-8B8045AD1822}">
      <text>
        <r>
          <rPr>
            <sz val="9"/>
            <color indexed="81"/>
            <rFont val="Tahoma"/>
            <family val="2"/>
          </rPr>
          <t xml:space="preserve">
Informativo</t>
        </r>
      </text>
    </comment>
    <comment ref="G5" authorId="0" shapeId="0" xr:uid="{2E6667FE-5B5E-4E05-9FB9-240531A9FF9D}">
      <text>
        <r>
          <rPr>
            <sz val="9"/>
            <color indexed="81"/>
            <rFont val="Tahoma"/>
            <family val="2"/>
          </rPr>
          <t xml:space="preserve">
Informativo</t>
        </r>
      </text>
    </comment>
    <comment ref="Z5" authorId="0" shapeId="0" xr:uid="{11ED4DCA-EFE5-471C-8D65-169DFECA9658}">
      <text>
        <r>
          <rPr>
            <sz val="9"/>
            <color indexed="81"/>
            <rFont val="Tahoma"/>
            <family val="2"/>
          </rPr>
          <t xml:space="preserve">Relacione la dependencia y/o funcionario responsable de realizar la actividad o tarea
</t>
        </r>
      </text>
    </comment>
    <comment ref="C6" authorId="0" shapeId="0" xr:uid="{AE5429FE-A1B2-4BB3-A774-8F63F241D209}">
      <text>
        <r>
          <rPr>
            <sz val="9"/>
            <color indexed="81"/>
            <rFont val="Tahoma"/>
            <family val="2"/>
          </rPr>
          <t xml:space="preserve">
Relacionar el Nombre del indicador. Si el cronograma se encuentra asociado a una actividad del PAG, colocar el que se encuentra en el Plan </t>
        </r>
      </text>
    </comment>
    <comment ref="D6" authorId="0" shapeId="0" xr:uid="{580FB2E4-17A2-4EF2-9EDB-FAE593181A59}">
      <text>
        <r>
          <rPr>
            <sz val="9"/>
            <color indexed="81"/>
            <rFont val="Tahoma"/>
            <family val="2"/>
          </rPr>
          <t xml:space="preserve">
Relacionar la variable 1 que hace parte de la formula del indicador.</t>
        </r>
      </text>
    </comment>
    <comment ref="E6" authorId="0" shapeId="0" xr:uid="{3BEBCFCD-A2E5-4AB3-B99C-A52FB118A2EE}">
      <text>
        <r>
          <rPr>
            <sz val="9"/>
            <color indexed="81"/>
            <rFont val="Tahoma"/>
            <family val="2"/>
          </rPr>
          <t xml:space="preserve">
Relacionar la variable 2 que hace parte de la formula del indicador.</t>
        </r>
      </text>
    </comment>
    <comment ref="F6" authorId="0" shapeId="0" xr:uid="{75A58217-D8E0-43C4-B340-1A917808CA92}">
      <text>
        <r>
          <rPr>
            <sz val="9"/>
            <color indexed="81"/>
            <rFont val="Tahoma"/>
            <family val="2"/>
          </rPr>
          <t xml:space="preserve">
Seleccionar la frecuencia de reporte de la lista desplegable.</t>
        </r>
      </text>
    </comment>
    <comment ref="G6" authorId="0" shapeId="0" xr:uid="{0DE5DDE6-D29C-4BE3-B49E-7C3507A5346C}">
      <text>
        <r>
          <rPr>
            <sz val="9"/>
            <color indexed="81"/>
            <rFont val="Tahoma"/>
            <family val="2"/>
          </rPr>
          <t xml:space="preserve">
Informativo: asociado a las metas de las actividades.</t>
        </r>
      </text>
    </comment>
    <comment ref="I6" authorId="0" shapeId="0" xr:uid="{438AAED9-C3F0-4331-9E57-E0A489588CC5}">
      <text>
        <r>
          <rPr>
            <sz val="9"/>
            <color indexed="81"/>
            <rFont val="Tahoma"/>
            <family val="2"/>
          </rPr>
          <t xml:space="preserve">
Informativo: Donde se relacionan las metas por mes en que se proyecta reportar.</t>
        </r>
      </text>
    </comment>
    <comment ref="U6" authorId="0" shapeId="0" xr:uid="{896DCBF3-6AD3-4701-A308-7C65B6997537}">
      <text>
        <r>
          <rPr>
            <sz val="9"/>
            <color indexed="81"/>
            <rFont val="Tahoma"/>
            <family val="2"/>
          </rPr>
          <t xml:space="preserve">
Este espacio aplica solo para el componente SST</t>
        </r>
      </text>
    </comment>
    <comment ref="V6" authorId="0" shapeId="0" xr:uid="{25D9644D-9E67-4E26-AC48-EBD4EFC5B9AE}">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7149B520-757D-4F20-92E3-4D16E408E6D5}">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5129C37E-31BC-4F9B-8E70-7AE53F707C3E}">
      <text>
        <r>
          <rPr>
            <sz val="9"/>
            <color indexed="81"/>
            <rFont val="Tahoma"/>
            <family val="2"/>
          </rPr>
          <t xml:space="preserve">
Relacione o describa la gestión realizada frente a la ejecución o avance de la actividad o tarea</t>
        </r>
      </text>
    </comment>
    <comment ref="Y6" authorId="0" shapeId="0" xr:uid="{38CF8C1B-5C33-4FF0-A873-9AECBBFB56A5}">
      <text>
        <r>
          <rPr>
            <sz val="9"/>
            <color indexed="81"/>
            <rFont val="Tahoma"/>
            <family val="2"/>
          </rPr>
          <t xml:space="preserve">Este espacio exclusivo para la OAP, en donde se relaciona el análisis correspondiente a lo reportado por las areas 
</t>
        </r>
      </text>
    </comment>
    <comment ref="G7" authorId="0" shapeId="0" xr:uid="{1B36D1E8-539D-4AC1-A373-EF4437927F44}">
      <text>
        <r>
          <rPr>
            <sz val="9"/>
            <color indexed="81"/>
            <rFont val="Tahoma"/>
            <family val="2"/>
          </rPr>
          <t xml:space="preserve">
Realacionar la cifra que corresponde a la Línea o punto de partida en que inicia la actividad</t>
        </r>
      </text>
    </comment>
    <comment ref="H7" authorId="0" shapeId="0" xr:uid="{6529D72F-D0D6-49D7-B04D-A9AD8D4E5CC6}">
      <text>
        <r>
          <rPr>
            <sz val="9"/>
            <color indexed="81"/>
            <rFont val="Tahoma"/>
            <family val="2"/>
          </rPr>
          <t xml:space="preserve">
Relacionar en número la meta que corresponde a la ejecución en el año de la actividad.</t>
        </r>
      </text>
    </comment>
    <comment ref="I7" authorId="0" shapeId="0" xr:uid="{8E4579EF-4FDF-4D4C-8588-634F3143DBAF}">
      <text>
        <r>
          <rPr>
            <sz val="9"/>
            <color indexed="81"/>
            <rFont val="Tahoma"/>
            <family val="2"/>
          </rPr>
          <t xml:space="preserve">
Relacionar y proyectar por mes la meta del año</t>
        </r>
      </text>
    </comment>
    <comment ref="H8" authorId="1" shapeId="0" xr:uid="{1E3F76E3-0848-4AA1-BACE-CAF72127623C}">
      <text>
        <t>[Comentario encadenado]
Su versión de Excel le permite leer este comentario encadenado; sin embargo, las ediciones que se apliquen se quitarán si el archivo se abre en una versión más reciente de Excel. Más información: https://go.microsoft.com/fwlink/?linkid=870924
Comentario:
    El valor en este campo debe ser numérico, y no debe estar la ceda combinada….ya que aquí se debe especificar la meta de la actividad relacionada</t>
      </text>
    </comment>
    <comment ref="J8" authorId="2" shapeId="0" xr:uid="{856B51C0-4BB5-4985-AEB3-A991574DB712}">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favor solo dejar marcada en numero el mes en que se va a reportar, para no generar confusiones.</t>
      </text>
    </comment>
    <comment ref="W9" authorId="3" shapeId="0" xr:uid="{4D2A80F0-FF7A-48E0-9380-3CB4642E7DF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Por favor ser específicos en la evidencia que se va a entregar con el fin de evitar confusiones </t>
      </text>
    </comment>
  </commentList>
</comments>
</file>

<file path=xl/sharedStrings.xml><?xml version="1.0" encoding="utf-8"?>
<sst xmlns="http://schemas.openxmlformats.org/spreadsheetml/2006/main" count="3058" uniqueCount="984">
  <si>
    <t>CÓDIGO</t>
  </si>
  <si>
    <t>VERSIÓN</t>
  </si>
  <si>
    <t>Calidad del dato</t>
  </si>
  <si>
    <t>Ejemplo de registro</t>
  </si>
  <si>
    <t>Tipo de atributo</t>
  </si>
  <si>
    <t>Descripción del atributo</t>
  </si>
  <si>
    <t>Atributo</t>
  </si>
  <si>
    <t>FECHA</t>
  </si>
  <si>
    <t>Línea de Base</t>
  </si>
  <si>
    <t>Valor absoluto</t>
  </si>
  <si>
    <t>Ene</t>
  </si>
  <si>
    <t>Feb</t>
  </si>
  <si>
    <t>Mar</t>
  </si>
  <si>
    <t>Abr</t>
  </si>
  <si>
    <t>May</t>
  </si>
  <si>
    <t>Jun</t>
  </si>
  <si>
    <t>Jul</t>
  </si>
  <si>
    <t>Ago</t>
  </si>
  <si>
    <t>Sep</t>
  </si>
  <si>
    <t>Oct</t>
  </si>
  <si>
    <t>Nov</t>
  </si>
  <si>
    <t>Dic</t>
  </si>
  <si>
    <t>DIRECCIONAMIENTO ESTRATÉGICO</t>
  </si>
  <si>
    <t>Mensual</t>
  </si>
  <si>
    <t>Bimestral</t>
  </si>
  <si>
    <t>Trimestral</t>
  </si>
  <si>
    <t>Cuatrimestral</t>
  </si>
  <si>
    <t>Semestral</t>
  </si>
  <si>
    <t>Texto</t>
  </si>
  <si>
    <t>Selección</t>
  </si>
  <si>
    <t>Informativo</t>
  </si>
  <si>
    <t>Espacio Informativo no se relaciona en la fila</t>
  </si>
  <si>
    <t>Seleccione la variable de acuerdo a la frecuencia en reportará la actividad</t>
  </si>
  <si>
    <t>En este espacio se encuentran los meses del año y se debe colocar cuando reportará la actividad o tarea</t>
  </si>
  <si>
    <t>Línea o punto de partida en que inicia la actividad</t>
  </si>
  <si>
    <t>Relacionar el indicador con que se mide en el Plan (PAG- PEIDA)</t>
  </si>
  <si>
    <t>Relacione el porcentaje de avance de las actividades de la columna D o F, de acuerdo a la formula del indicador,  correspondientes al período de reporte</t>
  </si>
  <si>
    <t>Relacione o describa la gestión realizada frente a la ejecución de la actividad o tarea</t>
  </si>
  <si>
    <t>Actividad o tarea, ejemplo: Realizar seguimiento y consolidación al plan Estratégico Sectorial</t>
  </si>
  <si>
    <t xml:space="preserve">Se relaciona el Indicador general con que se mide en el Plan, en este caso del PAG, ejemplo: Ejecutar cronograma de actividades para la implementación de las políticas de Planeación Institucional y  Seguimiento y Evaluación del Desempeño Institucional del Modelo Integrado de Planeación- MIPG </t>
  </si>
  <si>
    <t>Espacio Informativo</t>
  </si>
  <si>
    <t>Relacionar la variable 1 del indicador  con que se mide en el Plan (PAG- PEIDA)</t>
  </si>
  <si>
    <t>Se relaciona la variable uno (1) o numerador del indicador  general con que se mide en el Plan, en este caso del PAG, ejemplo: Número de actividades ejecutadas en el plan de acción de MIPG de las políticas "Planeación Institucional, Seguimiento y evaluación del desempeño institucional"</t>
  </si>
  <si>
    <t xml:space="preserve">Selecciona la periodicidad de reporte entre la lista relacionada, ejemplo: Trimestral </t>
  </si>
  <si>
    <t>En este se selecciona y se coloca la meta por periodo de reporte, ejemplo: Marzo 1; Junio: 1; Septiembre: 1; Diciembre; 1</t>
  </si>
  <si>
    <t>Se relaciona el porcentaje de avance de las actividades de la columna D o F, de acuerdo a la formula del indicador, ejemplo: 80%</t>
  </si>
  <si>
    <t>Escribir la actividad o tarea iniciando en verbo infinitivo y sin siglas</t>
  </si>
  <si>
    <t xml:space="preserve">Se relaciona el nombre del indicador, este no debe contener siglas </t>
  </si>
  <si>
    <t>Escoger solo de la Selección la cual ya viene predeterminada</t>
  </si>
  <si>
    <t>Se debe relacionar en el mes correspondiente en numero a reportar, o x señalando que inicia la actividad</t>
  </si>
  <si>
    <t>Se anexa la evidencia que soporta la ejecución de la actividad</t>
  </si>
  <si>
    <t xml:space="preserve">Se debe colocar con las Iniciales en Mayúsculas </t>
  </si>
  <si>
    <t>Relacionar el nombre del proceso, objetivo, política o componente (en el caso del PAAC) sobre el que se va a formular o reportar avance de sus actividades</t>
  </si>
  <si>
    <t>Si está asociado a un proceso, ejemplo: Direccionamiento Estratégico; si está asociado a una política, ejemplo: Planeación Institucional</t>
  </si>
  <si>
    <t>Se debe relacionar la política, proceso o componente formal, con el nombre como se encuentre en el Sistema Integrado de Gestión</t>
  </si>
  <si>
    <t>Relacionar las actividades o tareas a ejecutar asociadas al Plan o Actividad General</t>
  </si>
  <si>
    <t xml:space="preserve">Se debe relacionar en número o porcentaje de acuerdo con la formula del indicador </t>
  </si>
  <si>
    <t>Relacionar la variable 2 del indicador (Si aplica - Porcentual, Índice, Moda, Mediana) con que se mide en el Plan (PAG- PEIDA)</t>
  </si>
  <si>
    <t xml:space="preserve">Como el indicador es Numérico no aplica relacionar variable dos (2), en caso que fuera porcentual o Índice, se debe relacionar la variable 2 o denominador </t>
  </si>
  <si>
    <t xml:space="preserve">Se debe relacionar en número de acuerdo con la formula del indicador </t>
  </si>
  <si>
    <t>Se trae la información del punto de partida de la actividad, Ejemplo: 2</t>
  </si>
  <si>
    <t>Se debe relacionar en numero o porcentaje, de acuerdo con el punto de partida de la actividad o tarea</t>
  </si>
  <si>
    <t>Colocar la meta de la actividad (Numérica)</t>
  </si>
  <si>
    <t>La meta de la actividad o tarea a desarrollar, ejemplo: 4</t>
  </si>
  <si>
    <t>En este puto solo se debe relacionar en numero, la meta proyectada</t>
  </si>
  <si>
    <t>Se debe relacionar en porcentaje, de acuerdo con la formula</t>
  </si>
  <si>
    <t>Se relaciona el producto o entregable que evidencia el cumplimiento o avance de la actividad, ejemplo: Plan estratégico Sectorial consolidado y enviado al Ministerio de Salud</t>
  </si>
  <si>
    <t xml:space="preserve">Se relaciona lo realizado para el cumplimiento a avance de la actividad, ejemplo: Se consolida la información correspondiente al tercer trimestre de la vigencia, se analiza, valida y se envía al Ministerio de Salud  </t>
  </si>
  <si>
    <t>Se debe relacionar el seguimiento de la actividad y/o tarea de manera clara y concisa</t>
  </si>
  <si>
    <t>Relacione la dependencia y/o funcionario responsable de realizar la actividad o tarea</t>
  </si>
  <si>
    <t>Dependencia y funcionario responsable, ejemplo: Oficina Asesora de Planeación, Andrea del Pilar López</t>
  </si>
  <si>
    <t>DEFT04</t>
  </si>
  <si>
    <t>Fecha Actualización</t>
  </si>
  <si>
    <t>Se realaciona la fecha de actualización del cronograma</t>
  </si>
  <si>
    <t>Se publica el primer día hábil del mes sujeto de modificación, ejemplo: 01/04/2023</t>
  </si>
  <si>
    <t>Relacionar la fecha así DD/MM/AAAA</t>
  </si>
  <si>
    <t>Relacione el producto o evidencia que soporte la ejecución y/o avance de la actividad relacionada y en el seguimiento, Adjunte los documentos que respalden el resultado del indicador y de la gestión.</t>
  </si>
  <si>
    <t xml:space="preserve">Este espacio exclusivo para la OAP, en donde se relaciona el análisis correspondiente a lo reportado por las areas </t>
  </si>
  <si>
    <t xml:space="preserve">Se relacionael analisis correspondiente frente al avance o cumplimiento de la actividad, ejemplo: La depedencia consolidó la información correspondiente al tercer trimestre de la vigencia, se analiza, valida y se envía al Ministerio de Salud  </t>
  </si>
  <si>
    <t xml:space="preserve">Se debe relacionar el seguimiento de la actividad y/o tarea de manera clara y concisa, cumpliendo con las reglas gramaticales </t>
  </si>
  <si>
    <t>Espacio Informativo no se relaciona en la fila (Solo se relaciona información, si el cronograma se reporta a la OAP)</t>
  </si>
  <si>
    <t>N/A</t>
  </si>
  <si>
    <t>FORMULACIÓN Y SEGUIMIENTO DE PLANES O CRONOGRAMAS</t>
  </si>
  <si>
    <t xml:space="preserve">ACTIVIDAD O TAREA </t>
  </si>
  <si>
    <t xml:space="preserve"> INDICADOR</t>
  </si>
  <si>
    <t xml:space="preserve">
Nombre </t>
  </si>
  <si>
    <t xml:space="preserve">
Dato Variable 1</t>
  </si>
  <si>
    <t xml:space="preserve">
Dato Variable 2</t>
  </si>
  <si>
    <t>Frecuencia de Reporte</t>
  </si>
  <si>
    <t xml:space="preserve"> Metas Programadas</t>
  </si>
  <si>
    <t xml:space="preserve">
Fecha de Reporte o Ejecución de la actividad</t>
  </si>
  <si>
    <t xml:space="preserve"> CRONOGRAMA</t>
  </si>
  <si>
    <t xml:space="preserve"> SEGUIMIENTO A LA EJECUCIÓN </t>
  </si>
  <si>
    <t xml:space="preserve">
Porcentaje (%) de avance o cumplimiento</t>
  </si>
  <si>
    <t xml:space="preserve">
 Relacionar Producto / Evidencia</t>
  </si>
  <si>
    <t xml:space="preserve">
Resultado de la Gestión</t>
  </si>
  <si>
    <t xml:space="preserve"> Análisis resultados de Gestión (OAP)</t>
  </si>
  <si>
    <t xml:space="preserve"> DEPENDENCIA Y/O FUNCIONARIO RESPONSABLE </t>
  </si>
  <si>
    <t>Última fecha de actualización del registro :</t>
  </si>
  <si>
    <t xml:space="preserve">Nombre </t>
  </si>
  <si>
    <t>Recursos Técnicos y/o financieros</t>
  </si>
  <si>
    <t xml:space="preserve"> PROCESO, OBJETIVO, POLÍTICA, COMPONENTE </t>
  </si>
  <si>
    <t>PROCESO, OBJETIVO, POLÍTICA, COMPONENTE O PLANES</t>
  </si>
  <si>
    <t>ACTIVIDADES O TAREAS</t>
  </si>
  <si>
    <t>INDICADOR</t>
  </si>
  <si>
    <t>Dato Variable 1</t>
  </si>
  <si>
    <t>Dato Variable 2</t>
  </si>
  <si>
    <t>CRONOGRAMA</t>
  </si>
  <si>
    <t>Metas Programadas</t>
  </si>
  <si>
    <t>Fecha de Reporte o Ejecución de la actividad</t>
  </si>
  <si>
    <t xml:space="preserve">SEGUIMIENTO A LA EJECUCIÓN </t>
  </si>
  <si>
    <t>PORCENTAJE (%) DE AVANCE</t>
  </si>
  <si>
    <t>RELACIONAR PRODUCTO / EVIDENCIA</t>
  </si>
  <si>
    <t xml:space="preserve"> RESULTADO DE  LA GESTION</t>
  </si>
  <si>
    <t>Análisis resultados de Gestión (OAP)</t>
  </si>
  <si>
    <t xml:space="preserve">DEPENDENCIA Y/O FUNCIONARIO RESPONSABLE </t>
  </si>
  <si>
    <t>Relacionar la acividad general del PAG, ejemplo: Cronograma de actividades para la apropiación, fortalecimiento  y seguimiento de la planeación estratégica Institucional.</t>
  </si>
  <si>
    <t>Iniciar en mayuscula y no colocar siglas sin su significado</t>
  </si>
  <si>
    <t>Relacionar el recurso que necesita, ejemplo: Se necesitan $250.000.000 para la ejecución de….</t>
  </si>
  <si>
    <t>NOMBRE DEL PLAN O CRONOGRAMA</t>
  </si>
  <si>
    <t>Relacionar el nombre de la actividad asociada al plan, o plan o componente o cronograma.</t>
  </si>
  <si>
    <t>Relacionar los recursos a la actividad asociada. Espacio solo para el componente de Seguridad y Salud en el Trabajo - SST</t>
  </si>
  <si>
    <t>ODS</t>
  </si>
  <si>
    <t>PES</t>
  </si>
  <si>
    <t>PND</t>
  </si>
  <si>
    <t>DIMENSIONES OPERATIVAS DEL MIPG</t>
  </si>
  <si>
    <t>POLÍTICAS DE GESTIÓN Y DESEMPEÑO INSTITUCIONAL</t>
  </si>
  <si>
    <t>OBJETIVOS INSTITUCIONALES</t>
  </si>
  <si>
    <t xml:space="preserve">EJES ESTRATEGICOS </t>
  </si>
  <si>
    <t>PROCESO</t>
  </si>
  <si>
    <t>NOMBRE PROYECTO DE INVERSIÓN</t>
  </si>
  <si>
    <t xml:space="preserve">DEPENDENCIAS </t>
  </si>
  <si>
    <t>TIPO</t>
  </si>
  <si>
    <t xml:space="preserve">FRECUENCIA </t>
  </si>
  <si>
    <t>UNIDAD DE MEDIDA</t>
  </si>
  <si>
    <t>DIMENSIONES VRS POLÍTICAS DE GESTIÓN Y DESEMPEÑO INSTITUCIONAL</t>
  </si>
  <si>
    <t>Salud y bienestar</t>
  </si>
  <si>
    <t xml:space="preserve">1. Modular, regular e implementar la prestación de servicios de salud mediante la conformación de redes integrales e integradas de servicios y el sistema integral de calidad en salud para garantizar el derecho fundamental a la salud, el acceso equitativo a los servicios de salud a la población del territorio nacional. </t>
  </si>
  <si>
    <t xml:space="preserve">Habilitadores que potencian la seguridad humana y las oportunidades de bienestar           </t>
  </si>
  <si>
    <t>Talento Humano</t>
  </si>
  <si>
    <t>Consolidar la Superintendencia Nacional de Salud como un organismo técnico, rector del sistema de vigilancia, inspección y control.</t>
  </si>
  <si>
    <t>Fortalecer la confianza y credibilidad de los habitantes del territorio nacional  frente al máximo órgano de inspección, vigilancia y control del sector salud</t>
  </si>
  <si>
    <t>Direccionamiento Estratégico</t>
  </si>
  <si>
    <t>Optimización del uso de los mecanismos de conciliación y facultad jurisdiccional en el Sistema General de Seguridad Social en Salud dispuestos por la Superintendencia Nacional de Salud nacional</t>
  </si>
  <si>
    <t xml:space="preserve">Delegatura para la Protección al Usuario </t>
  </si>
  <si>
    <t>Eficiencia</t>
  </si>
  <si>
    <t xml:space="preserve">Porcentual </t>
  </si>
  <si>
    <t>Paz, justicia e instituciones solidas</t>
  </si>
  <si>
    <t>2. Contar con un talento humano en salud dignificado y competente por medio de la laboralización con estabilidad, formalización, remuneración justa, formación permanente y protección de la salud en el trabajo con el fin de garantizar suficiencia del mismo, la equidad en su distribución y su mejora en el desempeño dentro de un modelo de atención basado en Atención Primaria y seguridad sanitaria nacional.</t>
  </si>
  <si>
    <t xml:space="preserve">Superación de Privaciones como fundamento de la dignidad humana y condiciones básicas para el bienestar </t>
  </si>
  <si>
    <t>Direccionamiento Estratégico y Planeación</t>
  </si>
  <si>
    <t xml:space="preserve">Integridad </t>
  </si>
  <si>
    <t>Promover el mejoramiento de la calidad en la atención en salud.</t>
  </si>
  <si>
    <t>Aumentar la capacidad resolutiva y la proactividad de la Superintendencia Nacional  de Salud.</t>
  </si>
  <si>
    <t>Relacionamiento con la Ciudadanía y Grupos de Valor</t>
  </si>
  <si>
    <t>Fortalecimiento de la inspección, vigilancia y control realizada por la Superintendencia Nacional de Salud al Sistema General de Seguridad Social en Salud a nivel nacional</t>
  </si>
  <si>
    <t>Delegatura Entidades Aseguramiento en Salud</t>
  </si>
  <si>
    <t>Eficacia</t>
  </si>
  <si>
    <t>Numérica</t>
  </si>
  <si>
    <t>Alianza para lograr los objetivos</t>
  </si>
  <si>
    <t>3. Garantizar acceso oportuno a los medicamentos y tecnología a todos los habitantes del territorio nacional mediante la promoción de la investigación, la expedición de regulación, la generación de alianzas estratégicas e incentivos con el fin de lograr capacidad instalada, un adecuado control de precios, mecanismos de transparencia y suficiencia en la prestación de servicios.</t>
  </si>
  <si>
    <t xml:space="preserve">Expansión de Capacidades: más y mejores oportunidades de la población para lograr sus proyectos de vida </t>
  </si>
  <si>
    <t>Gestión con Valores para Resultados</t>
  </si>
  <si>
    <t xml:space="preserve">Planeación Institucional </t>
  </si>
  <si>
    <t xml:space="preserve">Fortalecer la inspección, vigilancia y control del aseguramiento en salud.
</t>
  </si>
  <si>
    <t xml:space="preserve">Fortalecer la capacidad institucional de la Superintendencia Nacional de Salud aumentando la presencia y visibilidad institucional territorial. </t>
  </si>
  <si>
    <t>Gobierno y Gestión de Datos e Información</t>
  </si>
  <si>
    <t>Mejoramiento del conocimiento de los grupos de interés de las acciones de IVC de la Supersalud y la normatividad y disposicones del SGSSS nacional</t>
  </si>
  <si>
    <t>Delegatura Prestadores de Servicios en Salud</t>
  </si>
  <si>
    <t>Efectividad</t>
  </si>
  <si>
    <t>Indice</t>
  </si>
  <si>
    <t>Industria, innovación e infraestructura</t>
  </si>
  <si>
    <t>4. Construir un Sistema Único Nacional de Información en Salud mediante la integración de las distintas fuentes de información, la armonización y el diseño transversal de herramientas tecnológicas para lograr una información única en el país, de consulta universal, que permita la accesibilidad e identificación de los procesos de salud de los habitantes del territorio nacional.</t>
  </si>
  <si>
    <t>El cambio es con las mujeres</t>
  </si>
  <si>
    <t>Evaluación de Resultados</t>
  </si>
  <si>
    <t xml:space="preserve">Gestión presupuestal y eficiencia del gasto público </t>
  </si>
  <si>
    <t>Fortalecer a través de mecanismos de IVC la oportunidad en la generación y flujo de los recursos del Sistema General de Seguridad Social en Salud y los regímenes especiales y exceptuados.</t>
  </si>
  <si>
    <t xml:space="preserve">Promover e incentivar el desarrollo de mecanismos de participación ciudadana.   </t>
  </si>
  <si>
    <t>Gestión Estratégica de Personas</t>
  </si>
  <si>
    <t>Fortalecimiento de la ateción, protección y promoción de la participación de los ciudadanos en el Sistema General de Seguridad Social en Salud nacional</t>
  </si>
  <si>
    <t xml:space="preserve">Delegatura para Entidades Territoriales y Generadores y Recaudadores y Administradores de Recursos del SGSSS </t>
  </si>
  <si>
    <t xml:space="preserve">Moda </t>
  </si>
  <si>
    <t>5. Fortalecer capacidades institucionales de sector salud mediante la optimización de procesos, el empoderamiento del talento humano, la articulación interna, la gestión del conocimiento, las tecnologías de la información y la comunicación y la infraestructura física y administración eficiente de los recursos financieros con el fin de armonizar una intervención institucional articulada, integrada y universal.</t>
  </si>
  <si>
    <t>Pueblos y comunidades étnicas</t>
  </si>
  <si>
    <t>Información y Comunicación</t>
  </si>
  <si>
    <t>Compras y Contratación Pública</t>
  </si>
  <si>
    <t xml:space="preserve">Promover y fortalecer la participación ciudadana para la defensa de los derechos de los usuarios del sector salud.
</t>
  </si>
  <si>
    <t>Seguimiento y Evaluación al Vigilado</t>
  </si>
  <si>
    <t>Fortalecimiento del Sistema de Gestión Documental de la Superintendencia Nacional de Salud</t>
  </si>
  <si>
    <t>Delegatura de Investigaciones Administrativas</t>
  </si>
  <si>
    <t>Mediana</t>
  </si>
  <si>
    <t>6. Recuperar y fortalecer la red pública hospitalaria mediante el saneamiento financiero y la asistencia técnica para contar con unas instituciones que permita la prestación de servicios integrales, sostenibles y con calidad</t>
  </si>
  <si>
    <t>Jóvenes con derechos que lideran las transformaciones para la vida</t>
  </si>
  <si>
    <t>Gestión del Conocimiento y la Innovación</t>
  </si>
  <si>
    <t xml:space="preserve">Fortalecimiento organizacional y simplificación de procesos </t>
  </si>
  <si>
    <t>Adelantar los procesos de intervención forzosa administrativa aplicando mecanismos de seguimiento a los agentes interventores, liquidadores y contralores y realizar inspección, vigilancia y control a las liquidaciones voluntarias con el fin de proteger los derechos de los afiliados y recursos del sector salud</t>
  </si>
  <si>
    <t>Gestión de Trámites</t>
  </si>
  <si>
    <t>Optimización de la prestación de servicios y provisión de soluciones de tecnologías de la información y la comunicaciones TIC de la Superintendencia Nacional de  Salud</t>
  </si>
  <si>
    <t>Delegatura Función Jurisdiccional y de Conciliación</t>
  </si>
  <si>
    <t>Control Interno</t>
  </si>
  <si>
    <t xml:space="preserve">Servicio al ciudadano </t>
  </si>
  <si>
    <t>Proteger los derechos y reconocer las obligaciones y deberes de los distintos actores participantes en el sector salud, a través de las funciones jurisdiccionales y de conciliación.</t>
  </si>
  <si>
    <t>Auditorías</t>
  </si>
  <si>
    <t>Fortalecimiento de la implementación de políticas, criterios y directrices jurídicas de la Superintendencia Nacional de Salud</t>
  </si>
  <si>
    <t>Delegatura para Operadores Logísticos de Tecnologías en Salud y Gestores Farmacéuticos</t>
  </si>
  <si>
    <t xml:space="preserve">Participación ciudadana en la gestión pública </t>
  </si>
  <si>
    <t>Fortalecer la capacidad institucional de la Superintendencia Nacional de Salud</t>
  </si>
  <si>
    <t>Control</t>
  </si>
  <si>
    <t>Consolidación del sistema integrado de planeación y gestión de la Supersalud a nivel nacional</t>
  </si>
  <si>
    <t>Dirección Juridica</t>
  </si>
  <si>
    <t>Racionalización de trámites</t>
  </si>
  <si>
    <t>Gestión Jurisdiccional y de Conciliación</t>
  </si>
  <si>
    <t>Desarrollo de la gestión estratégica del talento humano en la Supersalud a nivel nacional</t>
  </si>
  <si>
    <t>Dirección de Innovación y Desarrollo</t>
  </si>
  <si>
    <t>Gobierno Digital</t>
  </si>
  <si>
    <t>Gestión Financiera</t>
  </si>
  <si>
    <t>Oficina de Liquidaciones</t>
  </si>
  <si>
    <t xml:space="preserve">Seguridad Digital </t>
  </si>
  <si>
    <t>Gestión de Bienes y Servicios</t>
  </si>
  <si>
    <t>Oficina Asesora de Planeación</t>
  </si>
  <si>
    <r>
      <t xml:space="preserve">Participación ciudadana en la gestión </t>
    </r>
    <r>
      <rPr>
        <sz val="10"/>
        <color indexed="8"/>
        <rFont val="Verdana"/>
        <family val="2"/>
      </rPr>
      <t xml:space="preserve">pública </t>
    </r>
  </si>
  <si>
    <t xml:space="preserve">Defensa jurídica </t>
  </si>
  <si>
    <t>Gestión Jurídica</t>
  </si>
  <si>
    <t>Oficina Asesora de Comunicaciones</t>
  </si>
  <si>
    <t>Mejora Normativa</t>
  </si>
  <si>
    <t>Actuaciones Disciplinarias</t>
  </si>
  <si>
    <t>Oficina de Control Interno</t>
  </si>
  <si>
    <t>Gestión de la Información Estadística</t>
  </si>
  <si>
    <t>Gestión de Mejora</t>
  </si>
  <si>
    <t xml:space="preserve">Secretaria General </t>
  </si>
  <si>
    <t xml:space="preserve">Gestión documental </t>
  </si>
  <si>
    <t>Evaluación Independiente</t>
  </si>
  <si>
    <t xml:space="preserve">Transparencia, acceso a la información pública y lucha contra la   corrupción </t>
  </si>
  <si>
    <t xml:space="preserve">Seguimiento y evaluación del desempeño institucional </t>
  </si>
  <si>
    <t>Gestión del conocimiento y la innovación</t>
  </si>
  <si>
    <t xml:space="preserve">Control interno </t>
  </si>
  <si>
    <t>Ejercer Inspección y Vigilancia a la dispensación completa de fórmulas de medicamentos por parte del Gestor Farmacéutico</t>
  </si>
  <si>
    <t>Diseñar e implementar proyectos asociados al Modelo de Gobierno y Gestión de Datos e Información para la Superintendencia Nacional de Salud</t>
  </si>
  <si>
    <t>Porcentaje de fórmulas de medicamentos PBS dispensadas de manera completa por el Gestor Farmacéutico (GF)</t>
  </si>
  <si>
    <t>Nuevas sedes y oficinas de la Superintendencia Nacional de Salud en territorio</t>
  </si>
  <si>
    <t>ESTRATÉGICO</t>
  </si>
  <si>
    <t>Política de Gestión Documental</t>
  </si>
  <si>
    <t xml:space="preserve">Porcentaje de avance en la ejecución del Plan de Implementación de la Política de Gestión Documental </t>
  </si>
  <si>
    <t>Informe de avance cierre de brechas Diagnóstico de archivos</t>
  </si>
  <si>
    <t>Secretaria General</t>
  </si>
  <si>
    <t>Actualizar la política de gestión documental de acuerdo con los lineamientos establecidos por el Archivo General de la Nación y la Supersalud.</t>
  </si>
  <si>
    <t>Actualizar el Programa de Gestión Documental de acuerdo con los lineamientos y metodología definidos por el Archivo General de la Nación.</t>
  </si>
  <si>
    <t xml:space="preserve">Porcentaje de informes elaborados sobre la ejecución de capacitaciones en el plan de emergencia y Protocolo de rescate documental </t>
  </si>
  <si>
    <t>Realizar el análisis a las actividades críticas de éxito, para identificar la ausencia o duplicidad de funciones y barreras que impidan la oportuna, eficiente y eficaz prestación del servicio de la gestión documental en la entidad.</t>
  </si>
  <si>
    <t>Plan de análisis de actividades críticas de éxito del servicio de la gestión documental en la entidad</t>
  </si>
  <si>
    <t>Identificar estrategias y planes para lograr la articulación de la gestión documental con el plan estratégico institucional.</t>
  </si>
  <si>
    <t>ADMINISTRACIÓN DE ARCHIVOS</t>
  </si>
  <si>
    <t>Desarrollar estrategias que garanticen la administración, la regulación normativa, la adecuación de instalaciones, la conformación y estructura del equipo de trabajo y los modelos de capacitaciones al interior de la entidad.</t>
  </si>
  <si>
    <t>Informe de estrategias</t>
  </si>
  <si>
    <t>Desarrollar acciones para la adecuación de las instalaciones o espacios destinados para custodia de documentos en sus diferentes formatos, en concordancia con la normatividad existente.</t>
  </si>
  <si>
    <t>Secretaria General - Direcciones de Talento humano</t>
  </si>
  <si>
    <t>Articular con el Plan Institucional de Capacitación, los temas priorizados por el área de gestión documental o quien haga sus veces.</t>
  </si>
  <si>
    <t>Plan Institucional Capacitación en Gestión Documental</t>
  </si>
  <si>
    <t>Desarrollar la identificación de los riesgos laborales acordes con las diferentes actividades ejecutadas en el área de archivo teniendo en cuenta aspectos como bioseguridad y trabajo de fuerza.</t>
  </si>
  <si>
    <t>Secretaria General - Dirección de Talento humano</t>
  </si>
  <si>
    <t>PROCESOS DE LA GESTIÓN DOCUMENTAL</t>
  </si>
  <si>
    <t>Desarrollar los criterios o aspectos previstos en el proceso de planeación del Programa de Gestión Documental, para la posterior producción de los documentos (Diseño y Creación)en sus diferentes medios.</t>
  </si>
  <si>
    <t xml:space="preserve">Cuadro de Clasificación Documental </t>
  </si>
  <si>
    <t>Realizar procesos de transferencia documental secundaria</t>
  </si>
  <si>
    <t>Elaborar un programa de reprografía que prioriza y garantiza que la documentación cuenta con un respaldo que permite su recuperación a lo largo del tiempo mediante procesos adecuados de preservación.</t>
  </si>
  <si>
    <t>Porcentaje de avance en la ejecución del Plan de Implementación de la Política de Gestión Documental.</t>
  </si>
  <si>
    <t>Secretaria General - Grupo de Correspondencia</t>
  </si>
  <si>
    <t>Informe Plan de Conservación Documental</t>
  </si>
  <si>
    <t>Dirección de Innovación y Desarrollo - Subdirección de Tecnologías de la información</t>
  </si>
  <si>
    <t>TECNOLÓGICO</t>
  </si>
  <si>
    <t>Gestionar gradualmente el proceso de implementación de un Sistema de Gestión de documentos electrónicos de archivo de acuerdo con el análisis organizacional, normativo, tecnológico y documental y el modelo de requisitos.</t>
  </si>
  <si>
    <t>Informe del avance en la implementación del Sistema de Gestión de Documentos Electrónicos de Archivo -SGDEA.</t>
  </si>
  <si>
    <t xml:space="preserve">Generar y controlar a través de un consecutivo único los actos administrativos de la entidad - SGDEA. </t>
  </si>
  <si>
    <t>Informe sobre el mecanismo implementado para el control del consecutivo único de actos administrativos.</t>
  </si>
  <si>
    <t>Realizar seguimiento a la funcionalidad de crear los expedientes electrónicos con los respectivos componentes tecnológicos que requiera la entidad.</t>
  </si>
  <si>
    <t>Informe sobre la funcionalidad de la creación de Expedientes electrónicos</t>
  </si>
  <si>
    <t>CULTURAL</t>
  </si>
  <si>
    <t>Identificar, implementar y hacer seguimiento a las acciones que promuevan la apropiación de una cultura organizacional orientada hacia la gestión del conocimiento - Gestión Documental</t>
  </si>
  <si>
    <t>Porcentaje de avance en la ejecución del Plan de Implementación de la Política de Gestión Documental</t>
  </si>
  <si>
    <t>Informe de seguimiento a las acciones de apropiación de la cultura organizacional dirigida al componente de Gestión Documental</t>
  </si>
  <si>
    <t>Recopilar información para construir la memoria institucional con los documentos que posee el archivo, las experiencias del personal y conocimientos acumulados en el tiempo.</t>
  </si>
  <si>
    <t>Total mes</t>
  </si>
  <si>
    <t xml:space="preserve">Total Trimestral </t>
  </si>
  <si>
    <t>X</t>
  </si>
  <si>
    <t>$250.000.000 para el desarrollo integral del CSST, reflejado en personal, aportes ARL, equipos de oficina, EMOS, Brigadas y demás</t>
  </si>
  <si>
    <t>Dirección de Talento Humano</t>
  </si>
  <si>
    <t>Socialización y Sensibilización  de la Política del CSST</t>
  </si>
  <si>
    <t>Registros de asistencia, copia resumen del avance del PTA</t>
  </si>
  <si>
    <t>Realizar Informe para la Revisión por a Alta Dirección - Rendición de cuentas en SST</t>
  </si>
  <si>
    <t>Copia del Informe</t>
  </si>
  <si>
    <t>Realizar reunión con ARL para seguimiento a la Gestión</t>
  </si>
  <si>
    <t>Acta de reunión - asistencia</t>
  </si>
  <si>
    <t>Analizar los Indicadores de Gestión del CSST</t>
  </si>
  <si>
    <t>Acompañamiento en la gestión del COPASST y el CCL</t>
  </si>
  <si>
    <t xml:space="preserve">Realizar Evaluación de seguimiento al CSST según criterios de la Resolución 312 DE 2019 </t>
  </si>
  <si>
    <t xml:space="preserve">Realización y/o actualización del curso de 50 horas para funcionarios que aplique </t>
  </si>
  <si>
    <t>Seguimiento al cumplimiento de SST por parte de los contratistas</t>
  </si>
  <si>
    <t>Lista de asistencia</t>
  </si>
  <si>
    <t>Documentos o formatos actualizados</t>
  </si>
  <si>
    <t>Desarrollar  los programas de vigilancia epidemiológica</t>
  </si>
  <si>
    <t xml:space="preserve">Reportar  y Realizar las investigaciones de los AT y EL y su respectivo seguimiento a las recomendaciones que se emitan en las mismas, según la accidentalidad y ausentismo presentado. </t>
  </si>
  <si>
    <t>Realizar y hacer seguimiento al resultado de las condiciones de salud en el trabajo con base en los informes que entrega la IPS contratada.</t>
  </si>
  <si>
    <t>Realización de la Semana de la SST y celebración del día de la SST</t>
  </si>
  <si>
    <t>NA</t>
  </si>
  <si>
    <t xml:space="preserve">Acompañamiento a la Gestión de SST en las sedes regionales </t>
  </si>
  <si>
    <t>Realización de simulacro general de evacuación por simulación de Sismo</t>
  </si>
  <si>
    <t>Realización de simulacro de Primeros Auxilios a nivel de regionales y sede central</t>
  </si>
  <si>
    <t>Realización de simulacro de evacuación por simulación de conato de incendio en sedes de regionales y parcial en sede Central</t>
  </si>
  <si>
    <t>Realización de simulacro de evacuación por asonadas en sedes de regionales y parcial en sede Central</t>
  </si>
  <si>
    <t>PLAN DE BIENESTAR SOCIAL E INCENTIVOS</t>
  </si>
  <si>
    <t>Feria de Servicios Caja de Compensación Familiar</t>
  </si>
  <si>
    <t xml:space="preserve">Porcentaje de ejecución del Plan de bienestar social y estímulos </t>
  </si>
  <si>
    <t>Informe trimestral ejecución de la actividad</t>
  </si>
  <si>
    <t xml:space="preserve">Día de la Mujer </t>
  </si>
  <si>
    <t xml:space="preserve">Día del Hombre </t>
  </si>
  <si>
    <t>Lista de asistencia o informe trimestral ejecución de la actividad</t>
  </si>
  <si>
    <t>Actividad animales de compañía - Pets day</t>
  </si>
  <si>
    <t>Conmemoración día de la Madre</t>
  </si>
  <si>
    <t xml:space="preserve">Actividad Equidad de género, diversidad e inclusión </t>
  </si>
  <si>
    <t>Conmemoración día del Padre</t>
  </si>
  <si>
    <t>Conmemoración día del Servidor Público</t>
  </si>
  <si>
    <t>Conmemoración día del conductor</t>
  </si>
  <si>
    <t>Actividad artística y de manualidades</t>
  </si>
  <si>
    <t>Halloween</t>
  </si>
  <si>
    <t xml:space="preserve">Actividad de fin de año hijos de los funcionarios </t>
  </si>
  <si>
    <t>Adelantar actividades orientadas al mejoramiento del clima organizacional, de acuerdo con los resultados obtenidos en la medición del año 2023.</t>
  </si>
  <si>
    <t>Acondicionamiento físico aeróbicos / rumba terapia</t>
  </si>
  <si>
    <t>Beneficio por Cumpleaños</t>
  </si>
  <si>
    <t>Promoción y prestación de Servicios por terceros aliados.</t>
  </si>
  <si>
    <t xml:space="preserve">Difundir al interior de la Entidad los beneficios y convenios del Programa "Servimos" del Departamento Administrativo de la Función Pública. </t>
  </si>
  <si>
    <t xml:space="preserve">Difusión e invitación dirigida a los directivos sobre la importancia de la participación en las actividades de Bienestar. </t>
  </si>
  <si>
    <t xml:space="preserve">Incentivo por uso de la bicicleta </t>
  </si>
  <si>
    <t xml:space="preserve">Mensaje de agradecimiento por retiro de la entidad </t>
  </si>
  <si>
    <t>PLAN ESTRATÉGICO DE TALENTO HUMANO</t>
  </si>
  <si>
    <t>GESTIÓN DE LA CULTURA ORGANIZACIONAL</t>
  </si>
  <si>
    <t>Talleres de carácter lúdico-pedagógicos dirigido a grupos focales de todas las áreas de la entidad para fortalecer la apropiación y toma de conciencia de los valores contenidos en el código de Integridad</t>
  </si>
  <si>
    <t>Porcentaje de avance en la ejecución del Plan Estratégico de Desarrollo del Talento Humano</t>
  </si>
  <si>
    <t>En conjunto con la Oficina de Comunicaciones, gestionar la ejecución de la programación de campañas de Secretaría General y sus direcciones</t>
  </si>
  <si>
    <t>GESTIÓN DE LA PLANIFICACIÓN Y ANALÍTICA</t>
  </si>
  <si>
    <t>PETH 2024</t>
  </si>
  <si>
    <t xml:space="preserve">Diligenciar en la base de la planta de empleos en coordinación con las diferentes dependencias, la información correspondiente al perfil del manual de funciones de los empleos en vacancia temporal y empleos actualmente ocupados por su titular. </t>
  </si>
  <si>
    <t>Planta de personal  con los datos incluidos</t>
  </si>
  <si>
    <t>Actualizar el documento de Caracterización de los Grupos de Interés internos.</t>
  </si>
  <si>
    <t>Documento de Caracterización</t>
  </si>
  <si>
    <t>Realizar análisis de la información estadística de las causas de retiro de servidores públicos y elaborar informe.</t>
  </si>
  <si>
    <t>GESTIÓN DEL EMPLEO</t>
  </si>
  <si>
    <t>Realizar campañas periódicas de actualización la información obligatoria registrada en el SIGEP dirigidas a los servidores de la Entidad.</t>
  </si>
  <si>
    <t>Realizar informe de los procesos meritocráticos realizados con el acompañamiento de la Función Pública a los aspirantes a cargos  de libre nombramiento y remoción.</t>
  </si>
  <si>
    <t>Continuar el proceso que se viene realizando para la vinculación de los servidores en los cargos provisionales.</t>
  </si>
  <si>
    <t>Verificar el registro de la Información de los funcionarios en el SIGEP.</t>
  </si>
  <si>
    <t>Realizar seguimiento al  concurso de méritos con la CNSC.</t>
  </si>
  <si>
    <t>Ejecutar el plan de vacantes y el plan de previsión de empleos de la entidad y presentar informes trimestrales de su ejecución</t>
  </si>
  <si>
    <t xml:space="preserve">Actualizar y organizar las historias laborales físicas, que permitan una consulta real y acertada de la información de los funcionarios. </t>
  </si>
  <si>
    <t>GESTIÓN DEL RENDIMIENTO</t>
  </si>
  <si>
    <t>Ejecutar las actividades definidas para el componente de la Gestión del Rendimiento de la entidad.</t>
  </si>
  <si>
    <t>Realizar evaluación y análisis de los acuerdos de gestión que hayan sido entregados en Talento Humano.</t>
  </si>
  <si>
    <t>GESTIÓN DEL DESARROLLO</t>
  </si>
  <si>
    <t>Elaborar, ejecutar y evaluar el Plan Institucional de Capacitación y presentar informes trimestrales de su ejecución</t>
  </si>
  <si>
    <t>Diseñar campaña comunicativa orientada a estimular la participación de los todos los funcionarios en los eventos de Capacitación</t>
  </si>
  <si>
    <t>Diseñar campaña comunicativa orientada a que los líderes de los procesos asignen a los servidores que participan en los eventos de capacitación de acuerdo con las debilidades de competencias identificadas en ellos.</t>
  </si>
  <si>
    <t>Mantener actualizado el registro de información en el aplicativo de seguimiento y control de competencias en las que se han capacitado los servidores.</t>
  </si>
  <si>
    <t>Reporte de información generado por el aplicativo.</t>
  </si>
  <si>
    <t>Estructurar la evaluación de impacto para los eventos de Inducción y Reinducción</t>
  </si>
  <si>
    <t xml:space="preserve">Implementar el programa de Bilingüismo dentro de la Entidad </t>
  </si>
  <si>
    <t>Informe de ejecución del programa de Bilingüismo.</t>
  </si>
  <si>
    <t xml:space="preserve">Definir los proyectos de aprendizaje en el diagnóstico de necesidades de capacitación que se realizará en el mes de Diciembre. </t>
  </si>
  <si>
    <t>PIC  2024</t>
  </si>
  <si>
    <t>GESTIÓN DE LA RELACIONES HUMANAS</t>
  </si>
  <si>
    <t xml:space="preserve">Realizar el análisis y trámite de las solicitudes de Teletrabajo allegadas a la Dirección de Talento Humano para acceder a la modalidad. </t>
  </si>
  <si>
    <t>Elaborar, ejecutar y evaluar el Plan Institucional de Bienestar e Incentivos y presentar informes trimestrales de su ejecución</t>
  </si>
  <si>
    <t>Elaborar, ejecutar y evaluar el Plan  de Seguridad y Salud en el Trabajo y presentar informes trimestrales de su ejecución</t>
  </si>
  <si>
    <t>Avance en el cumplimiento del Plan Estratégico de Tecnologías de la Información y las Comunicaciones PETI</t>
  </si>
  <si>
    <t>Actualización de lineamientos de riesgos</t>
  </si>
  <si>
    <t>Socialización de lineamientos y Herramienta - Gestión de Riesgos de Seguridad y privacidad de la Información y Seguridad Digital</t>
  </si>
  <si>
    <t>Identificación de Riesgos de Seguridad y Privacidad de la Información, Seguridad Digital y continuidad de la Operación</t>
  </si>
  <si>
    <t>Matriz de Riesgos de Seguridad y Privacidad de la Información, Seguridad Digital y continuidad de la Operación</t>
  </si>
  <si>
    <t>Aceptación de Riesgos Identificados</t>
  </si>
  <si>
    <t xml:space="preserve">Memorandos de aprobación de los riesgos identificados </t>
  </si>
  <si>
    <t>Publicación mapas de riesgos de los procesos</t>
  </si>
  <si>
    <t>PLAN INSTITUCIONAL DE CAPACITACIÓN</t>
  </si>
  <si>
    <t>Evento de capacitación realizado</t>
  </si>
  <si>
    <t xml:space="preserve">Inducción </t>
  </si>
  <si>
    <t>PIC 2025</t>
  </si>
  <si>
    <t>Total año</t>
  </si>
  <si>
    <t>Dirección Jurídica</t>
  </si>
  <si>
    <t>Elaboración de estrategias por parte del área de gestión documental  o quien haga sus veces, para garantizar la administración de archivos teniendo en cuenta las siguientes actividades: (Planeación de la función archivística en articulación con la política de gestión documental, PINAR y PGD, Identificación de recursos.)</t>
  </si>
  <si>
    <t>Contratar los servicios de Digitalización de sopórtes analógicos audiovisulaes del Archivo Cenrtral de la Superintendencia Nacional de Salud.</t>
  </si>
  <si>
    <t>Contrubuir al desarrollo de estrategias de acceso y consulta de la información contenida respetando la protección de los datos personales, derecho a la intimidad. (Formulario web PQRD).</t>
  </si>
  <si>
    <t>Informe de los formularios dispuestos a la ciudadanía en el alcance de las PQRD.</t>
  </si>
  <si>
    <t>Realizar seguimiento a la implementación de lineamientos para las Entidades de Salud del Estado (E.S.E.) con el fin de promover la formalización laboral y acciones orientadas a la atención en salud con un enfoque diferencial.</t>
  </si>
  <si>
    <t>Adelantar acciones de desconcentración y delegación de funciones de las direcciones regionales respecto de los actores del sistema.</t>
  </si>
  <si>
    <t>Implementar la estrategia de Red de Controladores</t>
  </si>
  <si>
    <t>Socializar con los grupos de interés y de valor de la Superintendencia Nacional de Salud las características del Sector de los Operadores Logísticos de Tecnologías en Salud y Gestores Farmacéuticos como nuevos integrantes del SGSSS</t>
  </si>
  <si>
    <t>Estructurar y desarrollar acciones para implementar una herramienta tecnológica interoperable que permita la consolidación del expediente digital en la Delegada para la Función Jurisdiccional y de Conciliación</t>
  </si>
  <si>
    <t xml:space="preserve">Realizar acciones para la recuperación de recursos del sistema de seguridad social a través del mecanismo de la Conciliación como método alternativo de solución de conflictos. </t>
  </si>
  <si>
    <t>Realizar acciones para la recuperación de recursos del sistema de seguridad social a través del mecanismo de la Conciliación como método alternativo de solución de conflictos.</t>
  </si>
  <si>
    <t>Implementar la versión reformulada de la Política Sancionatoria y la Metodología de dosificación de las sanciones de la Superintendencia Nacional de Salud.</t>
  </si>
  <si>
    <t>Implementar la metodología de priorización de casos para apertura de investigaciones con trascendencia social e impacto (Ruta diferenciadora)</t>
  </si>
  <si>
    <t>Implementar un sistema integral de seguimiento, monitoreo y evaluación de las órdenes judiciales y mandatos de organismos internacionales, de obligatorio cumplimiento por parte de la Superintendencia Nacional de Salud.</t>
  </si>
  <si>
    <t>Rediseñar el Marco Integral de Supervisión de la Superintendencia Nacional de Salud a partir de las fases de diagnóstico, diseño, apropiación, evaluación de la implementación y ajuste, para el fortalecimiento del ejercicio de Inspección, Vigilancia y Control.</t>
  </si>
  <si>
    <t>Diseñar e implementar el Sistema de Gestión de la Innovación y del Conocimiento para la Superintendencia Nacional de Salud</t>
  </si>
  <si>
    <t xml:space="preserve">Orientar en la definición e implementación de líneas estratégicas desde la operación tecnológica, los sistemas de información,  gobierno digital y seguridad digital, con el fin de apoyar los objetivos estratégicos de la entidad y cumplimiento de los lineamientos de la política de transformación digital. </t>
  </si>
  <si>
    <t>Implementar un registro sistematizado y en línea que contenga información de los vigilados liquidados y en liquidación para garantizar el acceso a la información pública y en atención del principio de divulgación proactiva</t>
  </si>
  <si>
    <t>Aumentar la presencia territorial de la Superintendencia Nacional de Salud a traves de nuevas sedes</t>
  </si>
  <si>
    <t>Aumentar la capacidad de gestión de recaudo, a traves los procesos de cobro de sanciones, multas y cartera.</t>
  </si>
  <si>
    <t xml:space="preserve">Implementar capacidades tecnológicas que permitan la adopción de tecnologías emergentes en los procesos de gestión documental, asegurando la modernización efectiva de la Superintendencia Nacional de Salud (SNS). </t>
  </si>
  <si>
    <t>Porcentaje de Nuevos territorios (Departamentos, Municipios o Distritos) impactados con acciones de IV por parte de las Direcciones Regionales sobre el total de Nuevos Territorios programados.
NOTA: Se entienden como nuevos territorios impactados, aquellos que no hayan tenido acciones de IV en la Vigencia Anterior, y sí en la actual.</t>
  </si>
  <si>
    <t>Porcentaje de alertas generadas en desarrollo de las acciones de IV a generadores, recaudadores y administradores de recursos del SGSSS con acciones de gestión sobre el total de alertas</t>
  </si>
  <si>
    <t>Redes de Controladores departamentales activadas</t>
  </si>
  <si>
    <t>Porcentaje de fórmulas de medicamentos no PBS (PBS NO UPC) dispensadas de manera completa por el Gestor Farmacéutico (GF)</t>
  </si>
  <si>
    <t>Porcentaje de avance en la Implementación herramienta tecnológica que permita la consolidación del expediente digital en la Delegada para la Función Jurisdiccional y de Conciliación</t>
  </si>
  <si>
    <t>Porcentaje del valor confirmado de pago de los acuerdos conciliatorios exigibles</t>
  </si>
  <si>
    <t>Acuerdos conciliatorios realizados</t>
  </si>
  <si>
    <t xml:space="preserve">Porcentaje de procesos con aplicación de la politica sancionatoria reformulada sobre el total de expedientes </t>
  </si>
  <si>
    <t>Porcentaje de casos de investigación abiertos a partir de la Metodologia de priorización de investigaciones con trascendencia social e impacto</t>
  </si>
  <si>
    <t xml:space="preserve">Porcentaje de recursos de apelación resueltos en sanciones en casos de alta trascendencia social dentro del SGSSS </t>
  </si>
  <si>
    <t xml:space="preserve">Porcentaje de órdenes judiciales y mandatos de organismos internacionales, de obligatorio cumplimiento por parte de la Superintendencia Nacional de Salud con acciones de seguimiento, monitoreo y/o evaluación </t>
  </si>
  <si>
    <t>Porcentaje de avance en el rediseño del Marco Integral de Supervisión de la Supersalud</t>
  </si>
  <si>
    <t>Porcentaje del Sistema de Gestión de la Innovación y del Conocimiento implementado</t>
  </si>
  <si>
    <t xml:space="preserve">Proyectos implementados asociados al Modelo de Gobierno y Gestión de Datos e Información </t>
  </si>
  <si>
    <t>Porcentaje de líneas estratégicas y operativas para la transformación digital implementadas</t>
  </si>
  <si>
    <t xml:space="preserve">Porcentaje de implementación del registro sistematizado con información pública de los vigilados liquidados  y en liquidación </t>
  </si>
  <si>
    <t>Porcentaje de Recaudo de la contribución a favor de la superintendencia nacional de salud.</t>
  </si>
  <si>
    <t>Variación porcentual anual del recaudo de la contribución</t>
  </si>
  <si>
    <t>Informe de porcentaje de omisos identificados en el periodo</t>
  </si>
  <si>
    <t>Porcentaje de avance del diseño e implementación de la estrategia de la transversalización del enfoque diferencial, de género e interseccional en la Superintendencia Nacional de Salud</t>
  </si>
  <si>
    <t>Porcentaje de modernización tecnológica en la Gestión Documental de la SNS</t>
  </si>
  <si>
    <t xml:space="preserve">70%
</t>
  </si>
  <si>
    <t>100%
a demanda</t>
  </si>
  <si>
    <t>Plan Estratégico Institucional 2024-2026</t>
  </si>
  <si>
    <t>Modelo de Gestión Documental y Administración de Archivos -MGDA- en 2025 - Alcanzar el Nivel de madurez en dos (2) componentes en "Básico" y un (1) componente en "Intermedio".</t>
  </si>
  <si>
    <t xml:space="preserve">Avanzar en la ejecución del plan de Acción para cerrar brechas, de conformidad con los hallazgos encontrados en el diagnóstico integral de archivos, Plan de mejoramiento 1563- 2024 y FURAG (2023). </t>
  </si>
  <si>
    <t>Reunión de evaluación a la aplicación de la matriz de información como herramienta para consolidar los resultados obtenidos en los informes de diagnóstico de las distintas dependencias diseñada en la vigencia 2024; conformación de equipo de apoyo técnico del grupo de Gestión Documental de 3 tecnólogos y 2 auxiliares. Al cierre del presente informe, se ha avanzado en el diligenciamiento de los informes correspondientes a 75 oficinas productoras en la matriz de información.
https://acortar.link/m4U2Mq</t>
  </si>
  <si>
    <t>Política de Gestión Documental (actualización y aprobación de ser necesaria)</t>
  </si>
  <si>
    <t>La Política de GD actualizada fue publidaca el 25 de febrero en la web de la SNS. 
https://acortar.link/m4U2Mq</t>
  </si>
  <si>
    <t>Actualizar, aprobar e implementar el instrumento archivístico PINAR de acuerdo con los lineamientos y metodología establecida por el Archivo General de la Nación.</t>
  </si>
  <si>
    <t>Plan Institucional de Archivos - PINAR (actualización y aprobación).</t>
  </si>
  <si>
    <t>La actualización y aprobación del instrumento archivístico PINAR se gestionó el 17 de febrero de 2025. Fue presentado para validación metodológica en el SIG a la OAP.
https://acortar.link/m4U2Mq</t>
  </si>
  <si>
    <t xml:space="preserve">Complementar y realizar la implementación permanente del sistema integrado de conservación -SIC, teniendo en cuenta los lineamientos dados por el Archivo General de la Nación. </t>
  </si>
  <si>
    <t>Sistema Integrado de Conservación - SIC (complementación)</t>
  </si>
  <si>
    <t>Secretaria General - Dirección de Innovación y Desarrollo - Subdirección de Tecnologías de la información</t>
  </si>
  <si>
    <t>Actualizar la matriz de riegos en gestión documental, con los procesos responsables de su gestión.</t>
  </si>
  <si>
    <t>Matriz de Riesgos en Gestión Documental (Actualización)</t>
  </si>
  <si>
    <t>Documento relacionado con la articulación de la Gestión Documental con el Plan Estratégico Institucional</t>
  </si>
  <si>
    <t>El Plan Estratégico Institucional (PEI) de la SNS definido para las vigencias 2024-2026 aborda estrategias clave para la articulación de la gestión documental con el plan estratégico institucional, destacando acciones necesarias para garantizar la preservación, conservación y difusión del acervo documental, así como la preservación digital de los documentos electrónicos almacenados en el Sistema de Gestión Documental Argo. Para lo anterior, se determinaron algunas estrategias, proyectos y planes propuestos:
https://acortar.link/m4U2Mq</t>
  </si>
  <si>
    <t>Informe sobre la articulación de la política de gestión documental, con las Políticas del Modelo Integrado de Planeación y Gestión - MIPG.</t>
  </si>
  <si>
    <t>Elaborar y realizar seguimiento a los indicadores de gestión para la medición del PINAR y PGD.</t>
  </si>
  <si>
    <t>Indicadores de gestión para la medición del PINAR y PGD.</t>
  </si>
  <si>
    <t>Elaborar e implementar el Programa especifico de documentos vitales y o esenciales</t>
  </si>
  <si>
    <t>Elaboración e implementación del Programa especifico de documentos vitales y o esenciales</t>
  </si>
  <si>
    <t>Diseñar lista de chequeo para el seguimiento y control de la función archivística (MGDA) contribuyendo a las actividades de auditoría interna.</t>
  </si>
  <si>
    <t>Lista de chequeo para el seguimiento y control de la función archivística (MGDA).</t>
  </si>
  <si>
    <t>Se formularon Listas de chequeo para el seguimiento y control de la función archivística y su objetivo es evaluar los procesos de la Gestión Documental de la Superintendencia Nacional de Salud (SNS) para verificar su cumplimiento con los requisitos normativos, con el fin de promover la mejora continua.
https://acortar.link/m4U2Mq</t>
  </si>
  <si>
    <t>Informe de Infraestructura locativa</t>
  </si>
  <si>
    <t xml:space="preserve">Informe de estrategias para garantizar la planeación en virtud del componente administración de archivos. </t>
  </si>
  <si>
    <t>El Grupo de Gestión Documental (GGD) elaboró la propuesta de temas relacionados con los lineamientos archivísticos y los procesos de gestión documental, para alinearlos con el programa específico del Plan Institucional de Capacitaciones (PIC), el cual debe actualizarse anualmente y articularse con el Programa Institucional de Capacitaciones de la Dirección de Talento Humano. Posteriormente, se elaboró el cronograma del PIC del GGD, el cual fue revisado y aprobado por la coordinación del Grupo de Gestión Documental. Una vez aprobado, el documento fue remitido a la Dirección de Talento Humano para su integración con el PIC institucional. 
https://acortar.link/m4U2Mq</t>
  </si>
  <si>
    <t>Definir la metodología para evaluar la efectividad de la capacitación en Gestión Documental.</t>
  </si>
  <si>
    <t>Metodología para evaluar la efectividad de la capacitación en Gestión Documental.</t>
  </si>
  <si>
    <t>Documento sobre la identificación de los riesgos laborales archivísticos</t>
  </si>
  <si>
    <t xml:space="preserve">Informe sobre el desarrollo de los criterios o aspectos previstos en el proceso de planeación del Programa de Gestión Documental, para la posterior producción de los documentos a la luz del Progarma específico de formas y formularios electrónicos. </t>
  </si>
  <si>
    <t>Informe de la documentación digitalizada.</t>
  </si>
  <si>
    <t>Elaborar el Cuadro de Clasificación Documental  de conformidad con la actualización de la TRD V4, de acuerdo con los lineamientos establecidos por el Archivo General de la Nación.</t>
  </si>
  <si>
    <t>Realizar el proceso de actualización, aprobación y convalidación de la TRD actualización v04 de acuerdo con las etapas establecidas en la normatividad aplicable.</t>
  </si>
  <si>
    <t>Tablas de Retención Documental actualización v04 convalidada</t>
  </si>
  <si>
    <t xml:space="preserve"> Transferencia documental secundaria a la luz de las TVD y de la historia institucional</t>
  </si>
  <si>
    <t xml:space="preserve">Actualización (de ser necesario), aprobación e implementación del programa específico de repografía. </t>
  </si>
  <si>
    <t>Desarrollar un manual de procedimientos que establezca el control, seguimiento y consulta de las comunicaciones oficiales enviadas y recibidas en el marco del gestor documental y el establecimiento de los diferentes canales para ello.</t>
  </si>
  <si>
    <t>Manual que establezca el control, seguimiento y consulta de las comunicaciones oficiales enviadas y recibida en el marco del gestor documental.</t>
  </si>
  <si>
    <t xml:space="preserve">Desarrollar el procedimiento de descripción documental. </t>
  </si>
  <si>
    <t>Documento sobre descripción Documental</t>
  </si>
  <si>
    <t>Elaborar e implementar el Plan de transferencias documentales, primarias y secundarias.</t>
  </si>
  <si>
    <t>Plan de Transferencias Documentales primarias y secundarias y formulación de la historia institucional.</t>
  </si>
  <si>
    <t>En una primera fase se elaboró documento que incluye la planeación para realizar la Transferencia Documental Primaria desde las dependencias 
al Archivo Central de la SNS, con el cronograma respectivo. Este describe en el Plan de Transferencias Documentales Primarias las etapas de alistamiento, formalización y traslado. 
https://acortar.link/m4U2Mq</t>
  </si>
  <si>
    <t xml:space="preserve">Desarrollar el proceso de eliminación documental. </t>
  </si>
  <si>
    <t>Informe del proceso de eliminación de Documentos</t>
  </si>
  <si>
    <t>Gestionar permanentemente el plan de conservación documental, en el contexto del Sistema Integrado de Conservación de la Entidad.</t>
  </si>
  <si>
    <t>Estructurar y documentar actividades para la construcción del Plan de preservación digital a largo plazo en el contexto del Sistema Integrado de Conservación de la Entidad, siguiendo la normativa de AGN.</t>
  </si>
  <si>
    <t>Formulación del Plan de Preservación Digital a Largo Plazo.</t>
  </si>
  <si>
    <t>Definir lineamientos con la STI sobre la Política de Preservación Digital a largo plazo</t>
  </si>
  <si>
    <t>Lineamientos Política de Preservación Digital a Largo Plazo</t>
  </si>
  <si>
    <t>Elaboración de los siguientes Instrumentos Archivísticos: mapas de procesos, flujos documentales y banco terminológico.</t>
  </si>
  <si>
    <t>Instrumentos Archivísticos: mapas de procesos, flujos documentales y banco terminológico.</t>
  </si>
  <si>
    <t>Elaborar e implementar el Programa Específico de Documentos Especiales.</t>
  </si>
  <si>
    <t>Formulación e implementación del programa específico de documentos especiales.</t>
  </si>
  <si>
    <t>Informe de Valores Primarios y Secundarios relacionados con la actualización de la TRD V4.</t>
  </si>
  <si>
    <t>Gestionar los aspectos relacionados con la seguridad de información contenida en documentos electrónicos de archivo en el  Sistema de Gestión Documental. (Configuración de la seguridad de la información en las cumunicaciones oficiales de la entidad).</t>
  </si>
  <si>
    <t>Informe los aspectos relacionados con la seguridad de información contenida en documentos electrónicos de archivo</t>
  </si>
  <si>
    <t xml:space="preserve">Elaborar e implemenatr el Programa Específico de Documentos Electrónicos (Articulación con STI) en el marco del Programa de Gestión Documental. </t>
  </si>
  <si>
    <t xml:space="preserve">Programa Específico de Documentos Electrónicos </t>
  </si>
  <si>
    <t xml:space="preserve">Elaborar e implementar el Programa específico de normalización de formas y formularios electrónicos (Articulación con STI y OAP) en el marco del Progrma de Gestión Documental. </t>
  </si>
  <si>
    <t>Programa específico de normalización de formas y formularios electrónicos</t>
  </si>
  <si>
    <t>Secretaria General - Dirección de Innovación y Desarrollo - Subdirección de Tecnologías de la información - OAP</t>
  </si>
  <si>
    <t>Elaboración de los siguientes Instrumentos Archivísticos: Modelo de Requisitos para la Gestión de Documentos Electrónicos, Esquema de Metadatos,Tablas de Control de Acceso</t>
  </si>
  <si>
    <t>Formulación de instrumentos Archivísticos: Modelo de Requisitos para la Gestión de Documentos Electrónicos, Esquema de Metadatos,Tablas de Control de Acceso.</t>
  </si>
  <si>
    <t>Documento de memoria institucional</t>
  </si>
  <si>
    <t>Desarrollar mecanismos de difusión de información a través de la promoción de productos y servicios que dispone la Gestión Documental.</t>
  </si>
  <si>
    <t>Documento de mecanismos de Difusión.</t>
  </si>
  <si>
    <t>Se identifica la gestión realizada en el Grupo de Gestión Documental sobre los mecanismos desarrollados para la difusión de información a través de la promoción de productos y servicios que dispone la Gestión Documental en lo corrido del 2025 (enero y febrero de 2025) 
https://acortar.link/m4U2Mq</t>
  </si>
  <si>
    <t>Número de entregables MIPG</t>
  </si>
  <si>
    <t>Myo</t>
  </si>
  <si>
    <t>Agt</t>
  </si>
  <si>
    <t>Total Semestral</t>
  </si>
  <si>
    <t>Total anual acumulado</t>
  </si>
  <si>
    <t>Total anual acumulado %</t>
  </si>
  <si>
    <t>%PAG</t>
  </si>
  <si>
    <t>Q1</t>
  </si>
  <si>
    <t>Q2</t>
  </si>
  <si>
    <t>Q3</t>
  </si>
  <si>
    <t>Q4</t>
  </si>
  <si>
    <t>Porcentaje de acciones de seguimiento y control a las E.S.E de la implementación de lineamientos para la formalización laboral y atención en salud con enfoque diferencial</t>
  </si>
  <si>
    <t>Realizar acciones de inspección y vigilancia a generadores, recaudadores y administradores de recursos y generar alertas que contribuyan a la sostenibilidad financiera del sistema.</t>
  </si>
  <si>
    <t>Implementar la Estrategia de Acciones Integrales en territorio</t>
  </si>
  <si>
    <t xml:space="preserve">
Acciones Integrales en Territorio</t>
  </si>
  <si>
    <t xml:space="preserve">Implementar la estrategia interdelegadas "Supersalud en Tú Territorio" la cual tiene como alcance generar impacto a través de acciones interdelegadas que respondan a las características del territorio y porpenda por la prestación efectiva de los servicios de salud y la protección de los recursos del sistema SGSSS. </t>
  </si>
  <si>
    <t>Porcentaje de avance en la implementación de la estrategia interdelegadas "Supersalud en Tú Territorio" documentada e implementada.</t>
  </si>
  <si>
    <t xml:space="preserve">Delegada para las Entidades de Aseguramiento en Salud </t>
  </si>
  <si>
    <t>Implementar acciones de inspección y vigilancia a los vigilados sobre los reclamos en salud vencidos en estado abierto.</t>
  </si>
  <si>
    <t>Porcentaje de reclamos en salud con acciones de inspección y vigilancia</t>
  </si>
  <si>
    <t>Implementar acciones de inspección y vigilancia sobre reclamos en salud clasificados como riesgo vital</t>
  </si>
  <si>
    <t>Porcentaje de reclamos en salud de riesgo vital con acciones de inspección y vigilancia.</t>
  </si>
  <si>
    <t xml:space="preserve">
Promover los derechos y deberes en salud y mecanismos de participación ciudadana en salud a la ciudadanía en general y poblaciones con enfoque diferencial.</t>
  </si>
  <si>
    <t xml:space="preserve">Actividades que promueven los derechos y deberes en salud y mecanismos de participación ciudadana en salud </t>
  </si>
  <si>
    <t xml:space="preserve">Promover los derechos y deberes en salud y mecanismos de participación ciudadana en salud a la ciudadanía en general y poblaciones con enfoque diferencial. </t>
  </si>
  <si>
    <t xml:space="preserve">Asistentes  a los eventos programados. </t>
  </si>
  <si>
    <t>Cobertura de los Grupos de valor y ciudadanías de la Supersalud con información sobre las características del Sector de los Operadores Logísticos de Tecnologías en Salud y Gestores Farmacéuticos como nuevos integrantes del SGSSS"</t>
  </si>
  <si>
    <t>Actualización de politica sancionatoria reformulada</t>
  </si>
  <si>
    <t xml:space="preserve">Implementar los requisitos normativos asociados a las politicas de gestión y desempeño del Modelo integrado de planeación y gestión para la mejora en los resultados del Indice de Desempeño Institucional. </t>
  </si>
  <si>
    <t>Indice de Evaluación de Desempeño</t>
  </si>
  <si>
    <t>Monitorear y analizar la presencia y el impacto de la Superintendencia de Salud en redes sociales y medios de comunicación, para evaluar la efectividad de las campañas de comunicación y ajustar las estrategias de comunicación institucional.</t>
  </si>
  <si>
    <t>Campañas de comunicación en redes sociales y medios de comunicación</t>
  </si>
  <si>
    <t>Informe de campañas de posicionamiento institucional en redes sociales y medios de comunicación.</t>
  </si>
  <si>
    <t>Diseñar e implementar la transversalización del enfoque diferencial, de género e interseccional en la Superintendencia Nacional de Salud</t>
  </si>
  <si>
    <t xml:space="preserve">Plan Estratégico Sectorial </t>
  </si>
  <si>
    <t>Desarrollar acciones de inspección y vigilancia orientadas a evaluar el proceso integral de atención en salud de los pueblos indígenas y comunidades étnicas (Afrodescendientes y Rrom) en los prestadores priorizados, de conformidad con el modelo de supervisión de la Superintendencia Nacional de Salud.</t>
  </si>
  <si>
    <t xml:space="preserve">Acciones de Inspección y Vigilancia ejecutadas a los prestadores priorizados durante el periodo de evaluación.  </t>
  </si>
  <si>
    <t>"Teniendo en cuenta que la meta establecida  para la vigencia 2025, es de 45 acciones de inspección y vigilancia, con corte al I trimestre  se ejecutaron 11 acciones IV de las 11 programadas para este periodo, con un avance  de cumplimiento del 24%.
El objetivos de realizar estas acciones es garantizar que los prestadores de servicios de salud cumplan con la responsabilidad que les asiste de llevar a cabo las características del Sistema General de Seguridad Social en Salud, como: accesibilidad, oportunidad, seguridad, pertinencia y continuidad; orientadas a evaluar el proceso integral de atención en salud de los pueblos indígenas y comunidades étnicas (Afrodescendientes y Rrom), de conformidad coon la normatividad vigente."</t>
  </si>
  <si>
    <t xml:space="preserve">Incrementar las acciones de inspección y vigilancia conducentes a monitorear los riesgos financieros en las Empresas Sociales del Estado priorizadas, para generar alertas que les permitan establecer controles preventivos y anticipen la afectación que se pueda generar en la atención de los usuarios por una inadecuada gestión de los recursos. </t>
  </si>
  <si>
    <t>Alertas identificadas y gestionadas en el monitoreo y vigilancia de los recursos financieros en las Empresas Sociales del Estado priorizadas durante el periodo evaluado.</t>
  </si>
  <si>
    <t>La medición del indicador se realiza con periodicidad semestral</t>
  </si>
  <si>
    <t>De acuerdo con el reporte de información financiera efectuado por las ESE al cierre de la vigencia anterior, se inicia para el I semestre 2025 a realizar el análisis del resultado de cuatro (4) indicadores relacionados con estado de la cartera, pasivos especialmente al talento humano en salud, pérdidas operacionales y generación de recaudo frente a ingresos causados, con el fin de determinar su criticidad en la situación de las ESE y establecer acciones de inspección y vigilancia que permitan corroborar dicha situación así como establecer planes de mejoramiento en el evento de llevarse a cabo auditorías</t>
  </si>
  <si>
    <t>Proyectos asociados al Modelo de Gobierno y Gestión de Datos e Información implementado</t>
  </si>
  <si>
    <t>Diseñar e implementar lineamientos asociados al Sistema de gestión de la innovación y gestión del conocimiento para la Superintendencia Nacional de Salud</t>
  </si>
  <si>
    <t xml:space="preserve">Lineamientos asociados al Sistema de Gestión del Conocimiento y la Innovación de la Superintendencia Nacional de Salud diseñado, implementado y evaluado </t>
  </si>
  <si>
    <t>Guainia: Una (1) mesa de trabajo, así:
Acta de mesa de trabajo con la ESE Hospital Intercultural Renacer del Departamento del Guainia.
La Guajira: Una (1) Auditoria, así:
Acta de auditoria a la IPS Pediatrica Pastor y Maria SAS
Así mismo, se realizaron orientaciones en las mesa de trabajo relacionadas con el Fortalecimiento de competencias respecto a las prioridades de salud pública que permitan afianzar el deber del prestador como Unidad Primaria Generadora de Datos - UPGD, así como de reiterar la responsabilidad que les asiste en el cumplimiento de las características del Sistema General de Seguridad Social en Salud, como accesibilidad, oportunidad, seguridad, pertinencia y continuidad a Prestadores de Servicios de Salud de la Guajira, Chocó, Guainia.
Se llevo a cabo el seguimiento a las actividades del plan de acción en cumplimiento a las ordenes establecidas en la estrategia “territorios vitales: Cuidando recursos, protegiendo vidas” de los Prestadores de Servicios de Salud de los Departamentos de Guainía y Chocó."</t>
  </si>
  <si>
    <t>En revisión y ajustes por parte de la Dirección de Contratación.</t>
  </si>
  <si>
    <t xml:space="preserve">La estrategia se encuentra en proceso de ejecución, conforme a las actividades definidas. </t>
  </si>
  <si>
    <t xml:space="preserve">Como resultado de la gestión adelantada durante el primer trimestre de la vigencia en curso, y teniendo en cuenta los compromisos adquiridos por la Subdirección de Analítica, se avanzó en: 
Realización de los insumos técnicos de la etapa precontractual para continuar con la ejecución del Programa de Gobernanza y el inicio del Programa de Inteligencia de Negocios, proyecto adelantado con la Universidad de Antioquia, los cuales están en revisión por parte de la Dirección de Contratación de la Superintendencia Nacional de Salud. </t>
  </si>
  <si>
    <t xml:space="preserve">Como resultado de la gestión adelantada durante el primer trimestre de la vigencia en curso, y tenieno en cuenta los compromisos adquiridos por la Subdirección de Analítica, se avanzó en: 
1. Diseño, exposición y aprobación por parte del Comité Directivo de la estrategia de transferencia del conocimiento, la cual tiene como objetivo mitigar la fuga del conocimiento con la transición del personal de la entidad; para ser implementada durante este periodo de tiempo de evaluación. 
2. Primera sesión del Equipo Técnico de Apoyo a la Gestión de Inovación y del Conocimiento. 
3. Implementación del formato PEFT52 Transferencia del Conocimiento, para ser diligenciado por parte de todos los colaboradores de la entidad: https://docs.supersalud.gov.co/PortalWeb/planeacion/AdministracionSIG/PEFT52.docx 
4. Elaboración de tablero de control para el análisis de los resultados obtenidos a partir del ejercicio de diligenciamiento del formulario de Transferencia de Conocimiento. 
5. Estructuración de los repositorios de información para cada una de las dependencias y grupos de trabajo, con el fin de consignar los productos finales en éstos. </t>
  </si>
  <si>
    <r>
      <t xml:space="preserve">Porcentaje del total de Actores del sistema con acciones de inspección y vigilancia por parte de la Dirección Regional
</t>
    </r>
    <r>
      <rPr>
        <sz val="11"/>
        <color rgb="FFFF0000"/>
        <rFont val="Calibri "/>
      </rPr>
      <t xml:space="preserve">
</t>
    </r>
    <r>
      <rPr>
        <b/>
        <sz val="11"/>
        <rFont val="Calibri "/>
      </rPr>
      <t xml:space="preserve">* Nota: </t>
    </r>
    <r>
      <rPr>
        <sz val="11"/>
        <rFont val="Calibri "/>
      </rPr>
      <t>Se calcula por Dirección Regional - ocho indicadores</t>
    </r>
  </si>
  <si>
    <r>
      <t>100%</t>
    </r>
    <r>
      <rPr>
        <sz val="11"/>
        <color rgb="FFFF0000"/>
        <rFont val="Calibri "/>
      </rPr>
      <t xml:space="preserve">
</t>
    </r>
  </si>
  <si>
    <t>Diplomado en Auditoria en salud énfasis en gestoría farmacéutica</t>
  </si>
  <si>
    <t> Curso Actualización normas de derecho procesal administrativo</t>
  </si>
  <si>
    <t>Curso Actualización en normas para inspección, vigilancia y control</t>
  </si>
  <si>
    <t>Curso actualización en Procedimiento y estatuto tributario</t>
  </si>
  <si>
    <t xml:space="preserve">Curso Actualización en Talento Humano </t>
  </si>
  <si>
    <t>Curso Actualización Normativa en la función publica</t>
  </si>
  <si>
    <t>Curso Actualización normativa en salud</t>
  </si>
  <si>
    <t xml:space="preserve">Curso Actualización normativa seguridad social en salud </t>
  </si>
  <si>
    <t xml:space="preserve">Curso Adaptación al cambio, orientación al resultado </t>
  </si>
  <si>
    <t>Diplomado en Analítica de datos, automatización de procesos, y gestión de la información</t>
  </si>
  <si>
    <t>Curso Argumentación, redacción e interpretación de textos</t>
  </si>
  <si>
    <t>Curso Auditoría en salud</t>
  </si>
  <si>
    <t>Diplomado en Auditoría Forense</t>
  </si>
  <si>
    <t xml:space="preserve">Diplomado en Auditoría interna, control interno, técnicas de auditoria </t>
  </si>
  <si>
    <t>Auditoria ISO 14001:2015</t>
  </si>
  <si>
    <t>Auditoria ISO 31000:2015</t>
  </si>
  <si>
    <t>Auditoria ISO 31010:2018</t>
  </si>
  <si>
    <t>Auditoria ISO 45001:2018</t>
  </si>
  <si>
    <t>Auditoria ISO 9001:2015</t>
  </si>
  <si>
    <t>Curso Auditorias financieras, contables y supervisión basada en riesgos</t>
  </si>
  <si>
    <t>Diplomado en Big Data</t>
  </si>
  <si>
    <t>Curso Sistema obligatorio de garantía de la calidad - habilitación y acreditación</t>
  </si>
  <si>
    <t xml:space="preserve">Curso Comunicación asertiva </t>
  </si>
  <si>
    <t xml:space="preserve">Curso Creación dashboard Power Bi </t>
  </si>
  <si>
    <t>Curso Creatividad e innovación</t>
  </si>
  <si>
    <t>Diplomado en contratación</t>
  </si>
  <si>
    <t>Diplomado en actualización contable, presupuestal y auditorias de riesgos</t>
  </si>
  <si>
    <t>Diplomados en transformación digital o gestión de tecnologías de la información aplicadas al sector salud.</t>
  </si>
  <si>
    <t>Curso Espacio, lugar y territorio</t>
  </si>
  <si>
    <t>Curso Evaluación de políticas públicas</t>
  </si>
  <si>
    <t>Curso Excel Avanzado</t>
  </si>
  <si>
    <t>Curso Excel Básico</t>
  </si>
  <si>
    <t>Curso Excel Intermedio</t>
  </si>
  <si>
    <t>Curso Formulación, gestión, medición, análisis y monitoreo de indicadores en salud</t>
  </si>
  <si>
    <t>Curso función jurisdiccional</t>
  </si>
  <si>
    <t>Curso Gobierno Digital (implementación de política gobierno digital gestión de procesos de Ti)</t>
  </si>
  <si>
    <t>Curso Inteligencia emocional (empatía, relaciones interpersonales, manejo de estrés)</t>
  </si>
  <si>
    <t>Curso Justicia de género, étnica y racial.</t>
  </si>
  <si>
    <t>Curso Lenguaje claro y comprensible</t>
  </si>
  <si>
    <t>Curso Liderazgo femenino.</t>
  </si>
  <si>
    <t>Curso Modelo Integrado de planeación y Gestión (MIPG)</t>
  </si>
  <si>
    <t>Curso NIIF</t>
  </si>
  <si>
    <t>Curso Nuevas herramientas tecnológicas - Inteligencia Artificial aplicada a la entidad</t>
  </si>
  <si>
    <t>Curso Orientación al ciudadano con y sin discapacidad y atención Cliente (Interno y Externo)</t>
  </si>
  <si>
    <t>Curso Pensamiento analítico y pensamiento critico</t>
  </si>
  <si>
    <t>Curso programación de plataforma SharePoint</t>
  </si>
  <si>
    <t>Curso Actualización profesional en contabilidad</t>
  </si>
  <si>
    <t>Curso Trabajo en equipo y liderazgo</t>
  </si>
  <si>
    <t>Curso Valoración de los distintos medios de prueba en los procesos judiciales</t>
  </si>
  <si>
    <t>Curso Valores del servicio público</t>
  </si>
  <si>
    <t>Curso Violencias basadas en género y el acoso sexual en el ámbito laboral</t>
  </si>
  <si>
    <t>Curso sobre  la implementación del enfoque de género, diferencial e interseccional en procesos laborales</t>
  </si>
  <si>
    <t>Curso Prevención temprana y superación de la estigmatización de las personas en proceso de reincorporación</t>
  </si>
  <si>
    <t>Realizar la estructuracion de los PAE para el periodo 2025</t>
  </si>
  <si>
    <t>Feria de vivienda, productos, servicios y financiera 2025</t>
  </si>
  <si>
    <t>Feria de emprendimiento 1 SNS 2025</t>
  </si>
  <si>
    <t>Descanso Compensado Semana Santa 2025</t>
  </si>
  <si>
    <t>Circular y/o Comunicado</t>
  </si>
  <si>
    <t>Apoyo económico para educación formal 2025 -1</t>
  </si>
  <si>
    <t xml:space="preserve">Apoyo y seguimiento al proceso de Pensión “Prepensionados Años Dorados de Regreso a Casa 2025 - 1” </t>
  </si>
  <si>
    <t xml:space="preserve">Conmemoración Dia de la Secretaria, Secretario y Auxiliares Administrativos SNS 2025 </t>
  </si>
  <si>
    <t>Juegos de integración SNS 2025 - Torneo de Natación</t>
  </si>
  <si>
    <t>Día de la Familia 2025 - 1</t>
  </si>
  <si>
    <t>Caminata Ecologica 2025 - 1</t>
  </si>
  <si>
    <t>Selección de los mejores empleados Supersalud 2024-2</t>
  </si>
  <si>
    <t>Día de la Familia 2025 - 2</t>
  </si>
  <si>
    <t>Vacaciones recreativas 2025 - 1</t>
  </si>
  <si>
    <t>Vacaciones recreativas adolescentes 2025 - 1</t>
  </si>
  <si>
    <t>Juegos de integración SNS 2025 - Torneo Bolos</t>
  </si>
  <si>
    <t>Apoyo económico para educación formal 2025 - 2</t>
  </si>
  <si>
    <t>Resolucion</t>
  </si>
  <si>
    <t>Caminata Ecologica 2025 - 2</t>
  </si>
  <si>
    <t>Feria de vivienda, productos, servicios y financiera 2025 - 2</t>
  </si>
  <si>
    <t xml:space="preserve">Apoyo y seguimiento al proceso de Pensión “Prepensionados Años Dorados de Regreso a Casa 2025 - 2” </t>
  </si>
  <si>
    <t>Juegos de integración SNS 2025 - Torneo Bolirana</t>
  </si>
  <si>
    <t>Actividad para solteros 2025</t>
  </si>
  <si>
    <t>Juegos de integración SNS 2025 - Torneo Mini Tejo</t>
  </si>
  <si>
    <t>Participación en practicas deportivas - Carreras de atletismo - Carrera de la Mujer 2025</t>
  </si>
  <si>
    <t>Ingreso a actividades / eventos culturales de intergración Teatro</t>
  </si>
  <si>
    <t>Ingreso a actividades / eventos culturales de intergración Cine</t>
  </si>
  <si>
    <t>Actividad de parejas sentimentales 2025</t>
  </si>
  <si>
    <t>Feria de emprendimiento 2 SNS 2025</t>
  </si>
  <si>
    <t>Vacaciones recreativas 2025 - 2</t>
  </si>
  <si>
    <t>Vacaciones recreativas adolescentes 2025 - 2</t>
  </si>
  <si>
    <t>Caminata Ecologica 2025 - 3</t>
  </si>
  <si>
    <t xml:space="preserve">Apoyo y seguimiento al proceso de Pensión “Prepensionados Años Dorados de Regreso a Casa 2025 - 3” </t>
  </si>
  <si>
    <t>Selección de los mejores empleados Supersalud 2025-1</t>
  </si>
  <si>
    <t>Actividad Cierre de Gestión y Aniversario SNS 2025</t>
  </si>
  <si>
    <t>La Super unida en labor social</t>
  </si>
  <si>
    <t>Novenas Navideñas 2025</t>
  </si>
  <si>
    <t>Descanso compesnado festividades de fin de año 2025 e incio de año 2026</t>
  </si>
  <si>
    <t xml:space="preserve">Encuesta evaluación servicios cajas de compensación </t>
  </si>
  <si>
    <t>Acompañamiento de desvinculación y/o retiro  concurso de merito SNS 2025 (Reunión mesa de trabajo DTH)</t>
  </si>
  <si>
    <t>Grupo Cultural Supersalud</t>
  </si>
  <si>
    <t>Activiades enfocadas en la prevención de lesiones ARL</t>
  </si>
  <si>
    <t>|</t>
  </si>
  <si>
    <t>Mensaje de acompañamiento en momentos especiales e importantes. Acontecimientos importantes en la vida de nuestros funcionarios, reportados ante la Diección de Talento Humano (Nacimientos, Matrimonios, Grados)</t>
  </si>
  <si>
    <t>Mensaje de acompañamiento en momentos difíciles de afrontamiento (Enfermedad, falecimiento) reportados ante la Diección de Talento Humano.</t>
  </si>
  <si>
    <t>Divulgación de servicios de la Caja de Compensación</t>
  </si>
  <si>
    <t>Quinquenios.
La SNS concederá a cada uno de sus servidores públicos, 1, 2,3,4 y/o 5 día(s) de permiso remunerado, cada vez que cumpla cinco años de servicios respectivamente (5 años de servicios, 10 años de servicios , 15 años de servicios, 20 años de servicios, mayor de 20 de servicios).</t>
  </si>
  <si>
    <t>PLAN DE TRABAJO ANUAL EN SST AÑO 2025</t>
  </si>
  <si>
    <t>COMPONENTE DE SEGURIDAD Y SALUD EN EL TRABAJO</t>
  </si>
  <si>
    <t>Porcentaje de ejecución del Plan Anual de Trabajo de SST</t>
  </si>
  <si>
    <t>Reunión con la Alta Dirección para socialización del avance del CSST</t>
  </si>
  <si>
    <t>Acta de firmas</t>
  </si>
  <si>
    <t>Actas, informes</t>
  </si>
  <si>
    <t>Implementar las oportunidades de mejora identificadas en la revisión por la dirección del 2024</t>
  </si>
  <si>
    <t>Realizar reunión semestral con ARL para Mesa Laboral - Seguimientos médicos especiales</t>
  </si>
  <si>
    <t>informe</t>
  </si>
  <si>
    <t>diplomas - certificadops</t>
  </si>
  <si>
    <t>asistencias, informes</t>
  </si>
  <si>
    <t>Apoyar la auditoría interna en la entidad CSST.</t>
  </si>
  <si>
    <t>Actualizar cuando aplique, la documentación del CSST según necesidades, se incluyen Manuales, programas, políticas e indicadores</t>
  </si>
  <si>
    <t>Revisión del Reglamento de Higiene y Seguridad Industrial y matriz de Peligros y Riesgos</t>
  </si>
  <si>
    <t>Acompañamiento integral al trabajo de funcionarios en condición de discapacidad y Teletrabajo, incluyendo levantamiento de necesidades de capacitación, asi como implementacion de mejoras en puestos de trabajo</t>
  </si>
  <si>
    <t>Realizar exámenes médicos ocupacionales (según aplique) de acuerdo a Profesiograma</t>
  </si>
  <si>
    <t>conceptos</t>
  </si>
  <si>
    <t>Seguimiento al Plan de Inspecciones Planeadas y no planeadas  (locativas, equipos de seguridad, de EPP, señalización, puestos de trabajo, puestos de teletrabajo, zonas de almacenamiento) a todo nivel de la Entidad, sede principal, archivo, regionales y Centro de Atención al Ciudadano.</t>
  </si>
  <si>
    <t>Listas de asistencias, registros fotograficos</t>
  </si>
  <si>
    <t>PROGRAMA SINERGIA 2025</t>
  </si>
  <si>
    <t>Realizar mediciones higiénicas en iluminación, temperatura y ruido, sede central y regionales según Matriz IPVRDC</t>
  </si>
  <si>
    <t>Desarrollar actividades del  Plan de Capacitación del Componente de gestion Seguridad y Salud en el Trabajo.</t>
  </si>
  <si>
    <t>Listas de asistencias, correos, fotografías, informes</t>
  </si>
  <si>
    <t>Elaborar  Plan Estratégico de Talento Humano vigencia 2026, que incluya los temas el monitoreo del SIGEP y Clima organizacional,  se ejecuta de acuerdo con lo planificado y se evalúa la eficacia de su implementación</t>
  </si>
  <si>
    <t>Ejecutar la estrategia de Enfoque de Género, Diversidad e Inclusión</t>
  </si>
  <si>
    <t>Plan de Seguridad y Privacidad de la Información 2025</t>
  </si>
  <si>
    <t>Link de Evidencia</t>
  </si>
  <si>
    <t>Gobierno y gestión de datos. </t>
  </si>
  <si>
    <t>Avanzar en la implementación el modelo de seguridad y privacidad de la información (MSPI). </t>
  </si>
  <si>
    <t>Porcentaje de actividades ejecutadas en cumplimiento del Plan de Seguridad y Privacidad de la Información y Seguridad Digital</t>
  </si>
  <si>
    <t>Total de actividades en el cronograma realizadas</t>
  </si>
  <si>
    <t>Total de actividades planeadas</t>
  </si>
  <si>
    <t xml:space="preserve">2
</t>
  </si>
  <si>
    <t>Subdirección de Tecnologías de la Información- Grupo Seguridad Digital.</t>
  </si>
  <si>
    <t xml:space="preserve">Avanzar en la identificación de activos de información </t>
  </si>
  <si>
    <t xml:space="preserve">3
</t>
  </si>
  <si>
    <t>Avanzar en la implementación de controles de seguridad.</t>
  </si>
  <si>
    <t>Avanzar en el diseño e implementación de la arquitectura de seguridad de la SNS. </t>
  </si>
  <si>
    <t>Apoyar en las intervenciones de IVC de la SNS (Forense) </t>
  </si>
  <si>
    <t>Plan de Tratamiento de Riesgos de Seguridad y Privacidad de la Información 2025</t>
  </si>
  <si>
    <t>Porcentaje de actividades ejecutadas en cumplimiento del Plan de Tratamiento de Riesgos de Seguridad y Privacidad de la Información</t>
  </si>
  <si>
    <t xml:space="preserve">Total actividades planeadas  </t>
  </si>
  <si>
    <t>Matriz de riiesgos publicada</t>
  </si>
  <si>
    <t xml:space="preserve">Seguimiento implementación de controles y planes de tratamiento de riesgos los identificados (verificación de evidencias)
</t>
  </si>
  <si>
    <t>Informe de gestión de riesgos</t>
  </si>
  <si>
    <t>Gobierno y Gestión de Datos e Informaciòn</t>
  </si>
  <si>
    <t>Fortalecimiento de los sistemas de información misionales, con un enfoque en la integración e interoperabilidad de datos e información</t>
  </si>
  <si>
    <t>Total de actividades realizadas en el cronograma</t>
  </si>
  <si>
    <t>Total actividades planeadas para la vigencia</t>
  </si>
  <si>
    <t>4</t>
  </si>
  <si>
    <t>Informes de Gestión y seguimiento, código fuente, documentación de requerimientos</t>
  </si>
  <si>
    <t>Grupo Sistemas de Información / STI</t>
  </si>
  <si>
    <t>Gobierno y Gestiòn de Datos e Informaciòn</t>
  </si>
  <si>
    <t>Creación de la hoja de vida del vigilado</t>
  </si>
  <si>
    <t>2</t>
  </si>
  <si>
    <t>Informes de Gestión y seguimiento, código fuente, documentación de requerimiento</t>
  </si>
  <si>
    <t>Grupo Estrategia, Gobierno y Arquitectura de TI / DID</t>
  </si>
  <si>
    <t>Fortalecimiento de la gestión de soluciones de software a procesos administrativos de Supersalud</t>
  </si>
  <si>
    <t xml:space="preserve">Fortalecimiento de los tramites y servicios para ciudadanos y entidades vigiladas de la Superintendencia de Salud </t>
  </si>
  <si>
    <t>Consolidación de las PQRS entorno a la prestación de los servicios de salud</t>
  </si>
  <si>
    <t>Definir e implementar el modelo de Gobernanza de Datos para la Supersalud.</t>
  </si>
  <si>
    <t>Informes de Gestión y seguimiento</t>
  </si>
  <si>
    <t>Subdirección de Analítica / Subdirección de Tecnologías de la Información</t>
  </si>
  <si>
    <t xml:space="preserve">Articular el modelo de Gobernanza de Datos y su gestión de manera transversal en la entidad. </t>
  </si>
  <si>
    <t>Impulsar la Seguridad digital a través de la adopción del modelo de seguridad y privacidad de la información y de la implementación de un SGSI para la entidad.</t>
  </si>
  <si>
    <t>Grupo Seguridad de la Información / STI</t>
  </si>
  <si>
    <t>Fortalecer la seguridad de la información a través de la implementación de controles de seguridad informática y ciberseguridad.</t>
  </si>
  <si>
    <t>Fortalecer la implementación de los controles de protección de datos personales a través de un programa de protección y la adopción de las políticas PDP y privacidad.</t>
  </si>
  <si>
    <t>Fortalecer las funciones de IVC de la SNS a través de la implementación de procedimientos y controles de auditoría a sistemas de información, cadena de custodia y Laboratorio Forense</t>
  </si>
  <si>
    <t>Acompañar el diseño y planificación del plan de Continuidad para la SNS</t>
  </si>
  <si>
    <t>Acompañar la implementación del Plan de Continuidad del Negocio (BCP), a través de la puesta en marcha de planes de contingencia de los procesos y activos críticos definidos por la SNS, realizar los simulacros del plan de continuidad y adelantar el DRP.</t>
  </si>
  <si>
    <t>Implementación y Gestión del Plan de Capacidad de TI</t>
  </si>
  <si>
    <t>Grupo de Infraestructura / STI</t>
  </si>
  <si>
    <t xml:space="preserve">Optimización de la gestión de la infraestructura tecnológica </t>
  </si>
  <si>
    <t>Fortalecimiento de la Arquitectura Empresarial</t>
  </si>
  <si>
    <t>Grupo de Estrategia, Gobierno y Arquitectura de TI / STI</t>
  </si>
  <si>
    <t>Fortalecer las capacidades para consolidar iniciativas y alianzas en la Política de Gobierno Digital</t>
  </si>
  <si>
    <t>Modelo Integral de supervisión IVC</t>
  </si>
  <si>
    <t>Subdirección de Analítica / Subdirección de Tecnologías de la Información / Subdirección de Metodologías</t>
  </si>
  <si>
    <t>Fortalecer las capacidades organizacionales para la Gestión de los Proyectos de TI</t>
  </si>
  <si>
    <t>Fortalecer el modelo de Gobierno de TI.</t>
  </si>
  <si>
    <t>Implementación del Plan de formación y capacitación de Tecnologías de la Información y Comunicación (TIC).</t>
  </si>
  <si>
    <t>GESTION DE BIENES Y SERVICIOS</t>
  </si>
  <si>
    <t>Designación de abogado y financiero de las líneas programadas en Plan Anual de Adquisiciones 2025 versión inicial</t>
  </si>
  <si>
    <t>Realizar el seguimiento a la ejecución del Plan Anual de Adquisiciones a través de informe trimestral.</t>
  </si>
  <si>
    <t>Número de seguimientos
programados en el Plan Anual de
Adquisiciones</t>
  </si>
  <si>
    <t>Anual</t>
  </si>
  <si>
    <t>Reporte de asignación de abogado y financiero líneas PAA iniciales</t>
  </si>
  <si>
    <t>Este reporte presenta la asignación de las líneas inicialmente programadas en el Plan Anual de Adquisiciones (PAA) a  abogados y  financieros de la Dirección de Contratación.</t>
  </si>
  <si>
    <t>Se socializó el reporte que presenta la asignación de las 281 líneas inicialmente programadas en el PAA a 11 abogados y 3 profesionales financieros de la Dirección de Contratación, con el fin de garantizar una distribución técnica, mejorar la trazabilidad y fortalecer la articulación con las áreas responsables.</t>
  </si>
  <si>
    <t>Dirección de Contratación</t>
  </si>
  <si>
    <t>Correo dirigido a Jefes de dependencia  indicando las contrataciones programadas en el mes y no radicadas. Adicionalmente reporte de las programaciones próximas a vencer</t>
  </si>
  <si>
    <t>Correo electrónico mensual dirigido a Jefes de Dependencia</t>
  </si>
  <si>
    <t>Reporte mensual a Ordenador de Gasto Secretario General del avance de ejecución del Plan Anual de Adquisiciones</t>
  </si>
  <si>
    <t>Realizar el seguimiento a la ejecución del Plan Anual de Adquisiciones a través de informe mensual.</t>
  </si>
  <si>
    <t>Correo electrónico mensual con el reporte de avance de ejecución de plan anual de adquisiciones.</t>
  </si>
  <si>
    <t>Se enviaron tres reportes mensuales al Ordenador del Gasto, fortaleciendo la comunicación con el Secretario General y facilitando la toma de decisiones oportunas sobre el cumplimiento del PAA.</t>
  </si>
  <si>
    <t>Se anexa formato en excel que contiene en la hoja 1: cuadro de avances del enfoque difencial y hoja 2: pantallazos del avance de formalizacion laboral</t>
  </si>
  <si>
    <t>En el periodo reportado correspondiente al segundo trimestre de 2025, se ejecutaron 11/11 acciones, dando como resultado un cumplimiento del 100% frente a la meta pogramada. De acuerdo con lo anterior, el indicador se encuentra en un rango bueno, la tendencia del indicador es ascendente lo que refleja una mejora, este resultado se debe a que la Dirección de Medidas Especiales para Prestadores de Servicios en Salud, ha gestionado la implementación del lineamiento de enfoque diferencial y el plan de trabajo de formalización laboral por parte de las Entidades de Salud del Estado (E.S.E.) en medida especial.
Este resultado permitió que 11 entidades que actualmente se encuentran en medida dieran inicio a la implementacion y adopción de los lineamientos de formalización laboral y  de la atención en salud con enfoque diferencial para el II trimestre de la vigencia 2025, por lo cual no se requieren ajustes por el momento, pero se recomienda realizar seguimiento para que estos vigilados continuen con la implementación de las acciones que a la fecha de corte se encuentran de la siguiente manera:
Para el indicador de Enfoque Diferencial , 8 entidades estan en etapa de medicion y 3 se encuentran en etapa de parametrizacion del sistema para el reporte de datos. Para el indicador de Formalizacion Laboral, las entidades avanzan segun su plan y sus correspondientes fases estimadas.</t>
  </si>
  <si>
    <t xml:space="preserve">Se validan las evidencias aportadas por la Delegada, dando cumplimiento con lo planeado,  reporte correspondiente al segundo trimestre de la vigencia 2025. </t>
  </si>
  <si>
    <t>Se adjunta:
Carpeta compartida con subcarpetas por cada regional en la que se desarrollaron acciones sobre los actores priozados para el periodo a reportar (Prestadores de servicios de Salud).</t>
  </si>
  <si>
    <r>
      <t>Durante el segundo trimestre se abordaron un total de 23 nuevos territorios por parte de las Direcciones Regionales, así:</t>
    </r>
    <r>
      <rPr>
        <b/>
        <sz val="10"/>
        <color theme="1"/>
        <rFont val="Arial"/>
        <family val="2"/>
      </rPr>
      <t xml:space="preserve">
Dirección Regional Andina (5 nuevos territorios):</t>
    </r>
    <r>
      <rPr>
        <sz val="10"/>
        <color theme="1"/>
        <rFont val="Arial"/>
        <family val="2"/>
      </rPr>
      <t xml:space="preserve"> Se impactaron los territorios con mesas IV en Marmato y Neira en Caldas y Guarne en Antioquia. 
Con Jornadas de Atención al usuario a Villa María y Filadelfia en Caldas.
</t>
    </r>
    <r>
      <rPr>
        <b/>
        <sz val="10"/>
        <color theme="1"/>
        <rFont val="Arial"/>
        <family val="2"/>
      </rPr>
      <t>Dirección Regional Norte</t>
    </r>
    <r>
      <rPr>
        <sz val="10"/>
        <color theme="1"/>
        <rFont val="Arial"/>
        <family val="2"/>
      </rPr>
      <t xml:space="preserve"> </t>
    </r>
    <r>
      <rPr>
        <b/>
        <sz val="10"/>
        <color theme="1"/>
        <rFont val="Arial"/>
        <family val="2"/>
      </rPr>
      <t>(2 nuevos territorios)</t>
    </r>
    <r>
      <rPr>
        <sz val="10"/>
        <color theme="1"/>
        <rFont val="Arial"/>
        <family val="2"/>
      </rPr>
      <t xml:space="preserve">: Se efectuó jornada de atención al usuario en los corregimientos de Bayunca y La Boquilla en Cartagena.
</t>
    </r>
    <r>
      <rPr>
        <b/>
        <sz val="10"/>
        <color theme="1"/>
        <rFont val="Arial"/>
        <family val="2"/>
      </rPr>
      <t>Dirección Regional Sur (4 nuevos territorios):</t>
    </r>
    <r>
      <rPr>
        <sz val="10"/>
        <color theme="1"/>
        <rFont val="Arial"/>
        <family val="2"/>
      </rPr>
      <t xml:space="preserve"> Teniendo en cuenta la declaratoria de emergencia por fiebre amarilla se realizaron mesas de IV en los municipios de Ataco, Coyaima, Icononzo y Melgar (Tolima) con el fin, de garantizar que los municipios de alto riesgo dieran cumplimiento a la reglamentación vigente en pro de disminuir el indicadore del evento.
</t>
    </r>
    <r>
      <rPr>
        <b/>
        <sz val="10"/>
        <color theme="1"/>
        <rFont val="Arial"/>
        <family val="2"/>
      </rPr>
      <t>Dirección Regional Nororiental (4 nuevos territorios):</t>
    </r>
    <r>
      <rPr>
        <sz val="10"/>
        <color theme="1"/>
        <rFont val="Arial"/>
        <family val="2"/>
      </rPr>
      <t xml:space="preserve">  
- JAU en el municipio de Chitagá, Norte de Santander el 08 de abril de 2025.
- Mesa IV Sotaquirá, Boyacá el 05 y 06 de mayo de 2025.
- Mesa IV Chitagá, Norte de Santander el 12 y 13 de mayo de 2025.
- Mesa IV Chitaraque, Boyacá el 26 y 27 de junio de 2025.
</t>
    </r>
    <r>
      <rPr>
        <b/>
        <sz val="10"/>
        <color theme="1"/>
        <rFont val="Arial"/>
        <family val="2"/>
      </rPr>
      <t xml:space="preserve">Dirección Regional Caribe (3 nuevos territorios):
</t>
    </r>
    <r>
      <rPr>
        <sz val="10"/>
        <color theme="1"/>
        <rFont val="Arial"/>
        <family val="2"/>
      </rPr>
      <t xml:space="preserve">- 1 mesa de IV en el Municipio de Gonzalez -Cesar.
- 2 Auditorias específicas en los municipios de Gamarra – Cesar y El Piñon -Magdalena.
</t>
    </r>
    <r>
      <rPr>
        <b/>
        <sz val="10"/>
        <color theme="1"/>
        <rFont val="Arial"/>
        <family val="2"/>
      </rPr>
      <t>Dirección Regional Occidental (5 nuevos territorios):</t>
    </r>
    <r>
      <rPr>
        <sz val="10"/>
        <color theme="1"/>
        <rFont val="Arial"/>
        <family val="2"/>
      </rPr>
      <t xml:space="preserve">
- Mesa de IV: Timbiquí Cauca, Piendamó Cauca,  López de Micay Cauca
- Jornada de atención al usuario: Chachagüi Nariño
- Acción Integral en el Territorio: Olaya Herrera Nariño</t>
    </r>
  </si>
  <si>
    <t>Se adjunta:
Carpeta compartida con evidencias de las acciones desarrolladas.</t>
  </si>
  <si>
    <r>
      <t>Durante el segundo trimestre se abordaron un total de 23 nuevos territorios por parte de las Direcciones Regionales, para un cumplimineto del 100% de la meta programada así:</t>
    </r>
    <r>
      <rPr>
        <b/>
        <sz val="10"/>
        <color theme="1"/>
        <rFont val="Arial"/>
        <family val="2"/>
      </rPr>
      <t xml:space="preserve">
Dirección Regional Andina (5 nuevos territorios):</t>
    </r>
    <r>
      <rPr>
        <sz val="10"/>
        <color theme="1"/>
        <rFont val="Arial"/>
        <family val="2"/>
      </rPr>
      <t xml:space="preserve"> Se impactaron los territorios con mesas IV en Marmato y Neira en Caldas y Guarne en Antioquia. 
Con Jornadas de Atención al usuario a Villa María y Filadelfia en Caldas.
</t>
    </r>
    <r>
      <rPr>
        <b/>
        <sz val="10"/>
        <color theme="1"/>
        <rFont val="Arial"/>
        <family val="2"/>
      </rPr>
      <t>Dirección Regional Norte</t>
    </r>
    <r>
      <rPr>
        <sz val="10"/>
        <color theme="1"/>
        <rFont val="Arial"/>
        <family val="2"/>
      </rPr>
      <t xml:space="preserve"> </t>
    </r>
    <r>
      <rPr>
        <b/>
        <sz val="10"/>
        <color theme="1"/>
        <rFont val="Arial"/>
        <family val="2"/>
      </rPr>
      <t>(2 nuevos territorios)</t>
    </r>
    <r>
      <rPr>
        <sz val="10"/>
        <color theme="1"/>
        <rFont val="Arial"/>
        <family val="2"/>
      </rPr>
      <t xml:space="preserve">: Se efectuó jornada de atención al usuario en los corregimientos de Bayunca y La Boquilla en Cartagena.
</t>
    </r>
    <r>
      <rPr>
        <b/>
        <sz val="10"/>
        <color theme="1"/>
        <rFont val="Arial"/>
        <family val="2"/>
      </rPr>
      <t>Dirección Regional Sur (4 nuevos territorios):</t>
    </r>
    <r>
      <rPr>
        <sz val="10"/>
        <color theme="1"/>
        <rFont val="Arial"/>
        <family val="2"/>
      </rPr>
      <t xml:space="preserve"> Teniendo en cuenta la declaratoria de emergencia por fiebre amarilla se realizaron mesas de IV en los municipios de Ataco, Coyaima, Icononzo y Melgar (Tolima) con el fin, de garantizar que los municipios de alto riesgo dieran cumplimiento a la reglamentación vigente en pro de disminuir el indicadore del evento.
</t>
    </r>
    <r>
      <rPr>
        <b/>
        <sz val="10"/>
        <color theme="1"/>
        <rFont val="Arial"/>
        <family val="2"/>
      </rPr>
      <t>Dirección Regional Nororiental (4 nuevos territorios):</t>
    </r>
    <r>
      <rPr>
        <sz val="10"/>
        <color theme="1"/>
        <rFont val="Arial"/>
        <family val="2"/>
      </rPr>
      <t xml:space="preserve">  
- JAU en el municipio de Chitagá, Norte de Santander el 08 de abril de 2025.
- Mesa IV Sotaquirá, Boyacá el 05 y 06 de mayo de 2025.
- Mesa IV Chitagá, Norte de Santander el 12 y 13 de mayo de 2025.
- Mesa IV Chitaraque, Boyacá el 26 y 27 de junio de 2025.
</t>
    </r>
    <r>
      <rPr>
        <b/>
        <sz val="10"/>
        <color theme="1"/>
        <rFont val="Arial"/>
        <family val="2"/>
      </rPr>
      <t xml:space="preserve">Dirección Regional Caribe (3 nuevos territorios):
</t>
    </r>
    <r>
      <rPr>
        <sz val="10"/>
        <color theme="1"/>
        <rFont val="Arial"/>
        <family val="2"/>
      </rPr>
      <t xml:space="preserve">- 1 mesa de IV en el Municipio de Gonzalez -Cesar.
- 2 Auditorias específicas en los municipios de Gamarra – Cesar y El Piñon -Magdalena.
</t>
    </r>
    <r>
      <rPr>
        <b/>
        <sz val="10"/>
        <color theme="1"/>
        <rFont val="Arial"/>
        <family val="2"/>
      </rPr>
      <t>Dirección Regional Occidental (5 nuevos territorios):</t>
    </r>
    <r>
      <rPr>
        <sz val="10"/>
        <color theme="1"/>
        <rFont val="Arial"/>
        <family val="2"/>
      </rPr>
      <t xml:space="preserve">
- Mesa de IV: Timbiquí Cauca, Piendamó Cauca,  López de Micay Cauca
- Jornada de atención al usuario: Chachagüi Nariño
- Acción Integral en el Territorio: Olaya Herrera Nariño</t>
    </r>
  </si>
  <si>
    <r>
      <rPr>
        <sz val="10"/>
        <color rgb="FF000000"/>
        <rFont val="Calibri"/>
        <family val="2"/>
        <scheme val="minor"/>
      </rPr>
      <t xml:space="preserve">Para el periodo de seguimiento se tienen 23 alertas encontradas en el trimestre inmediatamente anterior incluidas las que aún se encontraban abiertas, sobre las cuales se realizaron acciones de supervisión o seguimiento, con el 100% de atención de las mismas; se aclara que independiente del periodo en que se genere la alerta, se realizan acciones de supervisión y vigilancia periódica de todas.
</t>
    </r>
    <r>
      <rPr>
        <i/>
        <u/>
        <sz val="10"/>
        <color rgb="FF000000"/>
        <rFont val="Calibri"/>
        <family val="2"/>
        <scheme val="minor"/>
      </rPr>
      <t>Conclusión:</t>
    </r>
    <r>
      <rPr>
        <i/>
        <sz val="10"/>
        <color rgb="FF000000"/>
        <rFont val="Calibri"/>
        <family val="2"/>
        <scheme val="minor"/>
      </rPr>
      <t xml:space="preserve"> </t>
    </r>
    <r>
      <rPr>
        <sz val="10"/>
        <color rgb="FF000000"/>
        <rFont val="Calibri"/>
        <family val="2"/>
        <scheme val="minor"/>
      </rPr>
      <t>La meta del indicador se sobrepaso, lo que da cuenta de la supervisión permanente de la totalidad de las alertas generadas dentro en las acciones de inspección y vigilancia a Generadores, Recaudadores y Administradores de recursos del Sistema General de Seguridad Social en Salud, con lo cual se busca asegurar la correcta gestión de los recursos y la sostenibilidad del sistema, lo que a su vez garantiza la continuidad y calidad de los servicios de salud a los usuarios del Sistema.</t>
    </r>
  </si>
  <si>
    <t>Para el periodo reportado correspondiente al segundo trimestre de 2025, se llevaron a cabo dos (2) Acciones Integrales en Territorio, lo que representa un avance del 18% respecto al total de acciones programadas para la vigencia. De acuerdo con lo anterior, el indicador se encuentra en un rango “Bueno” y cumple con la meta establecida.
Las acciones se realizaron en las siguientes ciudades:
Municipio de Olaya Herrera, Nariño.
Leticia, Amazonas.</t>
  </si>
  <si>
    <t>Durante el segundo trimestre de 2025, se activaron cuatro (4) redes de controladores, lo que representa un avance del 90%, tomando como referencia el reporte anterior (50%), respoecto al total de terriotiros programados para activación de la red.
Las redes activadas fueron las siguientes:
1. El 16 de abril de 2025 a pedido del Procurador Regional y el defensor del Pueblo Regional del Vichada, se realizó la activación de la Red de Controladores del Sector Salud del departamento del Vichada, donde se trató la problemática de desnutrición, desabastecimiento de medicamentos, referencia y contrareferencia entre otros.
2. Se llevo a cabo el 4 de junio del año en curso la activación de la Red de Controladores del Sector Salud del departamento del Huila, la cual se desarrolló para ver la problemática de salud del Departamento, y a su vez para ver como estaban preparados para realizar las fiestas en una emergencia de Fiebre Amarilla. Se revisaron los planes de contingencia presentados por el CRUE.
3. El 12 de junio de 2025 se activó la Red de Controladores del Sector Salud del departamento del Putumayo, lo anterior debido a la cantidad de casos de Epizootias y posibles casos de Fiebre Amarilla reportados por el Instituto Nacional de Salud en el departamento.
4. Con fecha 18 de junio se llevo a cabo la activación de la Red de Controladores del Sector Salud del departamento de Bolívar, con énfasis en la problemática presentada por la Caja de Previsión de la Universidad de Cartagena. Se asistió con el acompañamiento de la delegatura de DEAS.</t>
  </si>
  <si>
    <t>1.  Boletín informativo mesa de trabajo Gobernación del Valle del Cauca.
2. Publicación del Boletín en página Web</t>
  </si>
  <si>
    <t xml:space="preserve"> En el periodo reportado correspondiente al segundo trimestrede 2025,  se ejecutó el 50% donde se realizaron las 5/5 actividades programadas en el semestre, dando como resultado un cumplimiento frente a la meta programada. De acuerdo con lo anterior el indicador se encuentra en un rango de Bueno, la tendencia del indicador es buena lo que refleja una buena ejecución de las actividades , este resultado se debe a las acciones realizadas en el territrio. Conclusión: El indicador sí cumple con la meta.
Se evidencia la documentación y publicación del boletín informativo a través del cual se describe la socialización del modelo de 
atención en salud por regiones propuesto por el departamento y conocer el funcionamiento de la red prestadora pública y su articulación con la oferta 
privada.</t>
  </si>
  <si>
    <t>Word con listado de EAPB, Número de reclamos en salud y consecutivo del radicado.</t>
  </si>
  <si>
    <t xml:space="preserve">En el periodo reportado correspondiente al segundo trimestrede 2025,   se reportaron por parte del Grupo Interno de Trabajo de Estadísticas y Análisis PQRD, 221.812 reclamos en salud abiertos y vencidos y se realizaron acciones de inspección y vigilancia para los 221.812 reclamos, por medio de la formulación de 115 requerimientos de inspección y vigilancia., dando como resultado un cumplimiento del 100% frente a la meta programada. De acuerdo con lo anterior el indicador se encuentra en un rango de Bueno, la tendencia del indicador es Ascendente lo que refleja una mejora. en conclusión: El indicador sí cumple con la meta. No se requieren ajustes por el momento, pero se recomienda seguir fortaleciendolas acciones de inspección y vigilancia </t>
  </si>
  <si>
    <t xml:space="preserve">Base vitales segundo trimestre del 2025 de reclamos en salud de riesgo vital </t>
  </si>
  <si>
    <t>En el periodo reportado correspondiente al segundo trimestrede 2025,  se realizaron 168 requerimientos para 227 reclamos en salud de riesgo vital , dando como resultado un cumplimiento del 740% frente a la meta programada. De acuerdo con lo anterior el indicador se encuentra en un rango de Bueno, la tendencia del indicador es Ascendente lo que refleja una mejora, en conclusión: El indicador sí cumple con la meta.No se requieren ajustes por el momento, pero se recomienda seguir fortaleciendolas acciones de inspección y vigilancia para el tercer trimestre.</t>
  </si>
  <si>
    <t xml:space="preserve">Cronograma del Grupo de Promocion a la Participación Ciudadana </t>
  </si>
  <si>
    <t>En el periodo reportado correspondiente al segundo trimestrede 2025,  Se desarrollaron 79 actividades de 282 orientadas a promover los derechos y deberes en salud y los mecanismos de participación ciudadana, dirigidas a diferentes territorios del país, para un cumplimiento del 28% de la meta programada. Como soporte de estas acciones, se entrega el cronograma con los municipios visitados, dentro de los cuales se destacan varios municipios con enfoque PDET (Programa de Desarrollo con Enfoque Territorial), priorizados por su condición de vulnerabilidad y necesidad de fortalecimiento institucional.
 De acuerdo con lo anterior el indicador se encuentra en un rango de Bueno, la tendencia del indicador es Ascendenteademás que es acumulativo lo que refleja una mejora, en conclusión: El indicador sí cumple con la meta. No se requieren ajustes por el momento, pero se recomienda seguir fortaleciendolas acciones para promover los derechos y deberes en salud y los mecanismos de participación ciudadana</t>
  </si>
  <si>
    <t xml:space="preserve">Listado de Asistencia </t>
  </si>
  <si>
    <t>Para este segudo trimestre e adelantaron acciones orientadas a promover los derechos y deberes en salud, así como los mecanismos de participación ciudadana, dirigidas tanto a la ciudadanía en general como a poblaciones con enfoque diferencial. Estas acciones incluyeron jornadas de atención, procesos de capacitación, seminarios y eventos con terceros, alcanzando una participación total de 11.306 asistentes, entre los cuales se encuentran mujeres, personas migrantes, cuidadores de personas con discapacidad, entre otros grupos priorizados.</t>
  </si>
  <si>
    <t>Tablero Control Enero - Mayo 2025</t>
  </si>
  <si>
    <t xml:space="preserve">Reporte de seguimiento a la dispensación de medicamentos PBS (enero - mayo 2025)
Durante el periodo comprendido entre enero y mayo de 2025, se realizaron 65.630.0258 seguimientos de un total de 79.427.917 fórmulas reportadas. El porcentaje de fórmulas de medicamentos PBS dispensadas de manera completa fue del 83%, con información reportada por 51 Gestores Farmacéuticos (GF) con corte al 1 de julio de 2025.
Este resultado se encuentra por debajo de la línea base establecida del 94% para el periodo analizado, lo que genera la activación de una alerta de riesgo. Esta alerta tiene implicaciones en términos de supervisión y apoya la toma de decisiones respecto al desempeño y cumplimiento de los GF.=94%), lo que genera la activación de una alerta de riesgo para efectos de supervisión.  </t>
  </si>
  <si>
    <t xml:space="preserve">Reporte de seguimiento a la dispensación de medicamentos NO PBS (enero - mayo 2025)
Durante el periodo comprendido entre enero y mayo de 2025, se realizaron 1.620.753 seguimientos de un total de 2.067.699 fórmulas reportadas. El porcentaje de fórmulas de medicamentos PBS dispensadas de manera completa fue del 78%, con información reportada por 51 Gestores Farmacéuticos (GF) con corte al 1 de julio de 2025.
Este resultado se encuentra por debajo de la línea base establecida del 90% para el periodo analizado, lo que genera la activación de una alerta de riesgo con fines de supervisión y apoya la toma de decisiones respecto al desempeño y cumplimiento de los GF.=90%), lo que genera la activación de una alerta de riesgo para efectos de supervisión.  </t>
  </si>
  <si>
    <t>Listas de Asistencia y Actas - Carpeta PEI Socializaciones</t>
  </si>
  <si>
    <t>Durante el segunto trimestre del 2025 se realizaron 305 activadades de 550 programadas de socializacion para un cumplimiento del 55% de la meta programada , estas se hicieron de  a grupos de valor como gestores farmacúeticos, EAPB, Secretarias de Salud, Ciudadanos, entre otros, relacionadas con las características del sector de los OLTS y GF como nuevos integrantes del SGSSS y las funciones de IVC de la SNS.</t>
  </si>
  <si>
    <t xml:space="preserve">Se anexa evidencia de correos enviados:  al Delegdo para ser socializado con el area de INFORMATICA - OTI en el sentido de agilizar las solicitudes hecgas por la DFJC y asi dar cumplimiento y minimizar posibles riegos informatico y a la OAP presentando el  programador de la prejornadas y jornadas del area de Conciliaciones para su evaluacion y posible codificación como instrumento de origen innovador del area para apoyo de los procesos informaticos de la misma .  </t>
  </si>
  <si>
    <t>En el periodo reportado correspondiente al segundo trimestre de 2025, la Dirección de Informática (OTI) ha avanzado un 70% en el desarrollo y en la implementación de las licencias de Adobe Professional para los computadores del área de Informes Técnicos. En este sentido, el indicador se encuentra en un rango “Bueno”, lo que nos permite avanzar en la consolidación de expedientes mediante esta herramienta tecnológica.</t>
  </si>
  <si>
    <t>Se anexa informe de seguimiento al cumplimiento de acuerdos conciliatorios durante el primer semestre del 2025.</t>
  </si>
  <si>
    <t>Para el segundo trimestre de 2025, se realizó el seguimiento a la totalidad de los acuerdos conciliatorios, cuyo valor total conciliado fue de $81,579,355,601.22. Tras el respectivo seguimiento, se confirmó que se pagaron efectivamente $61,910,552,758.52 a los actores del sistema, lo que corresponde al 75,891% del valor conciliado con seguimiento confirmado.</t>
  </si>
  <si>
    <t>Se anexa informe y base de datos en la que se muestran los datos principales de los 220 acuerdos conciliatorios.</t>
  </si>
  <si>
    <t>Durante el periodo reportado, se gestionaron 220 actividades que culminaron en acuerdos conciliatorios. Esta labor, correspondiente al primer semestre del año, forma parte de las audiencias de conciliación orientadas a cumplir con el objetivo de normalizar el flujo de recursos dentro del Sistema General de Seguridad Social en Salud (SGSSS). Lo anterior se enmarca en las jornadas de conciliación desarrolladas durante la vigencia y en las solicitudes tramitadas mediante el reparto ordinario.
Esta función no solo contribuye a descongestionar el aparato judicial al evitar litigios en el ámbito jurisdiccional, sino que también fomenta el compromiso de los actores del sistema en la depuración de sus estados financieros y en el saneamiento de cartera. En consecuencia, se fortalece el proceso de saneamiento financiero del sistema de salud.</t>
  </si>
  <si>
    <t xml:space="preserve">Durante el segundo trimestre de 2025, la política sancionatoria ha avanzado un 10%, logrando un cumplimiento del 70% respecto a la meta establecida. Con base en esto, el indicador se considera en un rango “Bueno”. Su actualización se realiza conforme a las estrategias internas de la DIA y los Acuerdos de Nivel de Servicio (ANS) con las áreas proveedoras. Además, se está revisando de acuerdo con las Metodologías Internas de Supervisión (MIS) de la Dirección de Innovación y  Desarrollo.
</t>
  </si>
  <si>
    <t xml:space="preserve">Se han realizado varias reuniones con la DID con el fin de que la Subdirección de metodologias de esta area retome el proyecto con base en la priorización de trascendencia social que se mencionara en la politica sancionatoria </t>
  </si>
  <si>
    <t>Para este semestre, la política sancionatoria reformulada correspondiente al segundo trimestre presenta un avance del 7%, lo que representa un cumplimiento del 13% frente a la meta programada. Actualmente, se está trabajando en conjunto con la Subdirección de Metodologías en la construcción de la metodología de priorización. Este despacho ha identificado como procesos priorizados de trascendencia social aquellos que tienen origen en órdenes judiciales y en temas relacionados con operadores logísticos. Por esta razón, ya se ha dado apertura a varios procesos asociados a estas causas.</t>
  </si>
  <si>
    <t>Durante el segundo trimestre del año 2025 la Subdirección de Recursos Jurídicos no ha recibido ningun caso reportado por la Delegada para Investigaciónes Administrativas como casos de alta trascendencia social dentro del SGSSS.</t>
  </si>
  <si>
    <t>Radicados seguimiento 2do trimestre 2025.xlsx</t>
  </si>
  <si>
    <t>Durante el segundo trimestre de 2025, para el cumplimiento de las ordenes impartidas a la Superintendencia Nacional de Salud en sentencias de tutela y órdenes defensoriales, se tramitó en totalidad 48/48 oficios de salida y/o memorandos, a través de los cuales se gestionó, compiló y se remitió la información a la entidad solicitante. De acuerdo con el resultado del indicador nos encontramos en un nivel sobresaliente, lo que refleja que continuamos cumpliendo con la meta programada y generando una reducción en el riesgo de imposición de sanciones e incidentes de desacatos.</t>
  </si>
  <si>
    <t xml:space="preserve">Se adjunta documento del MIS ajustado. </t>
  </si>
  <si>
    <t>Para el reporte del segundo trimestre en cumplimiento del objetivo de diseñar el Marco Integral de Supervisión y promover su apropiación institucional, durante el periodo reportado se llevaron a cabo (2/2) mesas de trabajo para un cumplimiento del 50% con las diferentes áreas de la Superintendencia Nacional de Salud. Estos espacios de articulación permitieron avanzar en la validación técnica y conceptual del marco, realizar los ajustes necesarios y dar respuesta a los comentarios y observaciones emitidos por las dependencias involucradas.
Las mesas de trabajo no solo facilitaron la retroalimentación oportuna, sino que también contribuyeron a generar sentido de pertenencia y compromiso institucional con el instrumento, sentando las bases para la implementación gradual de estrategias de uso y apropiación en los distintos niveles de la entidad. Esta fase participativa garantiza que el Marco responda a las necesidades reales del ejercicio de la supervisión, fortaleciendo su aplicabilidad y sostenibilidad en el tiempo.</t>
  </si>
  <si>
    <t xml:space="preserve">1. Se adjunta presentación con los resultados y análisis de los WORKSHOPS. 
2. Se adjunta video SUPERMAGZINE en el cual se refleja esta actividad. 
3. Para el mapa de conocimiento, teniendo en cuenta que la información tiene una reserva, si se requiere hacer verificación, se debe pedir permisos a la Dirección de Innovación y Desarrollo. 
4. Se adjunta Programa de Gestión del Conocimiento. </t>
  </si>
  <si>
    <t xml:space="preserve">Durante el periodo de tiempo evaluado, se adelantaron 6 acciones programadas para el desarrollo de innovación para un cumplimiento del 50 % asi: 
1. Durante los meses de mayo y junio, se realizaron WORKSHOPS TERRITORIALES en las Direcciones regionales Andina y Occidente, con el fin de identificar técnicamente necesidades y proyectos que aporten a la innovación, así como capacitar y fortalecer habilidades sobre innovación y gestión del conocimiento. Se adjunta presentación con los resultados y análisis.
2. Durante el mes de junio se adelantó acercamiento con el HUBiEX de la Universidad el Bosque, en el marco del MOU que se tiene con esta organización. Lo anterior, para dar inicio a un proyecto que le permita a la entidad automatizar el proceso de PQRS mediante Inteligencia Artificial. Se adjunta video SUPERMAGAZINE en el cual se refleja esta actividad. 
3, Se continuó con la implementación de la estrategia de Gestión del Conocimiento con el fin de mitigar la fuga del conocimiento. Se crearon repositorios de información (link adjunto) y se creó el primer mapa del conocimiento de la entidad. Teniendo en cuenta que la información contenida en este espacio tiene una clasificación y reserva no se puede adjuntar, para verificar la información se puede administrar acceso posterior a la solicitud. 
4. Se identificaron, analizaron y evaluaron planes, proyectos e ideas que se generen del SGI.
5. Se diseñó programa de Gestión del Conocimiento.
6. Se fomentó la generación de foros y espacios de innovación abierta con otras entidades y grupos de interés. </t>
  </si>
  <si>
    <t>https://supersalud-my.sharepoint.com/:f:/g/personal/gerson_ruiz_supersalud_gov_co/EpksyX1S38ZGqCwqHBtzSc0BhOETA5EHsuKBbBe8UPJD-Q?e=9s24RP</t>
  </si>
  <si>
    <t>"Durante el segundo trimestre se avanzo en un 27%, con el desarrollo de 15 actividades de 21 programadas en el marco de la definición del Modelo de Gobernanza y Gestión de Datos e Información, se adelantaron las siguientes actividades:
Socialización Flujograma Gestionar Analítica de datos e información (1)
Base Única de Vigilados actualizada (1)
Documentos Reglas de Negocio e Integración de Datos actualizado (1)
Catálogo de Datos Abiertos actualizado (2)
Informes Validación de mallas - Archivos Tipo (2)
Reporting Services gestionados y actualizados (3) actividad mensual
Informes Cartera y otros financieros de vigilados (1)
Informe UIAF (1)
Tableros de Mando gestionados y actualizados (2)
Script (1)"</t>
  </si>
  <si>
    <t>"Se adjuntan 17 reportes:
https://supersalud-my.sharepoint.com/:f:/g/personal/gerson_ruiz_supersalud_gov_co/EqneM5WuREJIsR8JBmjFeK0BEeVKEkFoZ4ATwChvej_IZg?e=orGgrp"</t>
  </si>
  <si>
    <t>Durante el segundo trimestre de 2025 se realizaron 17 activiades de 21 para un cumplimiento del 81% del programdas en cumplimiento del cronograma, la Subdirección de Tecnologías de la Información, en articulación con otras dependencias de la Superintendencia Nacional de Salud, avanzó en múltiples frentes estratégicos para el fortalecimiento institucional y tecnológico, se desarrollaron en las siguientes actividades:
1.	Fortalecimiento del talento humano y equipos técnicos: Se avanzó en la contratación de perfiles clave para el Grupo de Sistemas de Información, incluyendo arquitecto de software y desarrolladores, en apoyo al desarrollo de soluciones tecnológicas.
2.	Proyectos:
	Hoja de Vida del Vigilado: Se avanzó en el levantamiento de información, análisis de requerimientos y definición de arquitectura inicial.
	Paz y salvo: Se inicio con la fase de requerimientos del proceso de digitalización y automatización del Paz y Salvo.
	Gobernanza de Datos: Se formalizó la contratación con la Universidad de Antioquia para su implementación por fases.
	Arquitectura Empresarial: El inicio del proyecto se pospuso para el segundo semestre debido a limitaciones operativas.
3.	Gestión estratégica y operativa:
	Se diseñaron metodologías, plantillas e instrumentos estandarizados alineados con el Modelo de Gestión de Proyectos de TI (MGPTI), junto con estrategias de sensibilización y medición del nivel de madurez institucional.
	Se elaboró el documento base del Plan de Capacidad de TI y se fortaleció la infraestructura tecnológica mediante mantenimiento preventivo, soporte y mejoras de conectividad.
	Se avanzó en la articulación del equipo para alinear el Plan Institucional de Capacitación con las necesidades formativas TIC de las direcciones regionales, identificadas mediante un diagnóstico aplicado.
4.	Seguridad digital y protección de datos:
	Se presentó el monitoreo de riesgos de seguridad digital del primer trimestre como parte del control interno institucional.
	Se fortaleció la implementación de controles de protección de datos personales, revisando políticas de privacidad y promoviendo un entorno de confianza.
	Se formalizó y actualizó la documentación de activos de información y se realizaron capacitaciones a gestores y personal TI.
5.	Política de Gobierno Digital:
	Se adelantaron acciones para fortalecer su implementación como eje articulador de la transformación tecnológica institucional.
6.	Marco Integral de Supervisión:
	Se continúa con su diseño y definición de modelos de supervisión diferenciados, que servirán como base metodológica para la Inspección, Vigilancia y Control con enfoque preventivo.</t>
  </si>
  <si>
    <t xml:space="preserve">ver anexo 1 Correo electronico) </t>
  </si>
  <si>
    <r>
      <rPr>
        <sz val="10"/>
        <color rgb="FF000000"/>
        <rFont val="Calibri"/>
        <family val="2"/>
      </rPr>
      <t xml:space="preserve">Para el periodo de seguimiento se dio continuidad a la implementación de las dos Fases del Sistema para los Liquidados y En Liquidación, donde para el periodo de seguimiento se realizo la reunión prevista para la presentación de la propuesta a la Dirección de Innovación y Desarrollo para crear informes dentro de la circular externa de actualización a los Archivo Tipo FT.
</t>
    </r>
    <r>
      <rPr>
        <i/>
        <u/>
        <sz val="10"/>
        <color rgb="FF000000"/>
        <rFont val="Calibri"/>
        <family val="2"/>
      </rPr>
      <t>Conclusión:</t>
    </r>
    <r>
      <rPr>
        <sz val="10"/>
        <color rgb="FF000000"/>
        <rFont val="Calibri"/>
        <family val="2"/>
      </rPr>
      <t xml:space="preserve"> Se tiene que el porcentaje de ejecución acumulado del 83% de las dos Fases previstas para el cuatrienio, sin embargo por la coyuntura de la rotación de personal que se viene presentando con ocasión del concurso se mantendra en dicho porcentaje de avance hasta tanto se concluya la etapa de  capacitación del nuevo personal para retomar y concluir el proceso  de consolidación de la herramienta.</t>
    </r>
  </si>
  <si>
    <t>Resultado de la medcion de desempño FURAG</t>
  </si>
  <si>
    <t>Según el informe, el desempeño institucional mostró un incremento de 4,5 puntos en comparación con 2023, pasando de 83 a 87,5 puntos en 2024. Este avance fue impulsado principalmente por la dimensión de Gestión del Conocimiento, que registró un notable crecimiento de 16,5 puntos. No obstante, el panorama general revela resultados mixtos entre las políticas evaluadas: 13 de las 19 mejoraron su desempeño, destacándose Gestión del Conocimiento (+16,5), Servicio a las Ciudadanías (+14,5) y Gobierno Digital (+9,5). En contraste, cinco políticas experimentaron retrocesos, especialmente Gestión Documental (-11,3), Racionalización de Trámites (-5,4) y Mejora Normativa (-3,1). Por su parte, las políticas de Defensa Jurídica y Compras y Contratación Pública mantuvieron su puntaje estable en 100 puntos</t>
  </si>
  <si>
    <t>En el periodo reportado correspondiente al segundo trimestrede del 2025,  se ejecutó  (1) campaña RILCO, dando como resultado un avance del 19 % de 55% frente a la meta programada, para un cumplimineto del 35%. De acuerdo con lo anterior el indicador evidencia un cumplimiento efectivo y favorable de acuerdo con lo programado, la tendencia del indicador es Ascendente lo que refleja una mejora y alto compromiso institucional, lo que permite identificar el resultado de las acciones realizadas.
 Conclusión: El indicador sí cumple con la meta. Este resultado permitió la toma de decisión en la mejora y desarrollo de las campañas institucionales a nivel nacional, regional y local. Asi las cosas, para la vigencia 2025, teniendo en cuenta las necesidades y observaciones del sector, se continuará realizando la respectiva divilgación y socialización de las acciones realizadas por la Superintendencia Nacional de Salud y contribuir al fortalecimiento del SGSSS.</t>
  </si>
  <si>
    <r>
      <rPr>
        <sz val="10"/>
        <color rgb="FF000000"/>
        <rFont val="Calibri"/>
        <family val="2"/>
        <scheme val="minor"/>
      </rPr>
      <t xml:space="preserve">De la sede prevista para la vigencia 2025, a la fecha se encuentra en etapa de viabilidad, con el fin de cumplir con la Resolución a No. 2025500000000451-6 de 2025, en el segundo semestre del año se elaborará  un Documento técnico de viabilidad para dos sedes regionales con las siguientes alternativas Villavicencio, Eje Cafetero, Bogotá o Cundinamarca, esto ligado a la posibilidad de espacios a cero costo para las sedes. 
</t>
    </r>
    <r>
      <rPr>
        <i/>
        <u/>
        <sz val="10"/>
        <color rgb="FF000000"/>
        <rFont val="Calibri"/>
        <family val="2"/>
        <scheme val="minor"/>
      </rPr>
      <t>Conclusión:</t>
    </r>
    <r>
      <rPr>
        <i/>
        <sz val="10"/>
        <color rgb="FF000000"/>
        <rFont val="Calibri"/>
        <family val="2"/>
        <scheme val="minor"/>
      </rPr>
      <t xml:space="preserve"> </t>
    </r>
    <r>
      <rPr>
        <sz val="10"/>
        <color rgb="FF000000"/>
        <rFont val="Calibri"/>
        <family val="2"/>
        <scheme val="minor"/>
      </rPr>
      <t>Si bien el indicador no se reporta con avances físicos a la fecha, se tiene que una vez se defina la ubicación de  las nuevas sedes y su implementación, se realizará promoción de estas con miras a aumentar la presencia de la SNS en el territorio nacional he incrementar la efectividad de las funciones de inspección, vigilancia y control.</t>
    </r>
  </si>
  <si>
    <r>
      <t xml:space="preserve">Para la gestión del Recaudo se vienen adelantando las gestiones administrativas pertinentes con el fin de generar la facturación de la contribución de los vigilados, y poder adelantar el ejercicio de recaudo a partir del 14 de julio y hasta el 5 de septiembre de 2025, donde se evidenciara la primera etapa de recaudo, y en el cuarto trimestre se consolidara el reporte de cobros adelantados.
Evidencias: CIRCULAR INTERNA 2025920050000009-4 DE 2025 del 21-05-2025 Directrices proceso de Contribución vigencia 2025 y RESOLUCIÓN 2025920040005394-6 DE 07 – 07 - 2025 - Por la cual se establecen las tarifas, los lugares y plazos para cumplir con el pago de la Contribución consagrada en el artículo 76 de la Ley 1955 de 2019 para la vigencia 2025.
</t>
    </r>
    <r>
      <rPr>
        <i/>
        <u/>
        <sz val="10"/>
        <rFont val="Calibri"/>
        <family val="2"/>
        <scheme val="minor"/>
      </rPr>
      <t>Conclusión:</t>
    </r>
    <r>
      <rPr>
        <i/>
        <sz val="10"/>
        <rFont val="Calibri"/>
        <family val="2"/>
        <scheme val="minor"/>
      </rPr>
      <t xml:space="preserve"> </t>
    </r>
    <r>
      <rPr>
        <sz val="10"/>
        <rFont val="Calibri"/>
        <family val="2"/>
        <scheme val="minor"/>
      </rPr>
      <t>Si bien el indicador refleja un valor de 0, se aclara que el porcentaje de avance solo se puede reportar una vez se materialice el recaudo, pues es un indicador de resultado anual que se evidencia al finalizar el periodo de recaudo y no en la etapa de planeación, este recaudo impactará positivamente al sistema de salud al permitir una mejor gestión de los recursos, garantizar el acceso a servicios de salud y proteger los derechos de los usuarios.</t>
    </r>
  </si>
  <si>
    <t>Informe de Omisos</t>
  </si>
  <si>
    <t xml:space="preserve">Al finalizar el primer semestre del año 2025 se identificaron 14.262 entidades omisas en el pago de la contribución correspondiente a las vigencias 2020 a 2024, esta cifra representa un 22% del total de liquidaciones esperadas para dicho período (64.411  liquidaciones), se logró generar un total de 411 nuevas liquidaciones, las cuales representan un esfuerzo por reducir la cartera en omisión. Estas liquidaciones corresponden a un valor total de $5.043.336.936.
</t>
  </si>
  <si>
    <t xml:space="preserve">
Informe consolidado de actividades realizadas en el marco  de la implementación del enfoque de género, diferencnial e interseccional en la SNS en el periodo abril - junio de 2025  Anexo 1
- Correo institucional, con pieza  gráfica, en el cual se envía un mensaje a todas los madres. Anexo 2
- Correo institucional, con pieza  gráfica, en el cual se envía un mensaje a todos los padres Anexo 3
- Soporte de asistencia al Taller sobre liderazgo femenino. Anexo 4
-  Superboletin de la Entidad enviado a través de correo institucional donde se presenta nota sobre que es el enfoque diferencial Anexo 5
-  Superboletin de la Entidad enviado a través de correo institucional donde se presenta nota sobre que es el enfoque interseccional Anexo 6
-  Correo institucional con el Magazin Supersalud a un Clic donde se incluye nota sobre la celebración del día de la madre  Anexo 7
- Correo institucional con el Magazin Supersalud a un Clic donde se incluye nota sobre la celebración del día del padre Anexo 8
 Informe de las actividades realizadas con el fin de fomentar la igualdad, el respeto y la diversidad en el marco del enfoque de género, diferencial e interseccional en el periodo Abril - junio de 2025  Anexo 1
-  soporte aistencia a la capacitación sobre "Acciones Preventivas sobre Acoso, Maltrato, Discriminación y Persecución Laboral -  realizada el 26 de marzo de 2025 Anexo 9 
- Soporte de la celebración del dia de la secretaria y del secretario realizada. Anexo 10
-  Soporte de la celebración del día de la madre Anexo 11
- Soporte de la celebración del día del padre Anexo 12
- Soporte asistencia al taller Crianza y bienestar: La brújula para navegar el futuro, honrando tus roles y tu autocuidado, realizada el 04/06/2025. Anexo 13
- Soporte Capacitación sobre Trato digno con enfoque étnico, derecho diferencial para comunidades negras, afrodescendientes, raizales y palenqueras. Anexo 14
 </t>
  </si>
  <si>
    <t>Para este peridodo de reporte se realizaron 2 actividades de enfoque diferencial  de 9 actividades programadas, para un cumplimiento del  44%, las acitvidades realizadas son las siguentes:
Actividad No.1: Diseñar y ejecutar una estrategia integral para fortalecer competencias y la comunicación con un enfoque de género, diferencial e interseccional en  la entidad. 
Se realiza informe de la actividad No. 1, con las acciones adelantadas en el periodod abril  - junio de 2025.  Anexo 1
- A través del correo institucional, con una pieza  gráfica, se envía un mensaje a tdas los madres donde se resalta su amor,  su fuerza y el ser una guía en cada paso del camino.
- A través del correo institucional, con una pieza  gráfica, se envía un saludo a tdos los padres en el cual se resalta su dedicación y compromiso tanto en el ámbito familiar como profesional.
- Taller sobre liderazgo femenino, se imparte este taller con el objetivo de fortalecer habilidades de liderazgo, promoviendo una visión transformadora, inclusiva y corresponsable del poder, y reconociendo los desafíos específicos que enfrentan las mujeres en contextos institucionales.
- En el superboletin de la Entidad y enviado a través de correo institucional, se presenta nota sobre que es el enfoque diferencial
- En el superboletin de la Entidad y enviado a través de correo institucional, se presenta nota sobre que es el enfoque interseccional
-  Se incluye nota en  el Magazin Supersalud a un Clic sobre la celebración del día de la madre
- Se incluye nota en  el Magazin Supersalud a un Clic sobre la celebración del día del padre
Actividad No. 2: Realizar actividades con el fin de fomentar la igualdad, el respeto y la diversidad en el marco del enfoque de género, diferencial e interseccional.   
Se realiza informe de las actividades ejecutadas desde la Dirección de Talento Humano, enel periodo abril -junio de 2025, las cuales se relacionan a continuación.
- Capacitación sobre "Acciones Preventivas sobre Acoso, Maltrato, Discriminación y Persecución Laboral -  realizada el 26 de marzo de 2025
- Celebración del dia de la secretaria y del secretario - se realizo actividad el 23 de mayo.
-  Celebración del día de la madre - Se realiza actividad dirigida a todas las madres de la SNS con el objetivo de contar con un espacio de relajacion y de esparcimiento. - 20 de mayo
- Celebración del día del padre   - Se realiza actividad dirgida a todos los padres de la entidad, con el fin de darles un espacio de esparcimiento, en el cual se contó con estaciones  de juegos digitales, retos de agilidad mental, entre otros. - Se lleva a cabo el 19 de junio   
- Taller Crianza y bienestar: La brújula para navegar el futuro, honrando tus roles y tu autocuidado, realizada el 04/06/2025.
- Capacitación sobre Trato digno con enfoque étnico, derecho diferencial para comunidades negras, afrodescendientes, raizales y palenqueras.</t>
  </si>
  <si>
    <r>
      <t xml:space="preserve">Listado de asistencia reunión con Xertica. </t>
    </r>
    <r>
      <rPr>
        <b/>
        <sz val="11"/>
        <rFont val="Calibri"/>
        <family val="2"/>
        <scheme val="minor"/>
      </rPr>
      <t>"Xertica"</t>
    </r>
    <r>
      <rPr>
        <sz val="11"/>
        <rFont val="Calibri"/>
        <family val="2"/>
        <scheme val="minor"/>
      </rPr>
      <t xml:space="preserve">.
Listado de asistencia </t>
    </r>
    <r>
      <rPr>
        <b/>
        <sz val="11"/>
        <rFont val="Calibri"/>
        <family val="2"/>
        <scheme val="minor"/>
      </rPr>
      <t>"Listado asistencia 08 de julio 2025"</t>
    </r>
    <r>
      <rPr>
        <sz val="11"/>
        <rFont val="Calibri"/>
        <family val="2"/>
        <scheme val="minor"/>
      </rPr>
      <t xml:space="preserve"> y presentación por parte de expertas en materia de formulación e implementación del Plan de Preservación Digital a Largo Plazo. </t>
    </r>
    <r>
      <rPr>
        <b/>
        <sz val="11"/>
        <rFont val="Calibri"/>
        <family val="2"/>
        <scheme val="minor"/>
      </rPr>
      <t>"20250528_preservación (1)"</t>
    </r>
    <r>
      <rPr>
        <sz val="11"/>
        <rFont val="Calibri"/>
        <family val="2"/>
        <scheme val="minor"/>
      </rPr>
      <t xml:space="preserve">
Documento de aprobación </t>
    </r>
    <r>
      <rPr>
        <b/>
        <sz val="11"/>
        <rFont val="Calibri"/>
        <family val="2"/>
        <scheme val="minor"/>
      </rPr>
      <t>"120251200100055343 Memo Aprobación"</t>
    </r>
    <r>
      <rPr>
        <sz val="11"/>
        <rFont val="Calibri"/>
        <family val="2"/>
        <scheme val="minor"/>
      </rPr>
      <t xml:space="preserve"> y ficha EBI del proyecto de inversión gestión documental 2026 - 2030. </t>
    </r>
    <r>
      <rPr>
        <b/>
        <sz val="11"/>
        <rFont val="Calibri"/>
        <family val="2"/>
        <scheme val="minor"/>
      </rPr>
      <t>"Ficha EBI proyecto 2026-2030"</t>
    </r>
    <r>
      <rPr>
        <sz val="11"/>
        <rFont val="Calibri"/>
        <family val="2"/>
        <scheme val="minor"/>
      </rPr>
      <t xml:space="preserve">
Correo con los documentos expuestos para el comité de conciliación, acta y lista de asistencia al comité. </t>
    </r>
    <r>
      <rPr>
        <b/>
        <sz val="11"/>
        <rFont val="Calibri"/>
        <family val="2"/>
        <scheme val="minor"/>
      </rPr>
      <t>"RV_Documentación Cto 99 de 2023; Presentación; Memorando 20259300300053243; Anexos.</t>
    </r>
  </si>
  <si>
    <t>Durante el segundo trimestre se realizaron 3 actividades acumuladas del I trimestre para u n total de (7)  actividades en cumplimiento con lo programado.
Se continuó con la firma Xertica, con la intención de seguir explorando las soluciones tecnológicas que permitan cumplir con los requerimientos de la función de archivística.
Se realizó una exposición dirigida a las dependencias (Oficina Asesora de Planeación, Subdirección de Tecnologías de la Información, Oficina Control Interno y Grupo de Gestión Documental) relacionada con la formulación e implementación del Plan de Preservación Digital a Largo Plazo por parte de profesionales expertas en la materia
Se sustentó por parte del Grupo de Gestión Documental el proyecto de inversión con horizonte 2026-2030, del cual se obtuvo la aprobación por parte del Departamento Nacional de Planeación.
Se sustentó al Comité de Conciliación propuesta de arreglo directo, frente al contrato 099 de 2023 con la intención de abordar plan de trabajo que le permita a la Entidad obtener un SGDEA funcional, con base en la normatividad vigente.</t>
  </si>
  <si>
    <t>Anexo 1  Inducción 22 de Mayo
ANexo 2 Inducción 23 de mayo</t>
  </si>
  <si>
    <t>Se llevaron a cabo dos jornadas de inducción durante el periodo reportado los días 22 y 23 de Mayo de 2025</t>
  </si>
  <si>
    <t xml:space="preserve">Se valida las evidencias aportadas por la DTH, dando cumplimiento con lo planeado,  reporte correspondiente al segundo trimestre de la vigencia 2025. </t>
  </si>
  <si>
    <t>Anexo 1 CIRCULAR 2025910010000004-4 DE 2025</t>
  </si>
  <si>
    <t>Se expidió la circular 2025910010000004-4 de 2025, mediante la cual se establecieron los turnos de descanso compesado y las modalidades de compensación de tiempo para la semana santa de la vigencia 2025</t>
  </si>
  <si>
    <t xml:space="preserve">Se validan las evidencias aportadas por la DTH, dando cumplimiento con lo planeado,  reporte correspondiente al segundo trimestre de la vigencia 2025. </t>
  </si>
  <si>
    <t xml:space="preserve">Anexo 2 RES APOYO ECONOMIC 2025-1- 120259100200051316_00001 </t>
  </si>
  <si>
    <t>Se expidió la resolución 2025910020005131-6 mediante la cual se otorgaron 8 apoyos económicos por un valor de $55,297,044.</t>
  </si>
  <si>
    <t>Anexo 3 PREPES 2025-1 - ASISTENCIA</t>
  </si>
  <si>
    <t>El pasado 16 de mayo de 2025 se llevó a cabo jornada de formación y bienestar dirigida a los funcionarios de la sede Bogotá. El evento tuvo lugar en El Cubo de la Caja de Compensación Familiar Colsubsidio y contó con la participación de 50 colaboradores.</t>
  </si>
  <si>
    <t>Anexo 4 Informe de ejecución del Plan de Bienestar social e incentivos</t>
  </si>
  <si>
    <t>El 23 de mayo se llevó a cabo una actividad recreativa en el Hotel Alcaraván, donde 50 funcionarios participaron en una jornada de sol, integración y esparcimiento, fortaleciendo así el compañerismo y el sentido de pertenencia institucional.</t>
  </si>
  <si>
    <t>El 29 de Mayo se llevó a cabo una charla virtual enfocada en la tenencia responsable y el cuidado de estos seres y se hizo entrega de un incentivo para la alimentación de mascotas a cada funcionario que participó en la charla, como muestra de agradecimiento y apoyo a la labor de sensibilización en torno al bienestar animal.</t>
  </si>
  <si>
    <t>El 20 de Mayo de 2025 se realizó jornada de Spa, contando con servicios de masaje en espalda, cuello, pies y cuidado facial. Posteriormente, se llevó a cabo charla dirigida a padres y madres impartiendo temas relacionados con la crianza responsable.</t>
  </si>
  <si>
    <t>Anexo 5 NATACION LISTADO 2025</t>
  </si>
  <si>
    <t>La actividad se llevó a cabo el 16 de Junio de 2025, en el Club El Cubo de Colsubsidio, consistió en una jornada de natación, donde hubo competencia individual y por equipos, en diferentes modalidades.</t>
  </si>
  <si>
    <t>De conformidad con lo establecido en el artículo trigésimo quinto del Acuerdo Colectivo de 2023, el cual señala que: “La Superintendencia Nacional de Salud realizará semestralmente el Día de la Familia, donde se tendrán en cuenta el cónyuge o compañero(a) permanente, los padres del empleado y los hijos del servidor, de acuerdo con la disponibilidad presupuestal”, se informó que, para el primer semestre de 2025, los funcionarios de la Superintendencia Nacional de Salud gozaron de un día libre destinado a compartir con sus familias.
La fecha de disfrute fue acordada entre cada funcionario y su jefe inmediato, garantizando que no se afectara la prestación del servicio. Asimismo, esta información fue notificada a la Dirección de Talento Humano, con el fin de llevar el control del disfrute del Día de la Familia por parte de todos los funcionarios de la Entidad.</t>
  </si>
  <si>
    <t>Anexo 6 CAMINATA ECOLOGICA 2025-1</t>
  </si>
  <si>
    <t>Esta actividad al aire libre tiene como propósito fortalecer el compromiso y la relación con el medio ambiente, promover la integración entre compañeros de trabajo, reducir los niveles de estrés, fomentar la salud física y mental, y poner en práctica los valores institucionales en un entorno natural y de esparcimiento.
	No. de participantes: Dirigido para todos funcionarios de la SNS – 100 personas
	Fecha de actividad: 13 de junio de 2025</t>
  </si>
  <si>
    <t>Se adelantó una jornada de entretenimiento y esparcimiento en una zona Gamer paa todos los padres de la SNS, el día 19 de Junio de 2025.</t>
  </si>
  <si>
    <t xml:space="preserve">Anexo 7 -Resolucion de los mejores servidores de carrera segundo semestre de 2024 </t>
  </si>
  <si>
    <t>De acuerdo con la Resolución 2025910020004383-6 de 10 – 06 – 2025, “Por la cual se formaliza la selección de los mejores servidores de carrera administrativa por nivel jerárquico del segundo semestre del año 2024 y se otorga un incentivo a los seleccionados”, se formalizó la selección de los mejores servidores de carrera administrativa por nivel jerárquico correspondiente al segundo semestre del año 2024.
Como reconocimiento a su desempeño, se otorgó diploma como reconocimiento y  un incentivo a los funcionarios seleccionados, el cual fue cargado a la tarjeta Colsubsidio para su disfrute.</t>
  </si>
  <si>
    <t>Anexo 8 - REGISTRO DE ASISTENCIA - DÍA DE LA SERVIDORA Y SERVIDOR PÚBLICO SUPERSALUD 2025</t>
  </si>
  <si>
    <t>el 26 de junio de 2025 se llevó a cabo la actividad de conmemoración del Día del Servidor Público SNS 2025, la cual se realizó en modalidad virtual vía temas.
Fue una jornada de reflexión institucional dirigida a promover el sentido de pertenencia, la adecuada prestación del servicio, los valores y la ética del servicio en lo público; así como resignificar, reconocer, exaltar la labor y contribución de la servidora y el servidor público de la Supersalud, para que Colombia sea una Potencia Mundial de la Vida. 
Fecha de actividad: 26/07/2025</t>
  </si>
  <si>
    <t>Servicios de empleabilidad y acompañamiento en temas de empleabilidad y manejo de situaciones difíciles, de cara a la próxima publicación de las listas de elegibles por parte de la Comisión Nacional de Servicio Civil, como parte del concurso de méritos que se viene adelantando para la provisión definitiva de los cargos en la Entidad.
	No. de participantes: Dirigido para todos funcionarios de la SNS.
	Fecha de actividad: durante todo el trimestre – la charla virtual de empleabilidad se realizó el 28/04/2025.</t>
  </si>
  <si>
    <t>Se realizó visita a la Regional Nororiental con sede en la ciudad de Bucaramanga el 1 de abril de 2025 cuyo propósito buscaba tener un acercamiento y brindar acompañamiento presencial a los funcionarios. Durante la jornada, se identificaron y abordaron diversas inquietudes relacionadas con temas laborales y de relacionamiento.</t>
  </si>
  <si>
    <t>El 22 de mayo de 2025, se llevó a cabo una reunión para evaluar el interés de los empleados respecto al grupo cultural. Asistentes 64 personas, a la cuales se les socializó la propuesta de la creación del grupo cultural, finalmente no se contó con el número de personas interesadas en participar.</t>
  </si>
  <si>
    <t>Para el segundo trimestre (abril, mayo y junio) del año 2025, se realizaron actividades de acondicionamiento físico aeróbico - Rumba terapia por las diferentes áreas de la Superintendencia Nacional de Salud, con el apoyo del equipo d trabajo de SST de la entidad y Positiva ARL.</t>
  </si>
  <si>
    <t xml:space="preserve">Para el segundo trimestre (abril, mayo y junio) del año 2025, se realizaron actividades enfocadas en la prevención de Lesiones con el apoyo de fisioterapia de Positiva ARL.:
•	No. de participantes: Dirigido para todos funcionarios de la Superintendencia Nacional de Salud
•	Fecha de actividad: 01/04/2025 al 30 de junio de 2025.
•	Evidencia fotográfica: </t>
  </si>
  <si>
    <t>Se publicó por correo institucional de todos los funcionaros pieza informática para conocer los beneficios del Programa “Servimos”, iniciativa de Función Pública que busca enaltecer la labor del servidor público por medio de la generación de diferentes alianzas públicas, mixtas y privadas, con el fin de otorgar bienes y servicios con una atención especial para todos los servidores públicos, sin importar su tipo de vinculación.</t>
  </si>
  <si>
    <t>Como muestra de gratitud y con el objetivo de fomentar el compañerismo y fortalecer las relaciones interpersonales en la Superintendencia Nacional de Salud, la Dirección de Talento Humano envió, a través del correo electrónico talentohumano@supersalud.gov.co, una tarjeta personalizada con el nombre de cada funcionario que celebró su cumpleaños en los meses de abril, mayo y junio de 2025.</t>
  </si>
  <si>
    <t>Porque los momentos especiales de nuestros funcionarios también son importantes para la Supersalud, durante el segundo trimestre de 2025 no se enviaron mensajes de felicitación a aquellos colaboradores que celebraron el nacimiento de su hijo u otro momento importante que haya sido reportado a la Dirección de Talento Humano.</t>
  </si>
  <si>
    <t>La Dirección de Talento Humano expresa sus más sinceras condolencias a los funcionarios que, durante el primer trimestre del año, enfrentaron la pérdida de un ser querido o atraviesan una situación difícil de salud.
A través del correo talentohumano@supersalud.gov.co, se enviaron mensajes masivos de apoyo y solidaridad a 17 funcionarios que reportaron la pérdida de un familiar.</t>
  </si>
  <si>
    <t>A través del correo talentohumano@supersalud.gov.co, se envió comunicado para informar a los funcionarios sobre el cronograma de visitas de nuestros aliados a la entidad. Esta iniciativa busca facilitar el acceso a servicios, trámites, programas y campañas que contribuyan a su bienestar y al de sus familias.</t>
  </si>
  <si>
    <t>La Dirección de Talento Humano envió mensaje por correo electrónico a los directivos, invitándolos a participar activamente en las actividades de bienestar y a fomentar la participación de los miembros de sus equipos, promoviendo así un entorno laboral más saludable y comprometido.</t>
  </si>
  <si>
    <t>Durante el segundo trimestre, la entidad recibió, los martes cada quince días, la visita de la ejecutiva empresarial y la promotora de crédito y seguros de la Caja de Compensación Familiar Colsubsidio. Estas jornadas se llevaron a cabo en las instalaciones de la entidad con el objetivo de socializar con los funcionarios los beneficios y servicios que ofrece la caja, así como orientar sobre los procedimientos necesarios para acceder a ellos.
Adicionalmente, el pasado 3 de mayo se envió a los correos electrónicos institucionales una pieza informativa que detalla las entidades aliadas, incluyendo a Colsubsidio, junto con las fechas y horarios en que estarán brindando asesoría personalizada a los funcionarios.</t>
  </si>
  <si>
    <t>La Superintendencia Nacional de Salud otorgará a cada uno de sus servidores públicos entre 1 y 5 días de permiso remunerado, de acuerdo con los años de servicio cumplidos, para el segundo trimestre  44 funcionarios solicitaron su beneficio.</t>
  </si>
  <si>
    <t>La Superintendencia Nacional de Salud, comprometida con el cuidado del medio ambiente, promueve el uso de medios de transporte sostenibles, como la bicicleta, entre sus funcionarios y colaboradores. Esta iniciativa busca fomentar hábitos saludables y contribuir a una mejor calidad de vida laboral.
Durante el segundo trimestre de 2025, se beneficiaron 2 funcionarios con el uso de la bicicleta</t>
  </si>
  <si>
    <t>La Superintendencia Nacional de Salud expresa su más sincero agradecimiento a los exfuncionarios Martha Lucía Álvarez Duarte, Dalila Godoy Garzón, Olga Lucía Torres León, Ricardo Martínez Duitama y Gloria Emilse Urrego Urrego, quienes se retiraron de la entidad durante el segundo trimestre de 2025.
Se envió mensaje de reconocimiento y agradecimiento por el profesionalismo y el valioso aporte que, desde sus respectivos campos de acción, contribuyó al fortalecimiento de nuestra entidad.
•	No. de participantes: 5 personas</t>
  </si>
  <si>
    <t>Se realizo reunión con la Ata dirección</t>
  </si>
  <si>
    <t>actas - listas asistencia</t>
  </si>
  <si>
    <t xml:space="preserve">Con la Ejecutiva Integral de Servicios de la ARL, se efectúo reunión cuyo propósito fue validar la ejecución del plan de trabajo, tanto a nivel central como regional. Ver </t>
  </si>
  <si>
    <t xml:space="preserve">Se llevo a cabo la mesa laboral con la dra. Claudia Lucia Gómez y en la misma se validaron los casos de los funcionarios que actualmente están calificados, así como los que están en algún proceso con la ARL. </t>
  </si>
  <si>
    <t>Desde el componente se gestionaron los indicadores de estructura, proceso y resultado</t>
  </si>
  <si>
    <t>Se continua con el proceso de apoyo al COPASST en la investigación de los accidentes.
Por otra parte, se designó por parte de la Administración a la nueva presidente del COPASST- Ociris Cueto funcionaria de carrera administrativa ubicada en la Regional Nororiental con sede en Bucaramanga, quien a su vez hizo la presentación y valido las actividades pendientes de ejecución por parte de este comité
Adicionalmente, se apoyó a este comité en la respuesta a Tutela presentada por el funcionario Carlos Andrés Maya Lucero</t>
  </si>
  <si>
    <t>Durante este trimestre realizó el curso la funcionaria Adriana Pardo Cifuentes.</t>
  </si>
  <si>
    <t xml:space="preserve">Para dar cumplimiento a esta actividad se ofició a los supervisores de contrato  el diligenciamiento del formato PEFT32 – Lista de Chequeo a Proveedores, Contratistas y Subcontratistas, con el diligenciamiento de este formato y la entrega de los soportes documentales exigidos en el mismo, es posible verificar el cumplimiento de los requisitos mínimos en materia de SST, especialmente para contratos que impliquen el suministro de personal en servicios como vigilancia, aseo, cafetería, correspondencia, agentes de línea de frente, entre otros.
</t>
  </si>
  <si>
    <t xml:space="preserve">Dentro de la documentación del componente en este trimestre se actualizó el plan de emergencias de la entidad y el mismo se puede validar en el siguiente enlace.
</t>
  </si>
  <si>
    <r>
      <rPr>
        <b/>
        <sz val="11"/>
        <color theme="1"/>
        <rFont val="Calibri"/>
        <family val="2"/>
        <scheme val="minor"/>
      </rPr>
      <t>Riesgo Osteomuscular</t>
    </r>
    <r>
      <rPr>
        <sz val="11"/>
        <color theme="1"/>
        <rFont val="Calibri"/>
        <family val="2"/>
        <scheme val="minor"/>
      </rPr>
      <t xml:space="preserve">
	Inspección ergonómica estaciones de trabajo
	Seguimiento a condición de salud musculoesquelética
	Pausas saludables
	Aplicación encuesta sin DME para caracterización de la población.
</t>
    </r>
    <r>
      <rPr>
        <b/>
        <sz val="11"/>
        <color theme="1"/>
        <rFont val="Calibri"/>
        <family val="2"/>
        <scheme val="minor"/>
      </rPr>
      <t xml:space="preserve"> Riesgo Psicosocial </t>
    </r>
    <r>
      <rPr>
        <sz val="11"/>
        <color theme="1"/>
        <rFont val="Calibri"/>
        <family val="2"/>
        <scheme val="minor"/>
      </rPr>
      <t xml:space="preserve">
	La Super te escucha
	Micro taller caja de recursos internos
	Actividad de relajación libera tensiones</t>
    </r>
  </si>
  <si>
    <t xml:space="preserve">Se llevo a cabo inspección a los puestos de trabajo para validar condiciones y ajustes necesarios. 
Adicionalmente, con el apoyo de la ARL, se realizó informe de accesibilidad para los funcionarios que presentan discapacidad. </t>
  </si>
  <si>
    <t>Se realizo 176 exámenes de ingreso a funcionarios que con ocasión del concurso de méritos ingresan a la Entidad.​
Los conceptos de aptitud reposan en la historia laboral
    ​</t>
  </si>
  <si>
    <t>Durante este trimestre se reportaron los siguientes accidentes:
	Liliana Elvira Sanchez
	María Andrea Jauregui
	Ricardo Lemus
La respectiva investigación se realizó y puede ser consultada en los archivos del componente</t>
  </si>
  <si>
    <t xml:space="preserve">Se llevo a cabo actividad con la fisioterapeuta para validar condiciones ergonómicas de los funcionarios que presentan patologías de base enfocadas en temas osteomusculares. </t>
  </si>
  <si>
    <t>Como parte de la gestión del componente se realizó las inspecciones locativas en los pisos 4, 9 y 10. 
Adicionalmente, con el apoyo de la ARL se realizan inspecciones a puestos de trabajo a los funcionarios que lo requieran y sea por condición de salud o condición de trabajo.</t>
  </si>
  <si>
    <t>Mediante una actividad lúdica se sensibilizo a los funcionarios en el tema de normas de seguridad vial.</t>
  </si>
  <si>
    <t>Como se tenía previsto se llevó a cabo la actividad de simulacro y la misma se realizó simulando un incendio</t>
  </si>
  <si>
    <t xml:space="preserve">
Resultado de la Gestión consolidada a Junio</t>
  </si>
  <si>
    <t>Eliminar</t>
  </si>
  <si>
    <t>Programa de Gestión Documental - PGD (actualización).</t>
  </si>
  <si>
    <t>El PGD actualizado fue presentado para validación metodológica según lineamientos del SIG, a la OAP.
 https://acortar.link/tWAh6B</t>
  </si>
  <si>
    <t xml:space="preserve">Se validan las evidencias aportadas por la GD, dando cumplimiento con lo planeado,  reporte correspondiente al segundo trimestre de la vigencia 2025. </t>
  </si>
  <si>
    <t>No Aplica</t>
  </si>
  <si>
    <t>Se realiza el análisis, identificando las mejoras a la digaramación de la actividad crítica o clave de éxito de la GD.
https://acortar.link/RQ9HHc</t>
  </si>
  <si>
    <t>Se realiza la actualización de Riesgos de Gestión, Corrupción y Fiscales de la Gestión archivística documental.
https://acortar.link/gVKL1i</t>
  </si>
  <si>
    <t>Desarrollar la articulación de la política de gestión documental, con las Políticas del Modelo Integrado de Planeación y Gestión - MIPG,No correspondientes.</t>
  </si>
  <si>
    <t>https://acortar.link/kYYHHU</t>
  </si>
  <si>
    <t>Se elaboró la versión del Programa específico de documentos vitales o esenciales.
https://acortar.link/2TpLA9</t>
  </si>
  <si>
    <t>Se elabora Informe con el desarrollo de estrategias para administración, la regulación normativa, la adecuación de instalaciones, la conformación y estructura del equipo de trabajo y los modelos de capacitaciones.
https://acortar.link/QvaAp1</t>
  </si>
  <si>
    <t>Se elabora Informe con el desarrollo de actividades orientadas a la adecuación de instalaciones o espacios destinados  para la custodia de documentos.
https://acortar.link/tupw1j</t>
  </si>
  <si>
    <t>Elaborada metodología para evaluar la efectividad de las capacitaciones gestionadas por el GGD; 
https://acortar.link/TBY0Fd</t>
  </si>
  <si>
    <t>Elaborado Informe sobre los aspectos previstos en el proceso de planeación del Programa de Gestión Documental 2025.
https://acortar.link/l7kICo</t>
  </si>
  <si>
    <t>El Programa Específico de Reprografía fue aprobado por el director Administrativo, con el acompañamiento del enlace de la Oficina Asesora de Planeación – OAP. En correo del 01 de abril de 2025 se informó al líder del proceso de Gobierno y Gestión de Datos e Información, sobre la publicación del Programa Específico de Reprografía. Como parte de la articulación interdependencial establecida para su implementación, la publicación del Programa se refleja en la Página de Planes y Programas, en cumplimiento de las disposiciones internas de divulgación y transparencia.
https://acortar.link/4xzRRp</t>
  </si>
  <si>
    <t>Elaboración de GUÍA DE USUARIO VALIDACION CONSECUTIVOS, vinculada con el funcionamiento de Superargo. Esta guía describe el procedimiento para identificar y validar consecutivos faltantes en radicados de entrada, salida y actos administrativos.
Se consultará con la OAP, para normalizarla como documento en el SIG. 
https://acortar.link/4WsiCO
Manuales formalizados en el SIG:
Manual para la gestión y administración de recepción de
documentos de entrada y salida. https://docs.supersalud.gov.co/PortalWeb/planeacion/AdministracionSIG/DIMN06.pdf
Manual para la radicación de
comunicaciones oficiales de entrada
https://docs.supersalud.gov.co/PortalWeb/planeacion/AdministracionSIG/DIMN19.pdf</t>
  </si>
  <si>
    <t>En el mes de abril se gestionó correo y mesa de trabajo con STI y OAP para contextualizar y trabajar lineamientos en Preservación digital a largo plazo.
https://acortar.link/QocpJj</t>
  </si>
  <si>
    <t>Se elaboró la versión del  programa específico de documentos especiales.
https://acortar.link/5grQ3g</t>
  </si>
  <si>
    <r>
      <t>Gestionar el proceso de valoración documental teniendo en cuenta los valores primarios y secundarios para todas las series y subseries documentales,</t>
    </r>
    <r>
      <rPr>
        <b/>
        <sz val="9"/>
        <color theme="1"/>
        <rFont val="Arial"/>
        <family val="2"/>
      </rPr>
      <t xml:space="preserve"> </t>
    </r>
    <r>
      <rPr>
        <sz val="9"/>
        <color theme="1"/>
        <rFont val="Arial"/>
        <family val="2"/>
      </rPr>
      <t>incluidos DDHH y DIH en cualquier soporte identificadas en los instrumentos archivísticos.</t>
    </r>
  </si>
  <si>
    <t>Se gestionó la elaboración del Modelo de requisitos de gestión de documentos electrónicos SNS_V2_2025.
https://acortar.link/kYYHHU</t>
  </si>
  <si>
    <t>Se realizo el taller  dirigido a grupos focales .</t>
  </si>
  <si>
    <t>Anexo 1 Informe productos de comunicaciones internas - SG</t>
  </si>
  <si>
    <t>Durante el segundo trimestre de 2025 se gestionaron 70 productos de comunicaciones internas para la Secretaría General entre peizas gráficas, notas escritas, videoclips, etc Las evidencias se encuentran disponibles en el siguiente enlace:  https://supersalud.sharepoint.com/:f:/r/sites/PRODUCTOSCOMUNICACIONINTERNA/Documentos%20compartidos/2025/2025-1?csf=1&amp;web=1&amp;e=</t>
  </si>
  <si>
    <t>Anexo 2 Informe de causas de retiro</t>
  </si>
  <si>
    <t>Se realizó el análisis de 44 respuetas obtenidas en por el diligenciamiento del formato PEFT49 Entrevista de retiro, obteniendo conclusiones que forman parte de la planeación para la siguiente vigencia.</t>
  </si>
  <si>
    <t>Anexo 3 Presenta tu declaración de bienes y rentas
Anexo 4 RV_  Últimos días para presentar declaración de bienes y rentas
Anexo 5 RV_ ¡No dejes para última hora tu declaración de bienes y rentas!</t>
  </si>
  <si>
    <t>Se realizó la campaña correspondiente para la recordar a los funcionarios y funcionarias de la Supersalud la realización de la declaración de Bienes y rentas en tres oportunidades diferentes, remitiendo piezas a través de correos masivos</t>
  </si>
  <si>
    <t>Anexo 16 Informe de ejecución del Plan Anual de Vacantes</t>
  </si>
  <si>
    <t xml:space="preserve">Durante el periodo, se llevaron a cabo 25 procesos meritocráticos relevantes para la provisión de empleos directivos, asesores, profesionales y asistenciales en la planta de personal. Como parte de este proceso, se remitieron 21 candidatos al Departamento Administrativo de la Función Pública para la realización de pruebas meritocráticas, obteniendo resultados favorables. Como consecuencia, se publicaron 21 hojas de vida en el portal de la Presidencia de la República, y se logró la posesión de 20 de estos candidatos. </t>
  </si>
  <si>
    <t>Durante el segundo trimestre de 2025 se adelantaron las siguientes actividades:
Estudios técnicos 	 458
Actos administrativos	 24
Posesiones	 55</t>
  </si>
  <si>
    <t>Anexo 6 Monitoreo de Bienes y Rentas</t>
  </si>
  <si>
    <t>Se entrega el reporte emitido por la paltaforma SIGEP con el informe que permitió descargar, datos que se encuentras actualizados con fecha 30 de Junio de 2025</t>
  </si>
  <si>
    <t>Actualmente la Superintendencia Nacional de Salud se encuentra realizado la provisión de los empleos ofertados en el concurso de méritos, para lo cual se realizo la solicitud de documentos a 60 funcionarios que ingresaran a la entidad el próximo 3 de julio de 2025.
La próxima posesión de nuevos funcionarios se encuentra proyectada para el día 9 de julio en la cual se tendrán 116 ingresos.</t>
  </si>
  <si>
    <t>Anexo 7 Informe de actualización de las historias laborales</t>
  </si>
  <si>
    <t>Durante el segundo timestre se adelantó la siguiente gestión:
- Certificaciones para dar respuesta a los requerimientos OCDI y Entes de Control: 90
- Digitalización carpetas  para dar respuesta a los requerimientos OCDI : 2
- Certificaciones laborales: 308
- Hojas de Control Historias Laborales: 75
- Préstamos de Carpeta TH: 369
- Elaboración de Carné: 15</t>
  </si>
  <si>
    <t>Anexo 17 Informe de la Gestión del Rendimiento</t>
  </si>
  <si>
    <t xml:space="preserve">La Evaluación del Desempeño Laboral – EDL cumple una función esencial, la cual, al efectuarse a todos los servidores públicos de la Entidad, permite obtener información valiosa para orientar la toma de decisiones en pro del fortalecimiento y mejora continua de la entidad. </t>
  </si>
  <si>
    <t>Anexo 18 Informe de la evaluación de los acuerdos de gestión</t>
  </si>
  <si>
    <t>La gerencia pública comprende todos los empleos del nivel directivo de las entidades y organismos a los cuales se les aplica la Ley 909 de 2004, diferentes de:
 1) En el nivel nacional a aquellos cuya nominación dependa del presidente de la República.
 2) En el nivel territorial, a los empleos de secretarios de despacho, de director, gerente; rector de Institución de Educación Superior distinta a los entes universitarios autónomos.
Por lo anterior, se evaluaron y analizaron 41 acuerdos de gestión para la vigencia 2024</t>
  </si>
  <si>
    <t>Anexo 8 Informe de ejecución del Plan Institucional de Capacitación</t>
  </si>
  <si>
    <t>Para los meses de abril a junio se realizaron los siguientes eventos de capacitación enmarcados dentro del PIC 2025 y que no tienen costo para la entidad como:
Ciclo Temático 3 Procesos
Charla informativa “Incompatibilidades y conflicto de intereses código general disciplinario”.
Tablero de Información Analisalud (presencial)
Fundamentos de Policía Judicial
Curso de Estrategias Administrativas en Equipo
Capacitación Transpersonaldad y Liderazgo
Tablero de Información Analisalud (virtual)
Charla Sobre Inteligencia Emocional y Manejo de Estrés Laboral
Normatividad Laboral y Derecho Colectivo
Charla en Liderazgo Femenino
Excel Intermedio
Estilos de Comunicación
Manejo de Normograma para funcionarios y Contratistas
Lenguaje Claro
Estado Abierto (Participación Ciudadana, transparencia, rendición de cuentas y dialogo – Transparencia
 Trato Digno con Enfoque en: Derecho Diferencial, Étnico a las Comunidades Negras, Afrodescendientes, Raizales y Palenqueras.
Actualización en Talento Humano
Refuerzo de Conocimientos en Supervisión de Contratos
Taller de Crianza y Bienestar
Taller de toma de Conciencia Ambiental
De igual manera se realizan los respectivos enlaces con las diferentes entidades educativas como SENA, DAFP, FISCALIA, Ministerio del Trabajo, etc. A fin de validar que formaciones de las cuales se encuentran incluidas en el marco del PIC 2025 se puedan acceder de manera gratuita de tal manera que se pueda impactar los 6 ejes temáticos.</t>
  </si>
  <si>
    <t>Anexo 20 Campaaña remititda a través de correo electrónico
Enlace video invitación:
https://supersalud-my.sharepoint.com/:v:/g/personal/victoria_rodriguez_supersalud_gov_co/EYiiyrzjgOBGiT0xD6--sbgBSed-QKTvv0cdisg17YBAwg?xsdata=MDV8MDJ8Y2FtaWxhLmphaW1lQHN1cGVyc2FsdWQuZ292LmNvfDE2NGY1OTQ1OTVkMTQ1YzFhNDhjMDhkZGJkOGZjZTI2fDE3YzQwYzUxYjFkZjRlMjU4Y2Q2OWQwZDI2Nzg4MzAwfDB8MHw2Mzg4NzUxNDg1NjA4NjY1MDB8VW5rbm93bnxUV0ZwYkdac2IzZDhleUpGYlhCMGVVMWhjR2tpT25SeWRXVXNJbFlpT2lJd0xqQXVNREF3TUNJc0lsQWlPaUpYYVc0ek1pSXNJa0ZPSWpvaVRXRnBiQ0lzSWxkVUlqb3lmUT09fDB8fHw%3d&amp;sdata=N2I1MS9scVM4T0xmMmxIUWtvc2plc1czVHBtM1Zka2tRL1hrNkNyTytpbz0%3d</t>
  </si>
  <si>
    <t>Teniendo en cuenta que a la fecha de reporte no se encontraba en ejecución el contrato del Plan Institucional de Capacitación, se convocó la participación de los funcionarios para otros eventos, invitaciones enfocadas en fortalecer las competencias de las personas.</t>
  </si>
  <si>
    <t>Anexo 9 Campaña orientada  la participación de los funcionarios en eventos de Capacitación</t>
  </si>
  <si>
    <t>Se realizó la convocatoria a diferentes eventos, resaltando la importancia de participar y continuar fortaleciendo las competencias profesionales de los funcionarios de la Entidad.</t>
  </si>
  <si>
    <t>Anexo 10 Informe Impacto Capacitacion 2024</t>
  </si>
  <si>
    <t xml:space="preserve">Se aplicó la herramienta definida para evaluar el impacto de las actividades de capacitación adelantadas en la vigencia 2024, y se realizó el análisis de los resultados en el Anexo 10 Informe Impacto Capacitacion 2024 </t>
  </si>
  <si>
    <t>Anexo 11 Informe de ejeución del Programa de Enfoque de Género, Diversidad e Inclusión.</t>
  </si>
  <si>
    <t>Para avanzar hacia una transversalización del enfoque de género, transaccional y diferencial, la entidad a través de la política establece el lineamientos relacionados con la equidad laboral, ambientes de trabajo libre de acoso, el uso de lenguaje y comunicación incluyente, no sexista o discriminatoria, la conciliación de la vida laboral, familiar y personal, promover la comprensión de los principios de diversidad, e inclusión, contar con un ambiente laboral que promueva la dignidad y el respeto para todos.</t>
  </si>
  <si>
    <t>Anexo 12 INFORME II TRIMESTRE DE TELETRABAJO 2025</t>
  </si>
  <si>
    <t xml:space="preserve">Todas las 165 solicitudes que han sido allegadas a la Dirección de Talento Humano se han gestionado ante el comité de Teletrabajo; brindando respuestas a los funcionarios mediante Resolución de aprobación o Memorando donde se notifica al funcionario que no se otorga dicho beneficio. </t>
  </si>
  <si>
    <t>Anexo 14 Informe de ejecución del Plan de Bienestar social e incentivos</t>
  </si>
  <si>
    <t>Dentro de la ejecución del Plan de Bienestar Social e Incentivos se realizaron las siguientes actividades: 1.	Descanso Compensado Semana Santa 2025
2.	Apoyo económico para educación formal 2025 -1
3.	Apoyo y seguimiento al proceso de Pensión “Prepensionados Años Dorados de Regreso a Casa 2025 - 1” 
4.	Conmemoración Dia de la Secretaria, Secretario y Auxiliares Administrativos SNS 2025 
5.	Actividad animales de compañía - Pets day
6.	Conmemoración día de la Madre
7.	Juegos de integración SNS 2025 - Torneo de Natación
8.	Día de la Familia 2025 - 1
9.	Caminata ecológica 2025 - 1
10.	Conmemoración día del Padre</t>
  </si>
  <si>
    <t>Informe de ejecución del Plan Anual de Trabajo de Seguridad y  Salud en el trabajo.</t>
  </si>
  <si>
    <t>En la ejecución del Plan Anula de Trabajo de Seguridad y Salud en el trabajo, para el segundo trimestre se adelantaron las siguientes actividades: 
Reunión con la Alta Dirección para socialización del avance del CSST
Realizar reunión con ARL para seguimiento a la Gestión
Realizar reunión semestral con ARL para Mesa Laboral - Seguimientos médicos especiales
Analizar los Indicadores de Gestión del CSST
Acompañamiento en la gestión del COPASST y el CCL
Realización y/o actualización del curso de 50 horas para funcionarios que aplique 
Seguimiento al cumplimiento de SST por parte de los contratistas
Actualizar cuando aplique, la documentación del CSST según necesidades, se incluyen Manuales, programas, políticas e indicadores
Desarrollar  los programas de vigilancia epidemiológica
Acompañamiento integral al trabajo de funcionarios en condición de discapacidad y Teletrabajo, incluyendo levantamiento de necesidades de capacitación, asi como implementacion de mejoras en puestos de trabajo
Realizar exámenes médicos ocupacionales (según aplique) de acuerdo a Profesiograma
Reportar  y Realizar las investigaciones de los AT y EL y su respectivo seguimiento a las recomendaciones que se emitan en las mismas, según la accidentalidad y ausentismo presentado. 
Realizar y hacer seguimiento al resultado de las condiciones de salud en el trabajo con base en los informes que entrega la IPS contratada.
Seguimiento al Plan de Inspecciones Planeadas y no planeadas  (locativas, equipos de seguridad, de EPP, señalización, puestos de trabajo, puestos de teletrabajo, zonas de almacenamiento) a todo nivel de la Entidad, sede principal, archivo, regionales y Centro de Atención al Ciudadano.
PROGRAMA SINERGIA 2025
Realización de simulacro de Primeros Auxilios a nivel de regionales y sede central</t>
  </si>
  <si>
    <t>PLAN ESTRATEGICO DE TECNOLOGIAS DE LA INFORMACIÒN - PETI</t>
  </si>
  <si>
    <t>Informe PR 01 GSI T2 1</t>
  </si>
  <si>
    <t>Durante el segundo trimestre se ha avanzado en la contratación de talento humano para fortalecer el Grupo de Sistemas de Información, con la idea de conformar un equipo con roles clave como arquitecto de software, gestor de proyectos, desarrolladores, analistas de requerimientos y de calidad.</t>
  </si>
  <si>
    <t xml:space="preserve">Se validan las evidencias aportadas por la DID, dando cumplimiento con lo planeado,  reporte correspondiente al segundo trimestre de la vigencia 2025. </t>
  </si>
  <si>
    <t>Informe PR 01 GSI T2 2</t>
  </si>
  <si>
    <t>Evidencia: Informe PR 01 GSI T2</t>
  </si>
  <si>
    <t>Informe PR_02 GSI_T2</t>
  </si>
  <si>
    <t xml:space="preserve">Para el proyecto de la Hoja de Vida del Vigilado, durante el segundo trimestre, se avanzó en la fase de levantamiento de información mediante sesiones colaborativas entre los equipos funcional y técnico. Se analizaron y documentaron los procesos actuales, se identificaron necesidades del negocio, requerimientos funcionales y técnicos, restricciones, y se evaluaron aspectos como la infraestructura tecnológica, costos, fuentes de datos y arquitectura inicial de solución. </t>
  </si>
  <si>
    <t>Evidencia: Informe PR_02 GSI T2</t>
  </si>
  <si>
    <t>Informe PR 03 GSI T2_1</t>
  </si>
  <si>
    <t xml:space="preserve">En cuanto al proyecto de sentencias, Durante el segundo trimestre, el proyecto avanzó en la fase de levantamiento de información a través de mesas de trabajo colaborativas con el equipo funcional de la Dirección Jurídica. Se llevaron a cabo actividades clave como el levantamiento del proceso actual, análisis de requerimientos, identificación de restricciones, validación de dependencias y evaluación de impactos. </t>
  </si>
  <si>
    <t>Informe PR 03 GSI T2_2</t>
  </si>
  <si>
    <t>Evidencia: Informe PR_03 GSI T2</t>
  </si>
  <si>
    <t>Informe PR_04 GSI_T2</t>
  </si>
  <si>
    <t>Evidencias Informe PR_04 GSI_T2</t>
  </si>
  <si>
    <t>No fue posible dar inicio durante el primer semestre con el proyecto relacionado con la consolidación de las PQRS en torno a la prestación de los servicios de salud, debido a que no se logró la vinculación de un profesional para apoyar las actividades relacionadas con la definición de un mecanismo o herramienta para la consolidación, integración y consulta de las PQRS, tomando como punto de partida el análisis del estado actual de acuerdo con la normatividad vigente, los procesos, los datos, sistemas de información y tecnologías dispuestas actualmente para la gestión de PQRS en la entidad.</t>
  </si>
  <si>
    <t>No se realizo la actividad</t>
  </si>
  <si>
    <t>Informe PR_06 SA-STI_T2</t>
  </si>
  <si>
    <t>Se adelanto el proceso de contratación con la Universidad de Antioquia para el desarrollo e implementación del programa de Gobernanza de Datos, el cual se llevara a cabo por fases por medio de acciones participativas de los contenidos aplicables a la entidad.</t>
  </si>
  <si>
    <t>Evidencias Informe PR_06 SA-STI_T2</t>
  </si>
  <si>
    <t>El proyecto propuesto con la articulación del modelo de Gobernanza de Datos y su gestión de manera transversal en la entidad, no inicia ya que apenas se esta avanzando en la definición e implementación del modelo de Gobernanza de Datos y hasta que este proyecto no avance no será posible adelantar la articulación del modelo.</t>
  </si>
  <si>
    <t>Informe PR_08 GSD_T2</t>
  </si>
  <si>
    <t>Durante el segundo trimestre de 2025 se llevó a cabo la formalización de la documentación de activos de información, lo que permitió su identificación y actualización dentro de la entidad. Como parte de esta actividad, se realizaron capacitaciones dirigidas a los gestores de procesos y al personal de la Subdirección de Tecnologías de la Información, con el fin de fortalecer la comprensión del levantamiento de estos activos. Esta labor es clave para el plan estratégico institucional, ya que facilita la identificación de elementos tangibles e intangibles que contienen o procesan información valiosa para la entidad.</t>
  </si>
  <si>
    <t>Evidencias Informe PR_08 GSD_T2</t>
  </si>
  <si>
    <t>Informe PR_09 GSD T2</t>
  </si>
  <si>
    <t xml:space="preserve">La Dirección de Innovación y Desarrollo, a través de la Subdirección de Tecnologías de la Información, presentó el monitoreo de riesgos de seguridad digital correspondiente al primer trimestre de 2025, en cumplimiento de su función como segunda línea de defensa. Esta actividad se enmarca en el Modelo Integrado de Planeación y Gestión (MIPG) y se alinea con la normativa vigente en gestión del riesgo, ética pública y control interno. </t>
  </si>
  <si>
    <t>Evidencias Informe PR_09 GSD_T2</t>
  </si>
  <si>
    <t>Informe PR_10 GSD_T2</t>
  </si>
  <si>
    <t xml:space="preserve">Durante el segundo trimestre de 2025, la Superintendencia Nacional de Salud adelantó acciones para fortalecer la implementación de controles en la protección de datos personales, en línea con los objetivos institucionales y la normativa vigente. Estas actividades se enfocaron en consolidar un entorno de confianza, transparencia y responsabilidad en el tratamiento de la información. </t>
  </si>
  <si>
    <t>Evidencias Informe PR_10 GSD_T2</t>
  </si>
  <si>
    <t>Informe PR_11 GSD_T2</t>
  </si>
  <si>
    <t xml:space="preserve">El informe presenta los avances iniciales del proyecto de implementación de la Cadena de Custodia Digital en la Superintendencia Nacional de Salud (SNS), cuyo propósito es establecer un sistema seguro y auditable para la gestión de evidencia digital. Este sistema busca garantizar la preservación, integridad, autenticidad y validez legal de los activos digitales recolectados, fortaleciendo la ciberseguridad y la capacidad institucional frente al ciberdelito que afecta el derecho a la salud. </t>
  </si>
  <si>
    <t>Plan de continuidad</t>
  </si>
  <si>
    <t>El Plan de Continuidad del Negocio (BCP) se esta empezando a diseñar en conjunto con la oficina asesora de planeación y otras áreas de la entidad con la participación de los grupos de Seguridad Digital e Infraestructura y Servicios tecnológicos de la Subdirección de Tecnologías de la información, sin embargo, el proyecto relacionado con el acompañamiento en la implementación del Plan de Continuidad del Negocio (BCP), no puede iniciar hasta tanto no se haya definido el BCP.</t>
  </si>
  <si>
    <t>Informe PR_14 GIST_T2</t>
  </si>
  <si>
    <t>Se realizó el documento inicial como línea base del Plan de Capacidad de Tecnologías de la Información de la entidad, incluyendo diagnóstico actual, indicadores de desempeño, identificación de servicios de negocio y servicios internos.</t>
  </si>
  <si>
    <t>Evidencias Informe PR_14 GIST_T2</t>
  </si>
  <si>
    <t>Informe PR_15 GIST_T2</t>
  </si>
  <si>
    <t>En el segundo trimestre de 2025, se desarrollaron múltiples actividades orientadas a la optimización integral de la infraestructura tecnológica de la Superintendencia Nacional de Salud, enfocadas en garantizar la disponibilidad, eficiencia y estabilidad de los recursos tecnológicos mediante tareas de soporte especializado, mantenimiento preventivo, monitoreo activo, mejora de la conectividad y ajuste del rendimiento de servidores y bases de datos.</t>
  </si>
  <si>
    <t>Evidencia Informe PR_15 GIST_T2</t>
  </si>
  <si>
    <t>Se espera que el proyecto del fortalecimiento de la Arquitectura Empresarial en la entidad se pueda iniciar en el segundo semestre de la presente vigencia ya que se tuvo que dar prioridad a otros temas debido a la alta ocupación de la capacidad operativa de la Subdirección de Tecnologías de la Información.</t>
  </si>
  <si>
    <t>Informe PR_17 GEGATI_T2</t>
  </si>
  <si>
    <t>Durante el presente trimestre se adelantaron actividades conducentes a lograr que la Política de Gobierno Digital en la Superintendencia de Salud se comience a fortalecer, y sea el referente para orientar el desarrollo tecnológico que apoye las actividades misionales y administrativas</t>
  </si>
  <si>
    <t>Informe PR_18 SMIS-GEGATI_T2</t>
  </si>
  <si>
    <t>El proyecto está encaminado a la elaboración del Marco Integral de Supervisión y el posterior desarrollo de modelos de supervisión por tipos de vigilados, los cuales orientaran las acciones de Inspección, Vigilancia y Control a cargo de la SNS bajo una misma lógica de operación con un enfoque preventivo. Será a partir de este marco que se desprendan las diferentes metodologías, instrumentos y procesos misionales de la entidad.</t>
  </si>
  <si>
    <t>Informe PR 19 GEGATI_T2</t>
  </si>
  <si>
    <t xml:space="preserve">Durante el trimestre se ejecutaron con éxito las actividades previstas, alcanzando los objetivos establecidos. Se diseñaron metodologías, plantillas y herramientas estandarizadas que facilitarán la planificación y seguimiento de proyectos, en línea con el Modelo de Gestión de Proyectos de TI (MGPTI). </t>
  </si>
  <si>
    <t>Informe PR_20 GEGATI_T2</t>
  </si>
  <si>
    <t>Fortalecimiento de la Gestión de TI, Se están adelantando varios proyectos de fortalecimiento como: Sensibilización del Modelo de Gestión de Proyectos de TI, Sensibilización del PETI, Construcción de procesos y procedimientos para la gestión de requerimientos recibidos en la STI. Medición y análisis de las PQRSD, Plan de capacidades de TI, Análisis y desarrollo de procesos de TI, Implementación de Política de Seguridad Digital</t>
  </si>
  <si>
    <t>Informe PR_21 GEGATI_T2</t>
  </si>
  <si>
    <t xml:space="preserve">En las primeras acciones del proyecto se logró una aproximación inicial para conformar un equipo de trabajo con actores clave de distintas dependencias, incluyendo la Dirección de Talento Humano y el Grupo de Estrategia, Gobierno y Arquitectura de TI. Esta articulación facilitó canales de comunicación efectivos y participación. </t>
  </si>
  <si>
    <t>https://supersalud-my.sharepoint.com/:f:/r/personal/gerson_ruiz_supersalud_gov_co/Documents/GESTI%C3%93N%20DID%202024/PLANEACI%C3%93N%202025/P.A.G_2025/STI/DI09%20PLAN%20SEGURIDAD%20Y%20PRIVACIDAD/ACT%2001%20MSPI?csf=1&amp;web=1&amp;e=MglENh</t>
  </si>
  <si>
    <t>Se realiza un ejercicio para obtener un diagnóstico Inicial, donde se realizó un levantamiento de información sobre el estado actual de la seguridad y privacidad de la información.
Se realiza la identificación de brechas frente al MSPI. Capacitación básica a los equipos clave sobre los principios, objetivos y componentes del MSPI.
Sensibilización sobre la importancia de la seguridad y privacidad de la información.</t>
  </si>
  <si>
    <t>https://supersalud-my.sharepoint.com/:f:/r/personal/gerson_ruiz_supersalud_gov_co/Documents/GESTI%C3%93N%20DID%202024/PLANEACI%C3%93N%202025/P.A.G_2025/STI/DI09%20PLAN%20SEGURIDAD%20Y%20PRIVACIDAD/ACT%2002%20ACTIVOS%20INFORMACION?csf=1&amp;web=1&amp;e=pdDXlQ</t>
  </si>
  <si>
    <t>Durante el segundo trimestre de la vigencia 2025 se realizó formalización de documentación de activos de información los cuales permiten realizar la identificación y actualización de los activos de información de la entidad, generándose así capacitaciones para gestores de todos los procesos y funcionarios de la Subdirección de Tecnologías de la Información con el fin de tener claridad sobre el levantamiento de activos de información.</t>
  </si>
  <si>
    <t>https://supersalud-my.sharepoint.com/:f:/r/personal/gerson_ruiz_supersalud_gov_co/Documents/GESTI%C3%93N%20DID%202024/PLANEACI%C3%93N%202025/P.A.G_2025/STI/DI09%20PLAN%20SEGURIDAD%20Y%20PRIVACIDAD/ACT%2003%20CONTROLES?csf=1&amp;web=1&amp;e=1m1kaT</t>
  </si>
  <si>
    <t xml:space="preserve">Se verifico la gestión de los riesgos de seguridad digital del mapa de riesgos de seguridad y privacidad de la información de la Superintendencia Nacional de Salud con corte de enero a junio del 2025. </t>
  </si>
  <si>
    <t>https://supersalud-my.sharepoint.com/:f:/r/personal/gerson_ruiz_supersalud_gov_co/Documents/GESTI%C3%93N%20DID%202024/PLANEACI%C3%93N%202025/P.A.G_2025/STI/DI09%20PLAN%20SEGURIDAD%20Y%20PRIVACIDAD/ACT%2004%20ARQUITECTURA%20SEGURIDAD?csf=1&amp;web=1&amp;e=GRhkOs</t>
  </si>
  <si>
    <t>Se adelanta el documento para el diseño de la Arquitectura de Seguridad para la entidad, tomando como guia el Modelo de Seguridad y Privacidad de la Información (MSPI), establecido por el Ministerio de Tecnologías de la Información y las Comunicaciones (MinTIC) en 2021. Este modelo se alinea con el Marco de Referencia de Arquitectura TI, el Modelo Integrado de Planeación y Gestión (MIPG) y la Guía para la Administración del Riesgo y el Diseño de Controles en entidades Públicas.</t>
  </si>
  <si>
    <t>No se realiza la actividad</t>
  </si>
  <si>
    <t>https://supersalud-my.sharepoint.com/:f:/r/personal/gerson_ruiz_supersalud_gov_co/Documents/GESTI%C3%93N%20DID%202024/PLANEACI%C3%93N%202025/P.A.G_2025/STI/DI10%20PLAN%20TRATAMIENTO%20RIESGOS/ACT%2001%20ACTUALIZACION%20RIESGOS?csf=1&amp;web=1&amp;e=oTfbv8</t>
  </si>
  <si>
    <t>Se revisaron y ajustaron los lineamientos institucionales para la identificación, análisis y tratamiento de riesgos asociados a la seguridad y privacidad de la información.
Esta actualización se alineó con los lineamientos de la Guía para la Administración del Riesgo.</t>
  </si>
  <si>
    <t>https://supersalud-my.sharepoint.com/:f:/r/personal/gerson_ruiz_supersalud_gov_co/Documents/GESTI%C3%93N%20DID%202024/PLANEACI%C3%93N%202025/P.A.G_2025/STI/DI10%20PLAN%20TRATAMIENTO%20RIESGOS/ACT02%20GESTION%20DE%20RIESGOS?csf=1&amp;web=1&amp;e=L9tJuF</t>
  </si>
  <si>
    <t>Se llevó a cabo la socialización de los lineamientos institucionales y la herramienta diseñada para la gestión de riesgos asociados a la seguridad y privacidad de la información. Esta actividad tuvo como propósito, dar a conocer los criterios y metodologías establecidos para la identificación, análisis, valoración y tratamiento de riesgos.</t>
  </si>
  <si>
    <t>Para el seguimiento al Plan Anual de Adquisiciones (PAA) se emplearon como insumos los memorandos emitidos y las reuniones realizadas, cuyos soportes se encuentran en actas y correos electrónico. El seguimiento al PAA se realizó con base en memorandos y reuniones (actas y correos). Lo anterior se evidencia en el detalle del reporte y en los demás soportes disponibles</t>
  </si>
  <si>
    <t>Se realizó seguimiento mensual oportuno entre enero y junio a las dependencias para mejorar el cumplimiento de las fechas de radicación establecidas por las áreas, mediante la emisión de 6 memorandos y la realización de reuniones presenciales con el Secretario General, las dependencias y la Dirección de Contratación.</t>
  </si>
  <si>
    <t xml:space="preserve">Se validan las evidencias aportadas por la DC, dando cumplimiento con lo planeado,  reporte correspondiente al segundo trimestre de la vigencia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</si>
</sst>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 #,##0.00;[Red]\-&quot;$&quot;\ #,##0.00"/>
    <numFmt numFmtId="44" formatCode="_-&quot;$&quot;\ * #,##0.00_-;\-&quot;$&quot;\ * #,##0.00_-;_-&quot;$&quot;\ * &quot;-&quot;??_-;_-@_-"/>
    <numFmt numFmtId="164" formatCode="_(&quot;$&quot;\ * #,##0.00_);_(&quot;$&quot;\ * \(#,##0.00\);_(&quot;$&quot;\ * &quot;-&quot;??_);_(@_)"/>
    <numFmt numFmtId="165" formatCode="0.0%"/>
  </numFmts>
  <fonts count="85">
    <font>
      <sz val="11"/>
      <color theme="1"/>
      <name val="Calibri"/>
      <family val="2"/>
      <scheme val="minor"/>
    </font>
    <font>
      <sz val="11"/>
      <color theme="1" tint="0.34998626667073579"/>
      <name val="Arial"/>
      <family val="2"/>
    </font>
    <font>
      <sz val="8"/>
      <color theme="1"/>
      <name val="Calibri"/>
      <family val="2"/>
      <scheme val="minor"/>
    </font>
    <font>
      <sz val="9"/>
      <color indexed="81"/>
      <name val="Tahoma"/>
      <family val="2"/>
    </font>
    <font>
      <b/>
      <sz val="12"/>
      <color theme="0"/>
      <name val="Arial"/>
      <family val="2"/>
    </font>
    <font>
      <b/>
      <sz val="12"/>
      <color theme="0"/>
      <name val="Calibri"/>
      <family val="2"/>
      <scheme val="minor"/>
    </font>
    <font>
      <b/>
      <sz val="12"/>
      <color theme="1" tint="0.34998626667073579"/>
      <name val="Arial"/>
      <family val="2"/>
    </font>
    <font>
      <b/>
      <sz val="12"/>
      <name val="Arial"/>
      <family val="2"/>
    </font>
    <font>
      <sz val="12"/>
      <name val="Arial"/>
      <family val="2"/>
    </font>
    <font>
      <b/>
      <sz val="11"/>
      <color theme="1"/>
      <name val="Calibri"/>
      <family val="2"/>
      <scheme val="minor"/>
    </font>
    <font>
      <sz val="9"/>
      <color theme="1"/>
      <name val="Calibri"/>
      <family val="2"/>
      <scheme val="minor"/>
    </font>
    <font>
      <sz val="10"/>
      <color indexed="8"/>
      <name val="Verdana"/>
      <family val="2"/>
    </font>
    <font>
      <sz val="11"/>
      <color theme="1"/>
      <name val="Arial"/>
      <family val="2"/>
    </font>
    <font>
      <sz val="11"/>
      <color theme="1"/>
      <name val="Calibri"/>
      <family val="2"/>
      <scheme val="minor"/>
    </font>
    <font>
      <sz val="10"/>
      <color theme="1"/>
      <name val="Calibri"/>
      <family val="2"/>
      <scheme val="minor"/>
    </font>
    <font>
      <sz val="9"/>
      <color rgb="FF000000"/>
      <name val="Arial"/>
      <family val="2"/>
    </font>
    <font>
      <sz val="9"/>
      <name val="Arial"/>
      <family val="2"/>
    </font>
    <font>
      <sz val="9"/>
      <color theme="1"/>
      <name val="Arial"/>
      <family val="2"/>
    </font>
    <font>
      <b/>
      <sz val="12"/>
      <color theme="1"/>
      <name val="Arial"/>
      <family val="2"/>
    </font>
    <font>
      <sz val="12"/>
      <color theme="1"/>
      <name val="Arial"/>
      <family val="2"/>
    </font>
    <font>
      <sz val="11"/>
      <color rgb="FF000000"/>
      <name val="Calibri"/>
      <family val="2"/>
      <scheme val="minor"/>
    </font>
    <font>
      <sz val="10"/>
      <color theme="1"/>
      <name val="Arial"/>
      <family val="2"/>
    </font>
    <font>
      <b/>
      <sz val="12"/>
      <color theme="1"/>
      <name val="Calibri"/>
      <family val="2"/>
      <scheme val="minor"/>
    </font>
    <font>
      <sz val="11"/>
      <color rgb="FF000000"/>
      <name val="Arial"/>
      <family val="2"/>
    </font>
    <font>
      <sz val="11"/>
      <name val="Calibri"/>
      <family val="2"/>
      <scheme val="minor"/>
    </font>
    <font>
      <sz val="11"/>
      <name val="Arial"/>
      <family val="2"/>
    </font>
    <font>
      <b/>
      <sz val="11"/>
      <name val="Arial"/>
      <family val="2"/>
    </font>
    <font>
      <b/>
      <sz val="10"/>
      <color rgb="FF000000"/>
      <name val="Arial"/>
      <family val="2"/>
    </font>
    <font>
      <sz val="9"/>
      <name val="Calibri"/>
      <family val="2"/>
      <scheme val="minor"/>
    </font>
    <font>
      <b/>
      <sz val="9"/>
      <name val="Calibri"/>
      <family val="2"/>
      <scheme val="minor"/>
    </font>
    <font>
      <b/>
      <sz val="9"/>
      <color theme="1"/>
      <name val="Arial"/>
      <family val="2"/>
    </font>
    <font>
      <b/>
      <sz val="9"/>
      <color theme="0"/>
      <name val="Arial"/>
      <family val="2"/>
    </font>
    <font>
      <sz val="10"/>
      <name val="Calibri"/>
      <family val="2"/>
      <scheme val="minor"/>
    </font>
    <font>
      <b/>
      <sz val="9"/>
      <name val="Arial"/>
      <family val="2"/>
    </font>
    <font>
      <sz val="10"/>
      <name val="Arial"/>
      <family val="2"/>
    </font>
    <font>
      <b/>
      <sz val="10"/>
      <name val="Arial"/>
      <family val="2"/>
    </font>
    <font>
      <u/>
      <sz val="11"/>
      <color theme="10"/>
      <name val="Calibri"/>
      <family val="2"/>
      <scheme val="minor"/>
    </font>
    <font>
      <sz val="11"/>
      <color theme="1"/>
      <name val="Calibri "/>
    </font>
    <font>
      <b/>
      <sz val="12"/>
      <color theme="1" tint="0.34998626667073579"/>
      <name val="Calibri "/>
    </font>
    <font>
      <sz val="11"/>
      <color theme="1" tint="0.34998626667073579"/>
      <name val="Calibri "/>
    </font>
    <font>
      <b/>
      <sz val="12"/>
      <color theme="0"/>
      <name val="Calibri "/>
    </font>
    <font>
      <sz val="11"/>
      <name val="Calibri "/>
    </font>
    <font>
      <sz val="11"/>
      <color rgb="FFFF0000"/>
      <name val="Calibri "/>
    </font>
    <font>
      <b/>
      <sz val="11"/>
      <name val="Calibri "/>
    </font>
    <font>
      <sz val="11"/>
      <color rgb="FF000000"/>
      <name val="Calibri "/>
    </font>
    <font>
      <b/>
      <sz val="12"/>
      <name val="Calibri "/>
    </font>
    <font>
      <sz val="12"/>
      <name val="Calibri "/>
    </font>
    <font>
      <sz val="12"/>
      <color theme="1"/>
      <name val="Calibri"/>
      <family val="2"/>
      <scheme val="minor"/>
    </font>
    <font>
      <sz val="12"/>
      <color theme="1" tint="0.34998626667073579"/>
      <name val="Arial"/>
      <family val="2"/>
    </font>
    <font>
      <b/>
      <sz val="7"/>
      <name val="Arial"/>
      <family val="2"/>
    </font>
    <font>
      <b/>
      <sz val="8"/>
      <name val="Arial"/>
      <family val="2"/>
    </font>
    <font>
      <sz val="11"/>
      <color rgb="FF000000"/>
      <name val="Calibri"/>
      <scheme val="minor"/>
    </font>
    <font>
      <b/>
      <sz val="10"/>
      <color theme="1"/>
      <name val="Arial"/>
      <family val="2"/>
    </font>
    <font>
      <sz val="10"/>
      <color rgb="FF000000"/>
      <name val="Calibri"/>
      <family val="2"/>
      <scheme val="minor"/>
    </font>
    <font>
      <i/>
      <u/>
      <sz val="10"/>
      <color rgb="FF000000"/>
      <name val="Calibri"/>
      <family val="2"/>
      <scheme val="minor"/>
    </font>
    <font>
      <i/>
      <sz val="10"/>
      <color rgb="FF000000"/>
      <name val="Calibri"/>
      <family val="2"/>
      <scheme val="minor"/>
    </font>
    <font>
      <sz val="11"/>
      <color rgb="FF000000"/>
      <name val="Aptos"/>
      <family val="2"/>
    </font>
    <font>
      <u/>
      <sz val="11"/>
      <name val="Calibri"/>
      <family val="2"/>
      <scheme val="minor"/>
    </font>
    <font>
      <sz val="10"/>
      <color rgb="FF000000"/>
      <name val="Calibri"/>
      <family val="2"/>
    </font>
    <font>
      <i/>
      <u/>
      <sz val="10"/>
      <color rgb="FF000000"/>
      <name val="Calibri"/>
      <family val="2"/>
    </font>
    <font>
      <i/>
      <u/>
      <sz val="10"/>
      <name val="Calibri"/>
      <family val="2"/>
      <scheme val="minor"/>
    </font>
    <font>
      <i/>
      <sz val="10"/>
      <name val="Calibri"/>
      <family val="2"/>
      <scheme val="minor"/>
    </font>
    <font>
      <b/>
      <sz val="11"/>
      <name val="Calibri"/>
      <family val="2"/>
      <scheme val="minor"/>
    </font>
    <font>
      <b/>
      <sz val="14"/>
      <color theme="1" tint="0.34998626667073579"/>
      <name val="Arial"/>
      <family val="2"/>
    </font>
    <font>
      <b/>
      <sz val="11"/>
      <color rgb="FF000000"/>
      <name val="Arial"/>
      <family val="2"/>
    </font>
    <font>
      <u/>
      <sz val="11"/>
      <color theme="1"/>
      <name val="Calibri"/>
      <family val="2"/>
      <scheme val="minor"/>
    </font>
    <font>
      <sz val="9"/>
      <color rgb="FFFF0000"/>
      <name val="Arial"/>
      <family val="2"/>
    </font>
    <font>
      <b/>
      <sz val="11"/>
      <color theme="1"/>
      <name val="Arial"/>
      <family val="2"/>
    </font>
    <font>
      <b/>
      <sz val="14"/>
      <color theme="1"/>
      <name val="Arial"/>
      <family val="2"/>
    </font>
    <font>
      <b/>
      <sz val="12"/>
      <color theme="1" tint="0.34998626667073579"/>
      <name val="Calibri"/>
      <scheme val="minor"/>
    </font>
    <font>
      <sz val="11"/>
      <color theme="1" tint="0.34998626667073579"/>
      <name val="Calibri"/>
      <scheme val="minor"/>
    </font>
    <font>
      <b/>
      <sz val="12"/>
      <color theme="0"/>
      <name val="Calibri"/>
      <scheme val="minor"/>
    </font>
    <font>
      <b/>
      <sz val="11"/>
      <color theme="1"/>
      <name val="Calibri"/>
      <scheme val="minor"/>
    </font>
    <font>
      <sz val="11"/>
      <color theme="1"/>
      <name val="Aptos Narrow"/>
      <family val="2"/>
    </font>
    <font>
      <b/>
      <sz val="12"/>
      <name val="Calibri"/>
      <scheme val="minor"/>
    </font>
    <font>
      <sz val="12"/>
      <name val="Calibri"/>
      <scheme val="minor"/>
    </font>
    <font>
      <sz val="11"/>
      <color theme="1"/>
      <name val="Calibri"/>
      <scheme val="minor"/>
    </font>
    <font>
      <sz val="9"/>
      <color rgb="FF000000"/>
      <name val="Calibri"/>
      <scheme val="minor"/>
    </font>
    <font>
      <sz val="12"/>
      <color theme="1"/>
      <name val="Calibri"/>
      <scheme val="minor"/>
    </font>
    <font>
      <b/>
      <sz val="12"/>
      <color theme="1" tint="0.34998626667073579"/>
      <name val="Calibri"/>
      <family val="2"/>
      <scheme val="minor"/>
    </font>
    <font>
      <sz val="12"/>
      <color theme="1" tint="0.34998626667073579"/>
      <name val="Calibri"/>
      <family val="2"/>
      <scheme val="minor"/>
    </font>
    <font>
      <sz val="12"/>
      <color rgb="FF000000"/>
      <name val="Calibri"/>
      <family val="2"/>
      <scheme val="minor"/>
    </font>
    <font>
      <sz val="12"/>
      <name val="Calibri"/>
      <family val="2"/>
      <scheme val="minor"/>
    </font>
    <font>
      <u/>
      <sz val="12"/>
      <color theme="10"/>
      <name val="Calibri"/>
      <family val="2"/>
      <scheme val="minor"/>
    </font>
    <font>
      <b/>
      <sz val="12"/>
      <name val="Calibri"/>
      <family val="2"/>
      <scheme val="minor"/>
    </font>
  </fonts>
  <fills count="38">
    <fill>
      <patternFill patternType="none"/>
    </fill>
    <fill>
      <patternFill patternType="gray125"/>
    </fill>
    <fill>
      <patternFill patternType="solid">
        <fgColor theme="0"/>
        <bgColor indexed="64"/>
      </patternFill>
    </fill>
    <fill>
      <patternFill patternType="solid">
        <fgColor rgb="FF00723F"/>
        <bgColor rgb="FF000000"/>
      </patternFill>
    </fill>
    <fill>
      <patternFill patternType="solid">
        <fgColor rgb="FF00723F"/>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C99FF"/>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tint="0.39997558519241921"/>
        <bgColor indexed="64"/>
      </patternFill>
    </fill>
    <fill>
      <patternFill patternType="solid">
        <fgColor rgb="FF00CC99"/>
        <bgColor indexed="64"/>
      </patternFill>
    </fill>
    <fill>
      <patternFill patternType="solid">
        <fgColor rgb="FFCC9900"/>
        <bgColor indexed="64"/>
      </patternFill>
    </fill>
    <fill>
      <patternFill patternType="solid">
        <fgColor rgb="FF00B050"/>
        <bgColor indexed="64"/>
      </patternFill>
    </fill>
    <fill>
      <patternFill patternType="solid">
        <fgColor rgb="FF99CCFF"/>
        <bgColor indexed="64"/>
      </patternFill>
    </fill>
    <fill>
      <patternFill patternType="solid">
        <fgColor rgb="FF99FF99"/>
        <bgColor indexed="64"/>
      </patternFill>
    </fill>
    <fill>
      <patternFill patternType="solid">
        <fgColor rgb="FF66FFFF"/>
        <bgColor indexed="64"/>
      </patternFill>
    </fill>
    <fill>
      <patternFill patternType="solid">
        <fgColor rgb="FFFFC000"/>
        <bgColor indexed="64"/>
      </patternFill>
    </fill>
    <fill>
      <patternFill patternType="solid">
        <fgColor theme="8" tint="0.39997558519241921"/>
        <bgColor indexed="64"/>
      </patternFill>
    </fill>
    <fill>
      <patternFill patternType="solid">
        <fgColor theme="8" tint="0.79998168889431442"/>
        <bgColor rgb="FF000000"/>
      </patternFill>
    </fill>
    <fill>
      <patternFill patternType="solid">
        <fgColor rgb="FFFFFFFF"/>
        <bgColor rgb="FF000000"/>
      </patternFill>
    </fill>
    <fill>
      <patternFill patternType="solid">
        <fgColor rgb="FFFFFFCC"/>
        <bgColor indexed="64"/>
      </patternFill>
    </fill>
    <fill>
      <patternFill patternType="solid">
        <fgColor theme="0" tint="-0.249977111117893"/>
        <bgColor rgb="FF000000"/>
      </patternFill>
    </fill>
    <fill>
      <patternFill patternType="solid">
        <fgColor rgb="FF7030A0"/>
        <bgColor indexed="64"/>
      </patternFill>
    </fill>
    <fill>
      <patternFill patternType="solid">
        <fgColor rgb="FFE6B8B7"/>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8" tint="-0.499984740745262"/>
        <bgColor indexed="64"/>
      </patternFill>
    </fill>
    <fill>
      <patternFill patternType="solid">
        <fgColor indexed="9"/>
        <bgColor auto="1"/>
      </patternFill>
    </fill>
    <fill>
      <patternFill patternType="solid">
        <fgColor theme="6" tint="0.79998168889431442"/>
        <bgColor indexed="64"/>
      </patternFill>
    </fill>
    <fill>
      <patternFill patternType="solid">
        <fgColor theme="2"/>
        <bgColor indexed="64"/>
      </patternFill>
    </fill>
    <fill>
      <patternFill patternType="solid">
        <fgColor theme="8" tint="-0.249977111117893"/>
        <bgColor rgb="FF000000"/>
      </patternFill>
    </fill>
    <fill>
      <patternFill patternType="solid">
        <fgColor theme="9" tint="0.79998168889431442"/>
        <bgColor rgb="FF000000"/>
      </patternFill>
    </fill>
    <fill>
      <patternFill patternType="solid">
        <fgColor theme="5" tint="0.79998168889431442"/>
        <bgColor indexed="64"/>
      </patternFill>
    </fill>
  </fills>
  <borders count="6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style="thin">
        <color auto="1"/>
      </right>
      <top/>
      <bottom/>
      <diagonal/>
    </border>
    <border>
      <left style="medium">
        <color indexed="64"/>
      </left>
      <right style="thin">
        <color indexed="64"/>
      </right>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medium">
        <color indexed="64"/>
      </left>
      <right style="medium">
        <color indexed="64"/>
      </right>
      <top/>
      <bottom style="thin">
        <color indexed="64"/>
      </bottom>
      <diagonal/>
    </border>
  </borders>
  <cellStyleXfs count="9">
    <xf numFmtId="0" fontId="0" fillId="0" borderId="0"/>
    <xf numFmtId="9" fontId="13" fillId="0" borderId="0" applyFont="0" applyFill="0" applyBorder="0" applyAlignment="0" applyProtection="0"/>
    <xf numFmtId="44" fontId="13" fillId="0" borderId="0" applyFont="0" applyFill="0" applyBorder="0" applyAlignment="0" applyProtection="0"/>
    <xf numFmtId="0" fontId="13" fillId="0" borderId="0"/>
    <xf numFmtId="0" fontId="23" fillId="0" borderId="0"/>
    <xf numFmtId="164" fontId="13"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64" fontId="13" fillId="0" borderId="0" applyFont="0" applyFill="0" applyBorder="0" applyAlignment="0" applyProtection="0"/>
  </cellStyleXfs>
  <cellXfs count="807">
    <xf numFmtId="0" fontId="0" fillId="0" borderId="0" xfId="0"/>
    <xf numFmtId="0" fontId="0" fillId="2" borderId="1" xfId="0" applyFill="1" applyBorder="1" applyAlignment="1">
      <alignment wrapText="1"/>
    </xf>
    <xf numFmtId="0" fontId="1" fillId="2" borderId="3" xfId="0" applyFont="1" applyFill="1" applyBorder="1" applyAlignment="1">
      <alignment horizontal="center" vertical="center" wrapText="1"/>
    </xf>
    <xf numFmtId="0" fontId="2" fillId="0" borderId="0" xfId="0" applyFont="1"/>
    <xf numFmtId="0" fontId="2" fillId="0" borderId="0" xfId="0" applyFont="1" applyAlignment="1">
      <alignment wrapText="1"/>
    </xf>
    <xf numFmtId="0" fontId="0" fillId="2" borderId="9" xfId="0" applyFill="1" applyBorder="1" applyAlignment="1">
      <alignment horizontal="center" wrapText="1"/>
    </xf>
    <xf numFmtId="0" fontId="5"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readingOrder="1"/>
    </xf>
    <xf numFmtId="0" fontId="4" fillId="3" borderId="12" xfId="0" applyFont="1" applyFill="1" applyBorder="1" applyAlignment="1">
      <alignment horizontal="center" vertical="center" wrapText="1" readingOrder="1"/>
    </xf>
    <xf numFmtId="0" fontId="4" fillId="3" borderId="13" xfId="0" applyFont="1" applyFill="1" applyBorder="1" applyAlignment="1">
      <alignment horizontal="center" vertical="center" wrapText="1" readingOrder="1"/>
    </xf>
    <xf numFmtId="0" fontId="0" fillId="2" borderId="9" xfId="0" applyFill="1" applyBorder="1" applyAlignment="1">
      <alignment wrapText="1"/>
    </xf>
    <xf numFmtId="0" fontId="6" fillId="2" borderId="2"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7" fillId="2" borderId="21" xfId="0" applyFont="1" applyFill="1" applyBorder="1" applyAlignment="1">
      <alignment vertical="center" wrapText="1"/>
    </xf>
    <xf numFmtId="0" fontId="6" fillId="2" borderId="21" xfId="0" applyFont="1" applyFill="1" applyBorder="1" applyAlignment="1">
      <alignment horizontal="left" vertical="center" wrapText="1"/>
    </xf>
    <xf numFmtId="0" fontId="1" fillId="2" borderId="4" xfId="0" applyFont="1" applyFill="1" applyBorder="1" applyAlignment="1" applyProtection="1">
      <alignment horizontal="center" vertical="center" wrapText="1"/>
      <protection locked="0"/>
    </xf>
    <xf numFmtId="14" fontId="1" fillId="2" borderId="4" xfId="0" applyNumberFormat="1" applyFont="1" applyFill="1" applyBorder="1" applyAlignment="1" applyProtection="1">
      <alignment horizontal="center" vertical="center" wrapText="1"/>
      <protection locked="0"/>
    </xf>
    <xf numFmtId="0" fontId="9" fillId="6" borderId="21"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9" fillId="8" borderId="31" xfId="0" applyFont="1" applyFill="1" applyBorder="1" applyAlignment="1">
      <alignment horizontal="center" vertical="center" wrapText="1"/>
    </xf>
    <xf numFmtId="0" fontId="9" fillId="9" borderId="21" xfId="0" applyFont="1" applyFill="1" applyBorder="1" applyAlignment="1">
      <alignment horizontal="center" vertical="center" wrapText="1"/>
    </xf>
    <xf numFmtId="0" fontId="9" fillId="10" borderId="23" xfId="0" applyFont="1" applyFill="1" applyBorder="1" applyAlignment="1">
      <alignment horizontal="center" vertical="center" wrapText="1"/>
    </xf>
    <xf numFmtId="0" fontId="9" fillId="11" borderId="31" xfId="0" applyFont="1" applyFill="1" applyBorder="1" applyAlignment="1">
      <alignment horizontal="center" vertical="center" wrapText="1"/>
    </xf>
    <xf numFmtId="0" fontId="9" fillId="12" borderId="21" xfId="0" applyFont="1" applyFill="1" applyBorder="1" applyAlignment="1">
      <alignment horizontal="center" vertical="center" wrapText="1"/>
    </xf>
    <xf numFmtId="0" fontId="9" fillId="13" borderId="23" xfId="0" applyFont="1" applyFill="1" applyBorder="1" applyAlignment="1">
      <alignment horizontal="center" vertical="center" wrapText="1"/>
    </xf>
    <xf numFmtId="0" fontId="9" fillId="14" borderId="21" xfId="0" applyFont="1" applyFill="1" applyBorder="1" applyAlignment="1">
      <alignment horizontal="center" vertical="center" wrapText="1"/>
    </xf>
    <xf numFmtId="0" fontId="9" fillId="15" borderId="31" xfId="0" applyFont="1" applyFill="1" applyBorder="1" applyAlignment="1">
      <alignment horizontal="center" vertical="center" wrapText="1"/>
    </xf>
    <xf numFmtId="0" fontId="9" fillId="16" borderId="21" xfId="0" applyFont="1" applyFill="1" applyBorder="1" applyAlignment="1">
      <alignment horizontal="center" vertical="center" wrapText="1"/>
    </xf>
    <xf numFmtId="0" fontId="9" fillId="17" borderId="21" xfId="0" applyFont="1" applyFill="1" applyBorder="1" applyAlignment="1">
      <alignment horizontal="center" vertical="center" wrapText="1"/>
    </xf>
    <xf numFmtId="0" fontId="9" fillId="18" borderId="21" xfId="0" applyFont="1" applyFill="1" applyBorder="1" applyAlignment="1">
      <alignment horizontal="center" vertical="center" wrapText="1"/>
    </xf>
    <xf numFmtId="0" fontId="0" fillId="0" borderId="0" xfId="0" applyAlignment="1">
      <alignment horizontal="left" vertical="center"/>
    </xf>
    <xf numFmtId="0" fontId="0" fillId="6" borderId="21" xfId="0" applyFill="1" applyBorder="1" applyAlignment="1">
      <alignment horizontal="left" vertical="center" wrapText="1"/>
    </xf>
    <xf numFmtId="0" fontId="10" fillId="0" borderId="0" xfId="0" applyFont="1" applyAlignment="1">
      <alignment wrapText="1"/>
    </xf>
    <xf numFmtId="0" fontId="0" fillId="5" borderId="31" xfId="0" applyFill="1" applyBorder="1" applyAlignment="1">
      <alignment horizontal="left" vertical="center" wrapText="1"/>
    </xf>
    <xf numFmtId="0" fontId="0" fillId="8" borderId="31" xfId="0" applyFill="1" applyBorder="1" applyAlignment="1">
      <alignment horizontal="left" vertical="center" wrapText="1"/>
    </xf>
    <xf numFmtId="0" fontId="0" fillId="9" borderId="21" xfId="0" applyFill="1" applyBorder="1" applyAlignment="1">
      <alignment horizontal="left" vertical="center" wrapText="1"/>
    </xf>
    <xf numFmtId="0" fontId="0" fillId="10" borderId="23" xfId="0" applyFill="1" applyBorder="1" applyAlignment="1">
      <alignment horizontal="left" vertical="center" wrapText="1"/>
    </xf>
    <xf numFmtId="0" fontId="0" fillId="11" borderId="31" xfId="0" applyFill="1" applyBorder="1" applyAlignment="1">
      <alignment horizontal="left" vertical="center" wrapText="1"/>
    </xf>
    <xf numFmtId="0" fontId="0" fillId="0" borderId="21" xfId="0" applyBorder="1" applyAlignment="1">
      <alignment vertical="center" wrapText="1"/>
    </xf>
    <xf numFmtId="0" fontId="0" fillId="13" borderId="23" xfId="0" applyFill="1" applyBorder="1" applyAlignment="1">
      <alignment horizontal="left" vertical="center" wrapText="1"/>
    </xf>
    <xf numFmtId="0" fontId="0" fillId="14" borderId="21" xfId="0" applyFill="1" applyBorder="1" applyAlignment="1">
      <alignment horizontal="left" vertical="center" wrapText="1"/>
    </xf>
    <xf numFmtId="0" fontId="0" fillId="15" borderId="31" xfId="0" applyFill="1" applyBorder="1" applyAlignment="1">
      <alignment horizontal="left" vertical="center" wrapText="1"/>
    </xf>
    <xf numFmtId="0" fontId="0" fillId="16" borderId="21" xfId="0" applyFill="1" applyBorder="1" applyAlignment="1">
      <alignment horizontal="left" vertical="center" wrapText="1"/>
    </xf>
    <xf numFmtId="0" fontId="0" fillId="17" borderId="21" xfId="0" applyFill="1" applyBorder="1" applyAlignment="1">
      <alignment horizontal="left" vertical="center" wrapText="1"/>
    </xf>
    <xf numFmtId="0" fontId="0" fillId="19" borderId="31" xfId="0" applyFill="1" applyBorder="1" applyAlignment="1">
      <alignment horizontal="left" vertical="center" wrapText="1"/>
    </xf>
    <xf numFmtId="0" fontId="10" fillId="0" borderId="0" xfId="0" applyFont="1" applyAlignment="1">
      <alignment horizontal="justify" vertical="center" wrapText="1"/>
    </xf>
    <xf numFmtId="0" fontId="0" fillId="5" borderId="21" xfId="0" applyFill="1" applyBorder="1" applyAlignment="1">
      <alignment horizontal="left" vertical="center" wrapText="1"/>
    </xf>
    <xf numFmtId="0" fontId="0" fillId="0" borderId="0" xfId="0" applyAlignment="1">
      <alignment horizontal="left" vertical="center" wrapText="1"/>
    </xf>
    <xf numFmtId="0" fontId="12" fillId="0" borderId="0" xfId="0" applyFont="1" applyAlignment="1">
      <alignment vertical="center" wrapText="1"/>
    </xf>
    <xf numFmtId="0" fontId="12" fillId="0" borderId="0" xfId="0" applyFont="1" applyAlignment="1">
      <alignment horizontal="left" vertical="center" wrapText="1"/>
    </xf>
    <xf numFmtId="0" fontId="4" fillId="4" borderId="8" xfId="0" applyFont="1" applyFill="1" applyBorder="1" applyAlignment="1">
      <alignment horizontal="center" vertical="center" wrapText="1"/>
    </xf>
    <xf numFmtId="14" fontId="8" fillId="2" borderId="21" xfId="0" applyNumberFormat="1" applyFont="1" applyFill="1" applyBorder="1" applyAlignment="1">
      <alignment vertical="center" wrapText="1"/>
    </xf>
    <xf numFmtId="0" fontId="0" fillId="2" borderId="0" xfId="0" applyFill="1"/>
    <xf numFmtId="0" fontId="4" fillId="4" borderId="16" xfId="0" applyFont="1" applyFill="1" applyBorder="1" applyAlignment="1">
      <alignment horizontal="center" vertical="center" wrapText="1"/>
    </xf>
    <xf numFmtId="0" fontId="0" fillId="0" borderId="22" xfId="0" applyBorder="1" applyAlignment="1">
      <alignment vertical="center"/>
    </xf>
    <xf numFmtId="0" fontId="0" fillId="0" borderId="22" xfId="0" applyBorder="1" applyAlignment="1">
      <alignment horizontal="center" vertical="center" wrapText="1"/>
    </xf>
    <xf numFmtId="0" fontId="0" fillId="0" borderId="21" xfId="0" applyBorder="1"/>
    <xf numFmtId="0" fontId="0" fillId="0" borderId="2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21" xfId="0" applyBorder="1" applyAlignment="1">
      <alignment horizontal="center" vertical="center" wrapText="1"/>
    </xf>
    <xf numFmtId="0" fontId="20" fillId="0" borderId="0" xfId="0" applyFont="1" applyAlignment="1">
      <alignment horizontal="center" vertical="center" wrapText="1"/>
    </xf>
    <xf numFmtId="0" fontId="0" fillId="0" borderId="0" xfId="0" applyAlignment="1">
      <alignment horizontal="center" vertical="center" wrapText="1"/>
    </xf>
    <xf numFmtId="0" fontId="24" fillId="0" borderId="21" xfId="0" applyFont="1" applyBorder="1" applyAlignment="1">
      <alignment horizontal="center" vertical="center" wrapText="1"/>
    </xf>
    <xf numFmtId="0" fontId="0" fillId="0" borderId="21" xfId="1" applyNumberFormat="1" applyFont="1" applyFill="1" applyBorder="1" applyAlignment="1">
      <alignment horizontal="center" vertical="center" wrapText="1"/>
    </xf>
    <xf numFmtId="0" fontId="25" fillId="0" borderId="0" xfId="0" applyFont="1" applyAlignment="1" applyProtection="1">
      <alignment horizontal="center" vertical="center"/>
      <protection locked="0"/>
    </xf>
    <xf numFmtId="0" fontId="0" fillId="0" borderId="0" xfId="1" applyNumberFormat="1" applyFont="1"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5" fillId="3" borderId="8" xfId="0" applyFont="1" applyFill="1" applyBorder="1" applyAlignment="1">
      <alignment horizontal="center" vertical="center" wrapText="1"/>
    </xf>
    <xf numFmtId="0" fontId="4" fillId="3" borderId="43" xfId="0" applyFont="1" applyFill="1" applyBorder="1" applyAlignment="1">
      <alignment horizontal="center" vertical="center" wrapText="1" readingOrder="1"/>
    </xf>
    <xf numFmtId="0" fontId="4" fillId="3" borderId="44" xfId="0" applyFont="1" applyFill="1" applyBorder="1" applyAlignment="1">
      <alignment horizontal="center" vertical="center" wrapText="1" readingOrder="1"/>
    </xf>
    <xf numFmtId="0" fontId="4" fillId="3" borderId="45" xfId="0" applyFont="1" applyFill="1" applyBorder="1" applyAlignment="1">
      <alignment horizontal="center" vertical="center" wrapText="1" readingOrder="1"/>
    </xf>
    <xf numFmtId="0" fontId="27" fillId="23" borderId="21" xfId="0" applyFont="1" applyFill="1" applyBorder="1" applyAlignment="1">
      <alignment vertical="center"/>
    </xf>
    <xf numFmtId="0" fontId="27" fillId="23" borderId="22" xfId="0" applyFont="1" applyFill="1" applyBorder="1" applyAlignment="1">
      <alignment vertical="center"/>
    </xf>
    <xf numFmtId="0" fontId="27" fillId="23" borderId="32" xfId="0" applyFont="1" applyFill="1" applyBorder="1" applyAlignment="1">
      <alignment vertical="center"/>
    </xf>
    <xf numFmtId="0" fontId="27" fillId="23" borderId="28" xfId="0" applyFont="1" applyFill="1" applyBorder="1" applyAlignment="1">
      <alignment vertical="center"/>
    </xf>
    <xf numFmtId="0" fontId="27" fillId="23" borderId="46" xfId="0" applyFont="1" applyFill="1" applyBorder="1" applyAlignment="1">
      <alignment vertical="center"/>
    </xf>
    <xf numFmtId="0" fontId="27" fillId="23" borderId="34" xfId="0" applyFont="1" applyFill="1" applyBorder="1" applyAlignment="1">
      <alignment vertical="center"/>
    </xf>
    <xf numFmtId="0" fontId="27" fillId="23" borderId="2" xfId="0" applyFont="1" applyFill="1" applyBorder="1" applyAlignment="1">
      <alignment vertical="center"/>
    </xf>
    <xf numFmtId="0" fontId="27" fillId="23" borderId="23" xfId="0" applyFont="1" applyFill="1" applyBorder="1" applyAlignment="1">
      <alignment vertical="center"/>
    </xf>
    <xf numFmtId="0" fontId="17" fillId="2" borderId="21" xfId="0" applyFont="1" applyFill="1" applyBorder="1" applyAlignment="1">
      <alignment horizontal="left" vertical="center" wrapText="1"/>
    </xf>
    <xf numFmtId="0" fontId="17" fillId="0" borderId="31" xfId="0" applyFont="1" applyBorder="1" applyAlignment="1">
      <alignment vertical="center" wrapText="1"/>
    </xf>
    <xf numFmtId="1" fontId="14" fillId="0" borderId="48" xfId="1" applyNumberFormat="1" applyFont="1" applyFill="1" applyBorder="1" applyAlignment="1">
      <alignment horizontal="center" vertical="center" wrapText="1"/>
    </xf>
    <xf numFmtId="0" fontId="0" fillId="0" borderId="23" xfId="0" applyBorder="1"/>
    <xf numFmtId="0" fontId="17" fillId="0" borderId="48" xfId="0" applyFont="1" applyBorder="1" applyAlignment="1">
      <alignment horizontal="center" vertical="center" wrapText="1"/>
    </xf>
    <xf numFmtId="0" fontId="17" fillId="0" borderId="21" xfId="0"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30" fillId="12" borderId="21" xfId="0" applyFont="1" applyFill="1" applyBorder="1" applyAlignment="1">
      <alignment vertical="center"/>
    </xf>
    <xf numFmtId="0" fontId="30" fillId="12" borderId="31" xfId="0" applyFont="1" applyFill="1" applyBorder="1" applyAlignment="1">
      <alignment vertical="center"/>
    </xf>
    <xf numFmtId="0" fontId="30" fillId="12" borderId="48" xfId="0" applyFont="1" applyFill="1" applyBorder="1" applyAlignment="1">
      <alignment vertical="center"/>
    </xf>
    <xf numFmtId="0" fontId="30" fillId="12" borderId="35" xfId="0" applyFont="1" applyFill="1" applyBorder="1" applyAlignment="1">
      <alignment vertical="center"/>
    </xf>
    <xf numFmtId="0" fontId="30" fillId="12" borderId="23" xfId="0" applyFont="1" applyFill="1" applyBorder="1" applyAlignment="1">
      <alignment vertical="center"/>
    </xf>
    <xf numFmtId="0" fontId="30" fillId="12" borderId="21" xfId="0" applyFont="1" applyFill="1" applyBorder="1" applyAlignment="1">
      <alignment vertical="center" wrapText="1"/>
    </xf>
    <xf numFmtId="1" fontId="28" fillId="0" borderId="35" xfId="1" applyNumberFormat="1" applyFont="1" applyFill="1" applyBorder="1" applyAlignment="1">
      <alignment horizontal="center" vertical="center" wrapText="1"/>
    </xf>
    <xf numFmtId="1" fontId="16" fillId="0" borderId="35" xfId="1" applyNumberFormat="1" applyFont="1" applyFill="1" applyBorder="1" applyAlignment="1">
      <alignment horizontal="center" vertical="center" wrapText="1"/>
    </xf>
    <xf numFmtId="0" fontId="31" fillId="24" borderId="21" xfId="0" applyFont="1" applyFill="1" applyBorder="1" applyAlignment="1">
      <alignment vertical="center"/>
    </xf>
    <xf numFmtId="0" fontId="31" fillId="24" borderId="31" xfId="0" applyFont="1" applyFill="1" applyBorder="1" applyAlignment="1">
      <alignment vertical="center"/>
    </xf>
    <xf numFmtId="0" fontId="31" fillId="24" borderId="48" xfId="0" applyFont="1" applyFill="1" applyBorder="1" applyAlignment="1">
      <alignment vertical="center"/>
    </xf>
    <xf numFmtId="0" fontId="31" fillId="24" borderId="35" xfId="0" applyFont="1" applyFill="1" applyBorder="1" applyAlignment="1">
      <alignment vertical="center"/>
    </xf>
    <xf numFmtId="0" fontId="31" fillId="24" borderId="23" xfId="0" applyFont="1" applyFill="1" applyBorder="1" applyAlignment="1">
      <alignment vertical="center"/>
    </xf>
    <xf numFmtId="0" fontId="30" fillId="25" borderId="21" xfId="0" applyFont="1" applyFill="1" applyBorder="1" applyAlignment="1">
      <alignment vertical="center"/>
    </xf>
    <xf numFmtId="0" fontId="30" fillId="25" borderId="31" xfId="0" applyFont="1" applyFill="1" applyBorder="1" applyAlignment="1">
      <alignment vertical="center"/>
    </xf>
    <xf numFmtId="0" fontId="30" fillId="25" borderId="48" xfId="0" applyFont="1" applyFill="1" applyBorder="1" applyAlignment="1">
      <alignment vertical="center"/>
    </xf>
    <xf numFmtId="0" fontId="30" fillId="25" borderId="35" xfId="0" applyFont="1" applyFill="1" applyBorder="1" applyAlignment="1">
      <alignment vertical="center"/>
    </xf>
    <xf numFmtId="0" fontId="30" fillId="25" borderId="23" xfId="0" applyFont="1" applyFill="1" applyBorder="1" applyAlignment="1">
      <alignment vertical="center"/>
    </xf>
    <xf numFmtId="0" fontId="17" fillId="0" borderId="21" xfId="0" applyFont="1" applyBorder="1" applyAlignment="1">
      <alignment vertical="center" wrapText="1"/>
    </xf>
    <xf numFmtId="1" fontId="17" fillId="0" borderId="48" xfId="1" applyNumberFormat="1" applyFont="1" applyFill="1" applyBorder="1" applyAlignment="1">
      <alignment horizontal="center" vertical="center"/>
    </xf>
    <xf numFmtId="0" fontId="30" fillId="22" borderId="21" xfId="0" applyFont="1" applyFill="1" applyBorder="1" applyAlignment="1">
      <alignment vertical="center"/>
    </xf>
    <xf numFmtId="0" fontId="30" fillId="22" borderId="31" xfId="0" applyFont="1" applyFill="1" applyBorder="1" applyAlignment="1">
      <alignment vertical="center"/>
    </xf>
    <xf numFmtId="0" fontId="30" fillId="22" borderId="48" xfId="0" applyFont="1" applyFill="1" applyBorder="1" applyAlignment="1">
      <alignment vertical="center"/>
    </xf>
    <xf numFmtId="0" fontId="30" fillId="22" borderId="35" xfId="0" applyFont="1" applyFill="1" applyBorder="1" applyAlignment="1">
      <alignment vertical="center"/>
    </xf>
    <xf numFmtId="0" fontId="30" fillId="22" borderId="23" xfId="0" applyFont="1" applyFill="1" applyBorder="1" applyAlignment="1">
      <alignment vertical="center"/>
    </xf>
    <xf numFmtId="0" fontId="33" fillId="26" borderId="21" xfId="0" applyFont="1" applyFill="1" applyBorder="1" applyAlignment="1">
      <alignment vertical="center"/>
    </xf>
    <xf numFmtId="0" fontId="17" fillId="26" borderId="31" xfId="0" applyFont="1" applyFill="1" applyBorder="1" applyAlignment="1">
      <alignment vertical="center" wrapText="1"/>
    </xf>
    <xf numFmtId="0" fontId="17" fillId="26" borderId="48" xfId="0" applyFont="1" applyFill="1" applyBorder="1" applyAlignment="1">
      <alignment horizontal="center" vertical="center" wrapText="1"/>
    </xf>
    <xf numFmtId="0" fontId="17" fillId="26" borderId="21" xfId="0" applyFont="1" applyFill="1" applyBorder="1" applyAlignment="1" applyProtection="1">
      <alignment horizontal="center" vertical="center"/>
      <protection locked="0"/>
    </xf>
    <xf numFmtId="0" fontId="17" fillId="26" borderId="31" xfId="0" applyFont="1" applyFill="1" applyBorder="1" applyAlignment="1" applyProtection="1">
      <alignment horizontal="center" vertical="center"/>
      <protection locked="0"/>
    </xf>
    <xf numFmtId="0" fontId="17" fillId="26" borderId="48" xfId="0" applyFont="1" applyFill="1" applyBorder="1" applyAlignment="1" applyProtection="1">
      <alignment horizontal="center" vertical="center"/>
      <protection locked="0"/>
    </xf>
    <xf numFmtId="0" fontId="17" fillId="26" borderId="35" xfId="0" applyFont="1" applyFill="1" applyBorder="1" applyAlignment="1" applyProtection="1">
      <alignment horizontal="center" vertical="center"/>
      <protection locked="0"/>
    </xf>
    <xf numFmtId="0" fontId="0" fillId="26" borderId="23" xfId="0" applyFill="1" applyBorder="1"/>
    <xf numFmtId="0" fontId="0" fillId="26" borderId="21" xfId="0" applyFill="1" applyBorder="1"/>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pplyProtection="1">
      <alignment horizontal="center" vertical="center"/>
      <protection locked="0"/>
    </xf>
    <xf numFmtId="1" fontId="17" fillId="0" borderId="0" xfId="1" applyNumberFormat="1" applyFont="1" applyFill="1" applyBorder="1" applyAlignment="1">
      <alignment horizontal="center" vertical="center"/>
    </xf>
    <xf numFmtId="1" fontId="16" fillId="0" borderId="0" xfId="1" applyNumberFormat="1" applyFont="1" applyFill="1" applyBorder="1" applyAlignment="1">
      <alignment horizontal="center" vertical="center" wrapText="1"/>
    </xf>
    <xf numFmtId="9" fontId="16" fillId="0" borderId="0" xfId="0" applyNumberFormat="1" applyFont="1" applyAlignment="1">
      <alignment horizontal="center" vertical="center" wrapText="1"/>
    </xf>
    <xf numFmtId="0" fontId="0" fillId="2" borderId="1" xfId="0" applyFill="1" applyBorder="1" applyAlignment="1">
      <alignment vertical="center" wrapText="1"/>
    </xf>
    <xf numFmtId="0" fontId="0" fillId="2" borderId="9" xfId="0" applyFill="1" applyBorder="1" applyAlignment="1">
      <alignment vertical="center" wrapText="1"/>
    </xf>
    <xf numFmtId="0" fontId="0" fillId="0" borderId="22" xfId="0" applyBorder="1" applyAlignment="1">
      <alignment vertical="center" wrapText="1"/>
    </xf>
    <xf numFmtId="0" fontId="0" fillId="0" borderId="0" xfId="0" applyAlignment="1">
      <alignment vertical="center" wrapText="1"/>
    </xf>
    <xf numFmtId="164" fontId="32" fillId="0" borderId="21" xfId="5" applyFont="1" applyFill="1" applyBorder="1" applyAlignment="1">
      <alignment horizontal="left" vertical="center" wrapText="1"/>
    </xf>
    <xf numFmtId="0" fontId="21" fillId="0" borderId="0" xfId="3" applyFont="1" applyAlignment="1">
      <alignment horizontal="left" vertical="center" wrapText="1"/>
    </xf>
    <xf numFmtId="0" fontId="21" fillId="2" borderId="0" xfId="0" applyFont="1" applyFill="1" applyAlignment="1">
      <alignment horizontal="center" vertical="center" wrapText="1"/>
    </xf>
    <xf numFmtId="9" fontId="34" fillId="2" borderId="0" xfId="3" applyNumberFormat="1" applyFont="1" applyFill="1" applyAlignment="1">
      <alignment horizontal="left" vertical="center" wrapText="1"/>
    </xf>
    <xf numFmtId="9" fontId="35" fillId="2" borderId="0" xfId="3" applyNumberFormat="1" applyFont="1" applyFill="1" applyAlignment="1">
      <alignment horizontal="left" vertical="center" wrapText="1"/>
    </xf>
    <xf numFmtId="0" fontId="0" fillId="2" borderId="0" xfId="0" applyFill="1" applyAlignment="1">
      <alignment horizontal="center" vertical="center"/>
    </xf>
    <xf numFmtId="0" fontId="0" fillId="2" borderId="0" xfId="0" applyFill="1" applyAlignment="1">
      <alignment wrapText="1"/>
    </xf>
    <xf numFmtId="9" fontId="16" fillId="2" borderId="0" xfId="3" applyNumberFormat="1" applyFont="1" applyFill="1" applyAlignment="1">
      <alignment horizontal="center" vertical="center" wrapText="1"/>
    </xf>
    <xf numFmtId="9" fontId="33" fillId="14" borderId="21" xfId="3" applyNumberFormat="1" applyFont="1" applyFill="1" applyBorder="1" applyAlignment="1">
      <alignment horizontal="center" vertical="center" wrapText="1"/>
    </xf>
    <xf numFmtId="0" fontId="16" fillId="2" borderId="21" xfId="3" applyFont="1" applyFill="1" applyBorder="1" applyAlignment="1">
      <alignment horizontal="center" vertical="center" wrapText="1"/>
    </xf>
    <xf numFmtId="9" fontId="16" fillId="2" borderId="21" xfId="3" applyNumberFormat="1" applyFont="1" applyFill="1" applyBorder="1" applyAlignment="1">
      <alignment horizontal="center" vertical="center" wrapText="1"/>
    </xf>
    <xf numFmtId="0" fontId="0" fillId="0" borderId="21" xfId="1" applyNumberFormat="1" applyFont="1" applyFill="1" applyBorder="1" applyAlignment="1">
      <alignment horizontal="center" vertical="center"/>
    </xf>
    <xf numFmtId="0" fontId="24" fillId="0" borderId="21" xfId="0" applyFont="1" applyBorder="1" applyAlignment="1">
      <alignment vertical="center" wrapText="1"/>
    </xf>
    <xf numFmtId="0" fontId="21" fillId="0" borderId="21" xfId="0" applyFont="1" applyBorder="1" applyAlignment="1">
      <alignment horizontal="center" vertical="center" wrapText="1"/>
    </xf>
    <xf numFmtId="9" fontId="32" fillId="0" borderId="21" xfId="3" applyNumberFormat="1" applyFont="1" applyBorder="1" applyAlignment="1">
      <alignment horizontal="left" vertical="center" wrapText="1"/>
    </xf>
    <xf numFmtId="9" fontId="34" fillId="0" borderId="21" xfId="3" applyNumberFormat="1" applyFont="1" applyBorder="1" applyAlignment="1">
      <alignment horizontal="left" vertical="center" wrapText="1"/>
    </xf>
    <xf numFmtId="9" fontId="35" fillId="0" borderId="21" xfId="3" applyNumberFormat="1" applyFont="1" applyBorder="1" applyAlignment="1">
      <alignment horizontal="left" vertical="center" wrapText="1"/>
    </xf>
    <xf numFmtId="0" fontId="0" fillId="0" borderId="21" xfId="0" applyBorder="1" applyAlignment="1">
      <alignment wrapText="1"/>
    </xf>
    <xf numFmtId="0" fontId="0" fillId="0" borderId="22" xfId="0" applyBorder="1" applyAlignment="1">
      <alignment horizontal="center" vertical="center"/>
    </xf>
    <xf numFmtId="0" fontId="25" fillId="0" borderId="21" xfId="0" applyFont="1" applyBorder="1" applyAlignment="1" applyProtection="1">
      <alignment horizontal="center" vertical="center"/>
      <protection locked="0"/>
    </xf>
    <xf numFmtId="0" fontId="25" fillId="0" borderId="21" xfId="0" applyFont="1" applyBorder="1" applyAlignment="1">
      <alignment horizontal="center" vertical="center" wrapText="1"/>
    </xf>
    <xf numFmtId="0" fontId="26" fillId="0" borderId="21" xfId="0" applyFont="1" applyBorder="1" applyAlignment="1">
      <alignment horizontal="center" vertical="center" wrapText="1"/>
    </xf>
    <xf numFmtId="0" fontId="20" fillId="0" borderId="21" xfId="0" applyFont="1" applyBorder="1" applyAlignment="1">
      <alignment horizontal="center" vertical="center" wrapText="1"/>
    </xf>
    <xf numFmtId="0" fontId="25" fillId="0" borderId="21" xfId="0" applyFont="1" applyBorder="1" applyAlignment="1">
      <alignment horizontal="center" vertical="center"/>
    </xf>
    <xf numFmtId="0" fontId="24" fillId="0" borderId="21" xfId="0" applyFont="1" applyBorder="1" applyAlignment="1">
      <alignment horizontal="center" vertical="center"/>
    </xf>
    <xf numFmtId="0" fontId="22" fillId="0" borderId="22" xfId="0" applyFont="1" applyBorder="1" applyAlignment="1">
      <alignment horizontal="center" vertical="center" wrapText="1"/>
    </xf>
    <xf numFmtId="0" fontId="19" fillId="0" borderId="21" xfId="0" applyFont="1" applyBorder="1" applyAlignment="1">
      <alignment vertical="center"/>
    </xf>
    <xf numFmtId="0" fontId="19" fillId="22" borderId="21" xfId="0" applyFont="1" applyFill="1" applyBorder="1" applyAlignment="1">
      <alignment vertical="center"/>
    </xf>
    <xf numFmtId="9" fontId="18" fillId="7" borderId="21" xfId="1" applyFont="1" applyFill="1" applyBorder="1" applyAlignment="1">
      <alignment vertical="center"/>
    </xf>
    <xf numFmtId="9" fontId="19" fillId="7" borderId="21" xfId="1" applyFont="1" applyFill="1" applyBorder="1" applyAlignment="1">
      <alignment horizontal="center" vertical="center"/>
    </xf>
    <xf numFmtId="0" fontId="37" fillId="2" borderId="1" xfId="0" applyFont="1" applyFill="1" applyBorder="1" applyAlignment="1">
      <alignment wrapText="1"/>
    </xf>
    <xf numFmtId="0" fontId="38" fillId="2" borderId="2" xfId="0" applyFont="1" applyFill="1" applyBorder="1" applyAlignment="1">
      <alignment horizontal="left" vertical="center" wrapText="1"/>
    </xf>
    <xf numFmtId="0" fontId="39" fillId="2" borderId="3" xfId="0" applyFont="1" applyFill="1" applyBorder="1" applyAlignment="1">
      <alignment horizontal="center" vertical="center" wrapText="1"/>
    </xf>
    <xf numFmtId="0" fontId="37" fillId="0" borderId="0" xfId="0" applyFont="1"/>
    <xf numFmtId="0" fontId="37" fillId="2" borderId="9" xfId="0" applyFont="1" applyFill="1" applyBorder="1" applyAlignment="1">
      <alignment wrapText="1"/>
    </xf>
    <xf numFmtId="0" fontId="38" fillId="2" borderId="23" xfId="0" applyFont="1" applyFill="1" applyBorder="1" applyAlignment="1">
      <alignment horizontal="left" vertical="center" wrapText="1"/>
    </xf>
    <xf numFmtId="0" fontId="39" fillId="2" borderId="4" xfId="0" applyFont="1" applyFill="1" applyBorder="1" applyAlignment="1" applyProtection="1">
      <alignment horizontal="center" vertical="center" wrapText="1"/>
      <protection locked="0"/>
    </xf>
    <xf numFmtId="0" fontId="37" fillId="2" borderId="9" xfId="0" applyFont="1" applyFill="1" applyBorder="1" applyAlignment="1">
      <alignment horizontal="center" wrapText="1"/>
    </xf>
    <xf numFmtId="0" fontId="38" fillId="2" borderId="21" xfId="0" applyFont="1" applyFill="1" applyBorder="1" applyAlignment="1">
      <alignment horizontal="left" vertical="center" wrapText="1"/>
    </xf>
    <xf numFmtId="14" fontId="39" fillId="2" borderId="4" xfId="0" applyNumberFormat="1" applyFont="1" applyFill="1" applyBorder="1" applyAlignment="1" applyProtection="1">
      <alignment horizontal="center" vertical="center" wrapText="1"/>
      <protection locked="0"/>
    </xf>
    <xf numFmtId="0" fontId="40" fillId="4" borderId="16" xfId="0" applyFont="1" applyFill="1" applyBorder="1" applyAlignment="1">
      <alignment horizontal="center" vertical="center" wrapText="1"/>
    </xf>
    <xf numFmtId="0" fontId="40" fillId="3" borderId="16" xfId="0" applyFont="1" applyFill="1" applyBorder="1" applyAlignment="1">
      <alignment horizontal="center" vertical="center" wrapText="1"/>
    </xf>
    <xf numFmtId="0" fontId="40" fillId="3" borderId="17" xfId="0" applyFont="1" applyFill="1" applyBorder="1" applyAlignment="1">
      <alignment horizontal="center" vertical="center" wrapText="1" readingOrder="1"/>
    </xf>
    <xf numFmtId="0" fontId="40" fillId="3" borderId="12" xfId="0" applyFont="1" applyFill="1" applyBorder="1" applyAlignment="1">
      <alignment horizontal="center" vertical="center" wrapText="1" readingOrder="1"/>
    </xf>
    <xf numFmtId="0" fontId="40" fillId="3" borderId="13" xfId="0" applyFont="1" applyFill="1" applyBorder="1" applyAlignment="1">
      <alignment horizontal="center" vertical="center" wrapText="1" readingOrder="1"/>
    </xf>
    <xf numFmtId="0" fontId="37" fillId="0" borderId="22" xfId="0" applyFont="1" applyBorder="1" applyAlignment="1">
      <alignment horizontal="left" vertical="center" wrapText="1"/>
    </xf>
    <xf numFmtId="0" fontId="37" fillId="0" borderId="32" xfId="0" applyFont="1" applyBorder="1" applyAlignment="1">
      <alignment horizontal="left" vertical="center" wrapText="1"/>
    </xf>
    <xf numFmtId="0" fontId="41" fillId="2" borderId="21" xfId="0" applyFont="1" applyFill="1" applyBorder="1" applyAlignment="1">
      <alignment horizontal="left" vertical="center" wrapText="1"/>
    </xf>
    <xf numFmtId="0" fontId="37" fillId="7" borderId="22" xfId="0" applyFont="1" applyFill="1" applyBorder="1" applyAlignment="1">
      <alignment horizontal="center" vertical="center"/>
    </xf>
    <xf numFmtId="0" fontId="37" fillId="0" borderId="22" xfId="0" applyFont="1" applyBorder="1" applyAlignment="1">
      <alignment horizontal="center" vertical="center"/>
    </xf>
    <xf numFmtId="9" fontId="37" fillId="0" borderId="21" xfId="0" applyNumberFormat="1" applyFont="1" applyBorder="1" applyAlignment="1">
      <alignment horizontal="center" vertical="center" wrapText="1"/>
    </xf>
    <xf numFmtId="9" fontId="41" fillId="0" borderId="21" xfId="0" applyNumberFormat="1" applyFont="1" applyBorder="1" applyAlignment="1">
      <alignment horizontal="center" vertical="center" wrapText="1"/>
    </xf>
    <xf numFmtId="0" fontId="37" fillId="0" borderId="22" xfId="0" applyFont="1" applyBorder="1"/>
    <xf numFmtId="9" fontId="37" fillId="0" borderId="22" xfId="0" applyNumberFormat="1" applyFont="1" applyBorder="1" applyAlignment="1">
      <alignment horizontal="center" vertical="center"/>
    </xf>
    <xf numFmtId="0" fontId="37" fillId="0" borderId="22" xfId="0" applyFont="1" applyBorder="1" applyAlignment="1">
      <alignment horizontal="center" vertical="center" wrapText="1"/>
    </xf>
    <xf numFmtId="0" fontId="37" fillId="0" borderId="21" xfId="0" applyFont="1" applyBorder="1" applyAlignment="1">
      <alignment horizontal="center" wrapText="1"/>
    </xf>
    <xf numFmtId="0" fontId="37" fillId="0" borderId="21" xfId="0" applyFont="1" applyBorder="1" applyAlignment="1">
      <alignment horizontal="left" vertical="center" wrapText="1"/>
    </xf>
    <xf numFmtId="0" fontId="37" fillId="7" borderId="22" xfId="0" applyFont="1" applyFill="1" applyBorder="1" applyAlignment="1">
      <alignment horizontal="center" wrapText="1"/>
    </xf>
    <xf numFmtId="0" fontId="41" fillId="0" borderId="21" xfId="0" applyFont="1" applyBorder="1" applyAlignment="1">
      <alignment horizontal="center" wrapText="1"/>
    </xf>
    <xf numFmtId="0" fontId="37" fillId="0" borderId="21" xfId="0" applyFont="1" applyBorder="1" applyAlignment="1">
      <alignment horizontal="center" vertical="center" wrapText="1"/>
    </xf>
    <xf numFmtId="0" fontId="41" fillId="0" borderId="21" xfId="0" applyFont="1" applyBorder="1" applyAlignment="1">
      <alignment horizontal="center" vertical="center" wrapText="1"/>
    </xf>
    <xf numFmtId="9" fontId="37" fillId="32" borderId="55" xfId="0" applyNumberFormat="1" applyFont="1" applyFill="1" applyBorder="1" applyAlignment="1">
      <alignment horizontal="center" vertical="center"/>
    </xf>
    <xf numFmtId="0" fontId="37" fillId="0" borderId="41" xfId="0" applyFont="1" applyBorder="1" applyAlignment="1">
      <alignment horizontal="left" vertical="center" wrapText="1"/>
    </xf>
    <xf numFmtId="9" fontId="37" fillId="0" borderId="21" xfId="0" applyNumberFormat="1" applyFont="1" applyBorder="1" applyAlignment="1">
      <alignment horizontal="center" vertical="center"/>
    </xf>
    <xf numFmtId="0" fontId="41" fillId="0" borderId="21" xfId="0" applyFont="1" applyBorder="1" applyAlignment="1">
      <alignment horizontal="left" vertical="center" wrapText="1"/>
    </xf>
    <xf numFmtId="0" fontId="41" fillId="0" borderId="32" xfId="0" applyFont="1" applyBorder="1" applyAlignment="1">
      <alignment horizontal="left" vertical="center" wrapText="1"/>
    </xf>
    <xf numFmtId="9" fontId="37" fillId="0" borderId="21" xfId="1" applyFont="1" applyBorder="1" applyAlignment="1">
      <alignment horizontal="center" vertical="center" wrapText="1"/>
    </xf>
    <xf numFmtId="0" fontId="37" fillId="0" borderId="21" xfId="0" applyFont="1" applyBorder="1" applyAlignment="1">
      <alignment horizontal="center" vertical="center"/>
    </xf>
    <xf numFmtId="165" fontId="41" fillId="0" borderId="21" xfId="0" applyNumberFormat="1" applyFont="1" applyBorder="1" applyAlignment="1">
      <alignment horizontal="center" vertical="center" wrapText="1"/>
    </xf>
    <xf numFmtId="10" fontId="37" fillId="0" borderId="22" xfId="0" applyNumberFormat="1" applyFont="1" applyBorder="1" applyAlignment="1">
      <alignment horizontal="center" vertical="center"/>
    </xf>
    <xf numFmtId="0" fontId="37" fillId="31" borderId="22" xfId="0" applyFont="1" applyFill="1" applyBorder="1"/>
    <xf numFmtId="0" fontId="37" fillId="31" borderId="22" xfId="0" applyFont="1" applyFill="1" applyBorder="1" applyAlignment="1">
      <alignment horizontal="center" vertical="center"/>
    </xf>
    <xf numFmtId="0" fontId="37" fillId="31" borderId="22" xfId="0" applyFont="1" applyFill="1" applyBorder="1" applyAlignment="1">
      <alignment horizontal="left" vertical="center" wrapText="1"/>
    </xf>
    <xf numFmtId="0" fontId="37" fillId="29" borderId="22" xfId="0" applyFont="1" applyFill="1" applyBorder="1" applyAlignment="1">
      <alignment horizontal="left" vertical="center"/>
    </xf>
    <xf numFmtId="0" fontId="37" fillId="0" borderId="21" xfId="0" applyFont="1" applyBorder="1" applyAlignment="1">
      <alignment vertical="center" wrapText="1"/>
    </xf>
    <xf numFmtId="0" fontId="37" fillId="7" borderId="21" xfId="0" applyFont="1" applyFill="1" applyBorder="1" applyAlignment="1">
      <alignment horizontal="center" vertical="center"/>
    </xf>
    <xf numFmtId="0" fontId="37" fillId="7" borderId="22" xfId="0" applyFont="1" applyFill="1" applyBorder="1" applyAlignment="1">
      <alignment horizontal="left" vertical="center" wrapText="1"/>
    </xf>
    <xf numFmtId="0" fontId="37" fillId="7" borderId="22" xfId="0" applyFont="1" applyFill="1" applyBorder="1" applyAlignment="1">
      <alignment wrapText="1"/>
    </xf>
    <xf numFmtId="0" fontId="37" fillId="0" borderId="21" xfId="0" applyFont="1" applyBorder="1"/>
    <xf numFmtId="0" fontId="45" fillId="2" borderId="21" xfId="0" applyFont="1" applyFill="1" applyBorder="1" applyAlignment="1">
      <alignment vertical="center" wrapText="1"/>
    </xf>
    <xf numFmtId="14" fontId="46" fillId="2" borderId="21" xfId="0" applyNumberFormat="1" applyFont="1" applyFill="1" applyBorder="1" applyAlignment="1">
      <alignment vertical="center" wrapText="1"/>
    </xf>
    <xf numFmtId="0" fontId="37" fillId="0" borderId="0" xfId="0" applyFont="1" applyAlignment="1">
      <alignment horizontal="center" vertical="center"/>
    </xf>
    <xf numFmtId="0" fontId="37" fillId="0" borderId="0" xfId="0" applyFont="1" applyAlignment="1">
      <alignment horizontal="left" vertical="center" wrapText="1"/>
    </xf>
    <xf numFmtId="0" fontId="48" fillId="2" borderId="3" xfId="0" applyFont="1" applyFill="1" applyBorder="1" applyAlignment="1">
      <alignment horizontal="center" vertical="center" wrapText="1"/>
    </xf>
    <xf numFmtId="0" fontId="47" fillId="0" borderId="21" xfId="0" applyFont="1" applyBorder="1" applyAlignment="1">
      <alignment horizontal="center" vertical="center" wrapText="1"/>
    </xf>
    <xf numFmtId="0" fontId="47" fillId="0" borderId="0" xfId="0" applyFont="1" applyAlignment="1">
      <alignment vertical="center"/>
    </xf>
    <xf numFmtId="1" fontId="0" fillId="0" borderId="21" xfId="0" applyNumberFormat="1" applyBorder="1"/>
    <xf numFmtId="0" fontId="0" fillId="0" borderId="21" xfId="0" applyBorder="1" applyAlignment="1">
      <alignment vertical="center"/>
    </xf>
    <xf numFmtId="1" fontId="35" fillId="14" borderId="21" xfId="3" applyNumberFormat="1" applyFont="1" applyFill="1" applyBorder="1" applyAlignment="1">
      <alignment horizontal="center" vertical="center" wrapText="1"/>
    </xf>
    <xf numFmtId="0" fontId="24" fillId="0" borderId="21" xfId="0" applyFont="1" applyBorder="1" applyAlignment="1">
      <alignment wrapText="1"/>
    </xf>
    <xf numFmtId="9" fontId="34" fillId="2" borderId="21" xfId="3" applyNumberFormat="1" applyFont="1" applyFill="1" applyBorder="1" applyAlignment="1">
      <alignment horizontal="left" vertical="center" wrapText="1"/>
    </xf>
    <xf numFmtId="0" fontId="0" fillId="0" borderId="22" xfId="0" applyBorder="1"/>
    <xf numFmtId="1" fontId="35" fillId="0" borderId="21" xfId="3" applyNumberFormat="1" applyFont="1" applyBorder="1" applyAlignment="1">
      <alignment horizontal="center" vertical="center" wrapText="1"/>
    </xf>
    <xf numFmtId="0" fontId="0" fillId="5" borderId="21" xfId="0" applyFill="1" applyBorder="1" applyAlignment="1">
      <alignment vertical="center" wrapText="1"/>
    </xf>
    <xf numFmtId="0" fontId="0" fillId="5" borderId="21" xfId="0" applyFill="1" applyBorder="1"/>
    <xf numFmtId="1" fontId="0" fillId="5" borderId="21" xfId="0" applyNumberFormat="1" applyFill="1" applyBorder="1"/>
    <xf numFmtId="0" fontId="0" fillId="5" borderId="22" xfId="0" applyFill="1" applyBorder="1"/>
    <xf numFmtId="0" fontId="0" fillId="5" borderId="21" xfId="1" applyNumberFormat="1" applyFont="1" applyFill="1" applyBorder="1" applyAlignment="1">
      <alignment horizontal="center" vertical="center"/>
    </xf>
    <xf numFmtId="9" fontId="34" fillId="5" borderId="21" xfId="3" applyNumberFormat="1" applyFont="1" applyFill="1" applyBorder="1" applyAlignment="1">
      <alignment horizontal="left" vertical="center" wrapText="1"/>
    </xf>
    <xf numFmtId="1" fontId="35" fillId="5" borderId="21" xfId="3" applyNumberFormat="1" applyFont="1" applyFill="1" applyBorder="1" applyAlignment="1">
      <alignment horizontal="center" vertical="center" wrapText="1"/>
    </xf>
    <xf numFmtId="0" fontId="0" fillId="5" borderId="21" xfId="0" applyFill="1" applyBorder="1" applyAlignment="1">
      <alignment horizontal="center" vertical="center"/>
    </xf>
    <xf numFmtId="0" fontId="0" fillId="5" borderId="21" xfId="0" applyFill="1" applyBorder="1" applyAlignment="1">
      <alignment horizontal="center" vertical="center" wrapText="1"/>
    </xf>
    <xf numFmtId="0" fontId="0" fillId="5" borderId="21" xfId="0" applyFill="1" applyBorder="1" applyAlignment="1">
      <alignment wrapText="1"/>
    </xf>
    <xf numFmtId="0" fontId="0" fillId="0" borderId="22" xfId="0" applyBorder="1" applyAlignment="1">
      <alignment wrapText="1"/>
    </xf>
    <xf numFmtId="0" fontId="0" fillId="2" borderId="0" xfId="1" applyNumberFormat="1" applyFont="1" applyFill="1" applyBorder="1" applyAlignment="1">
      <alignment horizontal="center" vertical="center"/>
    </xf>
    <xf numFmtId="0" fontId="17" fillId="2" borderId="21" xfId="3" applyFont="1" applyFill="1" applyBorder="1" applyAlignment="1">
      <alignment horizontal="center" vertical="center"/>
    </xf>
    <xf numFmtId="1" fontId="16" fillId="2" borderId="21" xfId="3" applyNumberFormat="1" applyFont="1" applyFill="1" applyBorder="1" applyAlignment="1">
      <alignment horizontal="center" vertical="center" wrapText="1"/>
    </xf>
    <xf numFmtId="0" fontId="17" fillId="2" borderId="21" xfId="3" applyFont="1" applyFill="1" applyBorder="1" applyAlignment="1">
      <alignment horizontal="center" vertical="center" wrapText="1"/>
    </xf>
    <xf numFmtId="0" fontId="0" fillId="5" borderId="22" xfId="0" applyFill="1" applyBorder="1" applyAlignment="1">
      <alignment horizontal="center" vertical="center" wrapText="1"/>
    </xf>
    <xf numFmtId="0" fontId="24" fillId="5" borderId="22" xfId="0" applyFont="1" applyFill="1" applyBorder="1" applyAlignment="1">
      <alignment horizontal="center" vertical="center" wrapText="1"/>
    </xf>
    <xf numFmtId="0" fontId="49" fillId="5" borderId="22" xfId="0" applyFont="1" applyFill="1" applyBorder="1" applyAlignment="1">
      <alignment horizontal="center" vertical="center" wrapText="1"/>
    </xf>
    <xf numFmtId="0" fontId="24" fillId="5" borderId="21" xfId="0" applyFont="1" applyFill="1" applyBorder="1" applyAlignment="1">
      <alignment horizontal="center" vertical="center" wrapText="1"/>
    </xf>
    <xf numFmtId="0" fontId="25" fillId="5" borderId="21" xfId="0" applyFont="1" applyFill="1" applyBorder="1" applyAlignment="1" applyProtection="1">
      <alignment horizontal="center" vertical="center"/>
      <protection locked="0"/>
    </xf>
    <xf numFmtId="0" fontId="0" fillId="5" borderId="21" xfId="1" applyNumberFormat="1" applyFont="1" applyFill="1" applyBorder="1" applyAlignment="1">
      <alignment horizontal="center" vertical="center" wrapText="1"/>
    </xf>
    <xf numFmtId="0" fontId="25" fillId="5" borderId="21" xfId="0" applyFont="1" applyFill="1" applyBorder="1" applyAlignment="1">
      <alignment horizontal="center" vertical="center" wrapText="1"/>
    </xf>
    <xf numFmtId="0" fontId="26" fillId="5" borderId="21" xfId="0" applyFont="1" applyFill="1" applyBorder="1" applyAlignment="1">
      <alignment horizontal="center" vertical="center" wrapText="1"/>
    </xf>
    <xf numFmtId="0" fontId="20" fillId="5" borderId="21" xfId="0" applyFont="1" applyFill="1" applyBorder="1" applyAlignment="1">
      <alignment horizontal="center" vertical="center" wrapText="1"/>
    </xf>
    <xf numFmtId="0" fontId="25" fillId="5" borderId="21" xfId="0" applyFont="1" applyFill="1" applyBorder="1" applyAlignment="1">
      <alignment horizontal="center" vertical="center"/>
    </xf>
    <xf numFmtId="0" fontId="49" fillId="14" borderId="22" xfId="0" applyFont="1" applyFill="1" applyBorder="1" applyAlignment="1">
      <alignment horizontal="center" vertical="center" wrapText="1"/>
    </xf>
    <xf numFmtId="0" fontId="0" fillId="0" borderId="31" xfId="0" applyBorder="1" applyAlignment="1">
      <alignment horizontal="center" vertical="center"/>
    </xf>
    <xf numFmtId="0" fontId="0" fillId="0" borderId="23" xfId="0" applyBorder="1" applyAlignment="1">
      <alignment horizontal="center" vertical="center"/>
    </xf>
    <xf numFmtId="0" fontId="49" fillId="0" borderId="22" xfId="0" applyFont="1" applyBorder="1" applyAlignment="1">
      <alignment horizontal="center" vertical="center" wrapText="1"/>
    </xf>
    <xf numFmtId="0" fontId="26" fillId="2" borderId="21" xfId="0" applyFont="1" applyFill="1" applyBorder="1" applyAlignment="1">
      <alignment horizontal="center" vertical="center" wrapText="1"/>
    </xf>
    <xf numFmtId="0" fontId="49" fillId="0" borderId="21" xfId="0" applyFont="1" applyBorder="1" applyAlignment="1">
      <alignment horizontal="center" vertical="center" wrapText="1"/>
    </xf>
    <xf numFmtId="0" fontId="18" fillId="0" borderId="2" xfId="0" applyFont="1" applyBorder="1" applyAlignment="1">
      <alignment horizontal="left" vertical="center" wrapText="1"/>
    </xf>
    <xf numFmtId="0" fontId="12" fillId="0" borderId="3" xfId="0" applyFont="1" applyBorder="1" applyAlignment="1">
      <alignment horizontal="center" vertical="center" wrapText="1"/>
    </xf>
    <xf numFmtId="0" fontId="18" fillId="0" borderId="23" xfId="0" applyFont="1" applyBorder="1" applyAlignment="1">
      <alignment horizontal="left" vertical="center" wrapText="1"/>
    </xf>
    <xf numFmtId="0" fontId="12" fillId="0" borderId="4" xfId="0" applyFont="1" applyBorder="1" applyAlignment="1" applyProtection="1">
      <alignment horizontal="center" vertical="center" wrapText="1"/>
      <protection locked="0"/>
    </xf>
    <xf numFmtId="0" fontId="18" fillId="0" borderId="21" xfId="0" applyFont="1" applyBorder="1" applyAlignment="1">
      <alignment horizontal="left" vertical="center" wrapText="1"/>
    </xf>
    <xf numFmtId="14" fontId="12" fillId="0" borderId="4" xfId="0" applyNumberFormat="1" applyFont="1" applyBorder="1" applyAlignment="1" applyProtection="1">
      <alignment horizontal="center" vertical="center" wrapText="1"/>
      <protection locked="0"/>
    </xf>
    <xf numFmtId="0" fontId="18" fillId="0" borderId="16" xfId="0" applyFont="1" applyBorder="1" applyAlignment="1">
      <alignment horizontal="center" vertical="center" wrapText="1"/>
    </xf>
    <xf numFmtId="0" fontId="0" fillId="5" borderId="25" xfId="0" applyFill="1" applyBorder="1" applyAlignment="1">
      <alignment horizontal="center" vertical="center" wrapText="1"/>
    </xf>
    <xf numFmtId="0" fontId="22" fillId="5" borderId="22" xfId="0" applyFont="1" applyFill="1" applyBorder="1" applyAlignment="1">
      <alignment horizontal="center" vertical="center" wrapText="1"/>
    </xf>
    <xf numFmtId="0" fontId="0" fillId="0" borderId="25" xfId="0" applyBorder="1" applyAlignment="1">
      <alignment horizontal="center" vertical="center" wrapText="1"/>
    </xf>
    <xf numFmtId="0" fontId="22" fillId="14" borderId="22" xfId="0" applyFont="1" applyFill="1" applyBorder="1" applyAlignment="1">
      <alignment horizontal="center" vertical="center" wrapText="1"/>
    </xf>
    <xf numFmtId="0" fontId="18" fillId="0" borderId="21" xfId="0" applyFont="1" applyBorder="1" applyAlignment="1">
      <alignment horizontal="center" vertical="center" wrapText="1"/>
    </xf>
    <xf numFmtId="14" fontId="19" fillId="0" borderId="21" xfId="0" applyNumberFormat="1" applyFont="1" applyBorder="1" applyAlignment="1">
      <alignment vertical="center" wrapText="1"/>
    </xf>
    <xf numFmtId="1" fontId="17" fillId="0" borderId="2" xfId="0" applyNumberFormat="1" applyFont="1" applyBorder="1" applyAlignment="1" applyProtection="1">
      <alignment horizontal="center" vertical="center"/>
      <protection locked="0"/>
    </xf>
    <xf numFmtId="1" fontId="28" fillId="0" borderId="48" xfId="0" applyNumberFormat="1" applyFont="1" applyBorder="1" applyAlignment="1">
      <alignment horizontal="center" vertical="center" wrapText="1"/>
    </xf>
    <xf numFmtId="1" fontId="28" fillId="0" borderId="21" xfId="0" applyNumberFormat="1" applyFont="1" applyBorder="1" applyAlignment="1">
      <alignment horizontal="center" vertical="center" wrapText="1"/>
    </xf>
    <xf numFmtId="1" fontId="29" fillId="14" borderId="21" xfId="0" applyNumberFormat="1" applyFont="1" applyFill="1" applyBorder="1" applyAlignment="1">
      <alignment horizontal="center" vertical="center" wrapText="1"/>
    </xf>
    <xf numFmtId="1" fontId="29" fillId="14" borderId="35" xfId="0" applyNumberFormat="1" applyFont="1" applyFill="1" applyBorder="1" applyAlignment="1">
      <alignment horizontal="center" vertical="center" wrapText="1"/>
    </xf>
    <xf numFmtId="1" fontId="30" fillId="12" borderId="21" xfId="0" applyNumberFormat="1" applyFont="1" applyFill="1" applyBorder="1" applyAlignment="1">
      <alignment vertical="center"/>
    </xf>
    <xf numFmtId="1" fontId="30" fillId="12" borderId="48" xfId="0" applyNumberFormat="1" applyFont="1" applyFill="1" applyBorder="1" applyAlignment="1">
      <alignment vertical="center"/>
    </xf>
    <xf numFmtId="1" fontId="30" fillId="12" borderId="35" xfId="0" applyNumberFormat="1" applyFont="1" applyFill="1" applyBorder="1" applyAlignment="1">
      <alignment vertical="center"/>
    </xf>
    <xf numFmtId="1" fontId="31" fillId="24" borderId="21" xfId="0" applyNumberFormat="1" applyFont="1" applyFill="1" applyBorder="1" applyAlignment="1">
      <alignment vertical="center"/>
    </xf>
    <xf numFmtId="1" fontId="31" fillId="24" borderId="48" xfId="0" applyNumberFormat="1" applyFont="1" applyFill="1" applyBorder="1" applyAlignment="1">
      <alignment vertical="center"/>
    </xf>
    <xf numFmtId="1" fontId="31" fillId="24" borderId="35" xfId="0" applyNumberFormat="1" applyFont="1" applyFill="1" applyBorder="1" applyAlignment="1">
      <alignment vertical="center"/>
    </xf>
    <xf numFmtId="0" fontId="17" fillId="5" borderId="21" xfId="0" applyFont="1" applyFill="1" applyBorder="1" applyAlignment="1">
      <alignment horizontal="left" vertical="center" wrapText="1"/>
    </xf>
    <xf numFmtId="0" fontId="17" fillId="5" borderId="31" xfId="0" applyFont="1" applyFill="1" applyBorder="1" applyAlignment="1">
      <alignment vertical="center" wrapText="1"/>
    </xf>
    <xf numFmtId="0" fontId="17" fillId="5" borderId="48" xfId="0" applyFont="1" applyFill="1" applyBorder="1" applyAlignment="1">
      <alignment horizontal="center" vertical="center" wrapText="1"/>
    </xf>
    <xf numFmtId="0" fontId="17" fillId="5" borderId="21" xfId="0" applyFont="1" applyFill="1" applyBorder="1" applyAlignment="1" applyProtection="1">
      <alignment horizontal="center" vertical="center"/>
      <protection locked="0"/>
    </xf>
    <xf numFmtId="1" fontId="17" fillId="5" borderId="2" xfId="0" applyNumberFormat="1" applyFont="1" applyFill="1" applyBorder="1" applyAlignment="1" applyProtection="1">
      <alignment horizontal="center" vertical="center"/>
      <protection locked="0"/>
    </xf>
    <xf numFmtId="0" fontId="17" fillId="5" borderId="31" xfId="0" applyFont="1" applyFill="1" applyBorder="1" applyAlignment="1" applyProtection="1">
      <alignment horizontal="center" vertical="center"/>
      <protection locked="0"/>
    </xf>
    <xf numFmtId="1" fontId="14" fillId="5" borderId="48" xfId="1" applyNumberFormat="1" applyFont="1" applyFill="1" applyBorder="1" applyAlignment="1">
      <alignment horizontal="center" vertical="center" wrapText="1"/>
    </xf>
    <xf numFmtId="1" fontId="17" fillId="5" borderId="35" xfId="1" applyNumberFormat="1" applyFont="1" applyFill="1" applyBorder="1" applyAlignment="1">
      <alignment horizontal="center" vertical="center" wrapText="1"/>
    </xf>
    <xf numFmtId="1" fontId="28" fillId="5" borderId="48" xfId="0" applyNumberFormat="1" applyFont="1" applyFill="1" applyBorder="1" applyAlignment="1">
      <alignment horizontal="center" vertical="center" wrapText="1"/>
    </xf>
    <xf numFmtId="1" fontId="28" fillId="5" borderId="21" xfId="0" applyNumberFormat="1" applyFont="1" applyFill="1" applyBorder="1" applyAlignment="1">
      <alignment horizontal="center" vertical="center" wrapText="1"/>
    </xf>
    <xf numFmtId="1" fontId="29" fillId="5" borderId="21" xfId="0" applyNumberFormat="1" applyFont="1" applyFill="1" applyBorder="1" applyAlignment="1">
      <alignment horizontal="center" vertical="center" wrapText="1"/>
    </xf>
    <xf numFmtId="1" fontId="28" fillId="5" borderId="35" xfId="0" applyNumberFormat="1" applyFont="1" applyFill="1" applyBorder="1" applyAlignment="1">
      <alignment horizontal="center" vertical="center" wrapText="1"/>
    </xf>
    <xf numFmtId="0" fontId="0" fillId="5" borderId="23" xfId="0" applyFill="1" applyBorder="1"/>
    <xf numFmtId="1" fontId="32" fillId="5" borderId="48" xfId="1" applyNumberFormat="1" applyFont="1" applyFill="1" applyBorder="1" applyAlignment="1">
      <alignment horizontal="center" vertical="center"/>
    </xf>
    <xf numFmtId="1" fontId="16" fillId="5" borderId="35" xfId="1" applyNumberFormat="1" applyFont="1" applyFill="1" applyBorder="1" applyAlignment="1">
      <alignment horizontal="center" vertical="center"/>
    </xf>
    <xf numFmtId="1" fontId="17" fillId="5" borderId="35" xfId="1" applyNumberFormat="1" applyFont="1" applyFill="1" applyBorder="1" applyAlignment="1">
      <alignment horizontal="center" vertical="center"/>
    </xf>
    <xf numFmtId="1" fontId="10" fillId="5" borderId="35" xfId="1" applyNumberFormat="1" applyFont="1" applyFill="1" applyBorder="1" applyAlignment="1">
      <alignment horizontal="center" vertical="center" wrapText="1"/>
    </xf>
    <xf numFmtId="1" fontId="30" fillId="25" borderId="21" xfId="0" applyNumberFormat="1" applyFont="1" applyFill="1" applyBorder="1" applyAlignment="1">
      <alignment vertical="center"/>
    </xf>
    <xf numFmtId="1" fontId="30" fillId="25" borderId="48" xfId="0" applyNumberFormat="1" applyFont="1" applyFill="1" applyBorder="1" applyAlignment="1">
      <alignment vertical="center"/>
    </xf>
    <xf numFmtId="1" fontId="30" fillId="25" borderId="35" xfId="0" applyNumberFormat="1" applyFont="1" applyFill="1" applyBorder="1" applyAlignment="1">
      <alignment vertical="center"/>
    </xf>
    <xf numFmtId="0" fontId="17" fillId="5" borderId="21" xfId="0" applyFont="1" applyFill="1" applyBorder="1" applyAlignment="1">
      <alignment vertical="center" wrapText="1"/>
    </xf>
    <xf numFmtId="1" fontId="17" fillId="5" borderId="48" xfId="1" applyNumberFormat="1" applyFont="1" applyFill="1" applyBorder="1" applyAlignment="1">
      <alignment horizontal="center" vertical="center"/>
    </xf>
    <xf numFmtId="1" fontId="16" fillId="5" borderId="35" xfId="1" applyNumberFormat="1" applyFont="1" applyFill="1" applyBorder="1" applyAlignment="1">
      <alignment horizontal="center" vertical="center" wrapText="1"/>
    </xf>
    <xf numFmtId="1" fontId="16" fillId="5" borderId="48" xfId="0" applyNumberFormat="1" applyFont="1" applyFill="1" applyBorder="1" applyAlignment="1">
      <alignment horizontal="center" vertical="center" wrapText="1"/>
    </xf>
    <xf numFmtId="1" fontId="16" fillId="5" borderId="21" xfId="0" applyNumberFormat="1" applyFont="1" applyFill="1" applyBorder="1" applyAlignment="1">
      <alignment horizontal="center" vertical="center" wrapText="1"/>
    </xf>
    <xf numFmtId="1" fontId="16" fillId="2" borderId="48" xfId="0" applyNumberFormat="1" applyFont="1" applyFill="1" applyBorder="1" applyAlignment="1">
      <alignment horizontal="center" vertical="center" wrapText="1"/>
    </xf>
    <xf numFmtId="1" fontId="16" fillId="2" borderId="21" xfId="0" applyNumberFormat="1" applyFont="1" applyFill="1" applyBorder="1" applyAlignment="1">
      <alignment horizontal="center" vertical="center" wrapText="1"/>
    </xf>
    <xf numFmtId="1" fontId="30" fillId="22" borderId="21" xfId="0" applyNumberFormat="1" applyFont="1" applyFill="1" applyBorder="1" applyAlignment="1">
      <alignment vertical="center"/>
    </xf>
    <xf numFmtId="1" fontId="30" fillId="22" borderId="48" xfId="0" applyNumberFormat="1" applyFont="1" applyFill="1" applyBorder="1" applyAlignment="1">
      <alignment vertical="center"/>
    </xf>
    <xf numFmtId="1" fontId="30" fillId="22" borderId="35" xfId="0" applyNumberFormat="1" applyFont="1" applyFill="1" applyBorder="1" applyAlignment="1">
      <alignment vertical="center"/>
    </xf>
    <xf numFmtId="1" fontId="17" fillId="26" borderId="21" xfId="0" applyNumberFormat="1" applyFont="1" applyFill="1" applyBorder="1" applyAlignment="1" applyProtection="1">
      <alignment horizontal="center" vertical="center"/>
      <protection locked="0"/>
    </xf>
    <xf numFmtId="1" fontId="17" fillId="26" borderId="48" xfId="0" applyNumberFormat="1" applyFont="1" applyFill="1" applyBorder="1" applyAlignment="1" applyProtection="1">
      <alignment horizontal="center" vertical="center"/>
      <protection locked="0"/>
    </xf>
    <xf numFmtId="1" fontId="28" fillId="26" borderId="21" xfId="0" applyNumberFormat="1" applyFont="1" applyFill="1" applyBorder="1" applyAlignment="1">
      <alignment horizontal="center" vertical="center" wrapText="1"/>
    </xf>
    <xf numFmtId="1" fontId="29" fillId="26" borderId="21" xfId="0" applyNumberFormat="1" applyFont="1" applyFill="1" applyBorder="1" applyAlignment="1">
      <alignment horizontal="center" vertical="center" wrapText="1"/>
    </xf>
    <xf numFmtId="1" fontId="29" fillId="26" borderId="35" xfId="0" applyNumberFormat="1" applyFont="1" applyFill="1" applyBorder="1" applyAlignment="1">
      <alignment horizontal="center" vertical="center" wrapText="1"/>
    </xf>
    <xf numFmtId="0" fontId="17" fillId="5" borderId="49" xfId="0" applyFont="1" applyFill="1" applyBorder="1" applyAlignment="1">
      <alignment horizontal="center" vertical="center" wrapText="1"/>
    </xf>
    <xf numFmtId="0" fontId="17" fillId="5" borderId="33" xfId="0" applyFont="1" applyFill="1" applyBorder="1" applyAlignment="1" applyProtection="1">
      <alignment horizontal="center" vertical="center"/>
      <protection locked="0"/>
    </xf>
    <xf numFmtId="0" fontId="17" fillId="5" borderId="50" xfId="0" applyFont="1" applyFill="1" applyBorder="1" applyAlignment="1" applyProtection="1">
      <alignment horizontal="center" vertical="center"/>
      <protection locked="0"/>
    </xf>
    <xf numFmtId="1" fontId="17" fillId="5" borderId="49" xfId="1" applyNumberFormat="1" applyFont="1" applyFill="1" applyBorder="1" applyAlignment="1">
      <alignment horizontal="center" vertical="center"/>
    </xf>
    <xf numFmtId="1" fontId="16" fillId="5" borderId="36" xfId="1" applyNumberFormat="1" applyFont="1" applyFill="1" applyBorder="1" applyAlignment="1">
      <alignment horizontal="center" vertical="center" wrapText="1"/>
    </xf>
    <xf numFmtId="1" fontId="16" fillId="5" borderId="49" xfId="0" applyNumberFormat="1" applyFont="1" applyFill="1" applyBorder="1" applyAlignment="1">
      <alignment horizontal="center" vertical="center" wrapText="1"/>
    </xf>
    <xf numFmtId="1" fontId="16" fillId="5" borderId="33" xfId="0" applyNumberFormat="1" applyFont="1" applyFill="1" applyBorder="1" applyAlignment="1">
      <alignment horizontal="center" vertical="center" wrapText="1"/>
    </xf>
    <xf numFmtId="1" fontId="29" fillId="0" borderId="0" xfId="0" applyNumberFormat="1" applyFont="1" applyAlignment="1">
      <alignment horizontal="center" vertical="center" wrapText="1"/>
    </xf>
    <xf numFmtId="1" fontId="16" fillId="0" borderId="0" xfId="0" applyNumberFormat="1" applyFont="1" applyAlignment="1">
      <alignment horizontal="center" vertical="center" wrapText="1"/>
    </xf>
    <xf numFmtId="0" fontId="0" fillId="0" borderId="0" xfId="0" applyAlignment="1">
      <alignment wrapText="1"/>
    </xf>
    <xf numFmtId="49" fontId="0" fillId="0" borderId="0" xfId="0" applyNumberFormat="1"/>
    <xf numFmtId="0" fontId="9" fillId="5" borderId="21" xfId="0" applyFont="1" applyFill="1" applyBorder="1" applyAlignment="1">
      <alignment horizontal="center" vertical="center"/>
    </xf>
    <xf numFmtId="0" fontId="4" fillId="3" borderId="18" xfId="0" applyFont="1" applyFill="1" applyBorder="1" applyAlignment="1">
      <alignment horizontal="center" vertical="center" wrapText="1"/>
    </xf>
    <xf numFmtId="0" fontId="37" fillId="5" borderId="22" xfId="0" applyFont="1" applyFill="1" applyBorder="1" applyAlignment="1">
      <alignment horizontal="center" vertical="center"/>
    </xf>
    <xf numFmtId="16" fontId="20" fillId="5" borderId="21" xfId="0" applyNumberFormat="1" applyFont="1" applyFill="1" applyBorder="1" applyAlignment="1">
      <alignment horizontal="left" vertical="center" wrapText="1"/>
    </xf>
    <xf numFmtId="0" fontId="44" fillId="36" borderId="22" xfId="0" applyFont="1" applyFill="1" applyBorder="1" applyAlignment="1">
      <alignment horizontal="center" vertical="center"/>
    </xf>
    <xf numFmtId="0" fontId="24" fillId="5" borderId="0" xfId="0" applyFont="1" applyFill="1" applyAlignment="1">
      <alignment vertical="center" wrapText="1"/>
    </xf>
    <xf numFmtId="0" fontId="21" fillId="5" borderId="21" xfId="0" applyFont="1" applyFill="1" applyBorder="1" applyAlignment="1">
      <alignment horizontal="left" vertical="center" wrapText="1"/>
    </xf>
    <xf numFmtId="0" fontId="24" fillId="5" borderId="21" xfId="0" applyFont="1" applyFill="1" applyBorder="1" applyAlignment="1">
      <alignment horizontal="left" vertical="center" wrapText="1"/>
    </xf>
    <xf numFmtId="9" fontId="53" fillId="5" borderId="21" xfId="0" applyNumberFormat="1" applyFont="1" applyFill="1" applyBorder="1" applyAlignment="1" applyProtection="1">
      <alignment horizontal="justify" vertical="center" wrapText="1"/>
      <protection locked="0"/>
    </xf>
    <xf numFmtId="0" fontId="37" fillId="5" borderId="22" xfId="0" applyFont="1" applyFill="1" applyBorder="1" applyAlignment="1">
      <alignment horizontal="center" vertical="center" wrapText="1"/>
    </xf>
    <xf numFmtId="0" fontId="37" fillId="5" borderId="55" xfId="0" applyFont="1" applyFill="1" applyBorder="1" applyAlignment="1">
      <alignment horizontal="center" vertical="center"/>
    </xf>
    <xf numFmtId="1" fontId="37" fillId="5" borderId="55" xfId="0" applyNumberFormat="1" applyFont="1" applyFill="1" applyBorder="1" applyAlignment="1">
      <alignment horizontal="center" vertical="center"/>
    </xf>
    <xf numFmtId="0" fontId="24" fillId="36" borderId="21" xfId="0" applyFont="1" applyFill="1" applyBorder="1" applyAlignment="1">
      <alignment horizontal="center" vertical="center" wrapText="1"/>
    </xf>
    <xf numFmtId="0" fontId="0" fillId="36" borderId="64" xfId="0" applyFill="1" applyBorder="1" applyAlignment="1">
      <alignment horizontal="left" vertical="top" wrapText="1"/>
    </xf>
    <xf numFmtId="0" fontId="24" fillId="36" borderId="21" xfId="0" applyFont="1" applyFill="1" applyBorder="1" applyAlignment="1">
      <alignment horizontal="center" vertical="center"/>
    </xf>
    <xf numFmtId="0" fontId="56" fillId="5" borderId="21" xfId="0" applyFont="1" applyFill="1" applyBorder="1" applyAlignment="1">
      <alignment horizontal="center" vertical="center" wrapText="1"/>
    </xf>
    <xf numFmtId="0" fontId="24" fillId="5" borderId="22" xfId="0" applyFont="1" applyFill="1" applyBorder="1" applyAlignment="1">
      <alignment horizontal="center" vertical="center"/>
    </xf>
    <xf numFmtId="8" fontId="37" fillId="5" borderId="22" xfId="0" applyNumberFormat="1" applyFont="1" applyFill="1" applyBorder="1" applyAlignment="1">
      <alignment horizontal="center" vertical="center"/>
    </xf>
    <xf numFmtId="1" fontId="37" fillId="5" borderId="22" xfId="0" applyNumberFormat="1" applyFont="1" applyFill="1" applyBorder="1" applyAlignment="1">
      <alignment horizontal="center" vertical="center"/>
    </xf>
    <xf numFmtId="9" fontId="37" fillId="5" borderId="22" xfId="0" applyNumberFormat="1" applyFont="1" applyFill="1" applyBorder="1" applyAlignment="1">
      <alignment horizontal="center" vertical="center"/>
    </xf>
    <xf numFmtId="0" fontId="0" fillId="5" borderId="22" xfId="0" applyFill="1" applyBorder="1" applyAlignment="1">
      <alignment horizontal="left" vertical="center" wrapText="1"/>
    </xf>
    <xf numFmtId="0" fontId="24" fillId="5" borderId="22" xfId="0" applyFont="1" applyFill="1" applyBorder="1" applyAlignment="1">
      <alignment vertical="center" wrapText="1"/>
    </xf>
    <xf numFmtId="0" fontId="24" fillId="5" borderId="21" xfId="0" applyFont="1" applyFill="1" applyBorder="1" applyAlignment="1">
      <alignment horizontal="center" vertical="center"/>
    </xf>
    <xf numFmtId="0" fontId="24" fillId="5" borderId="21" xfId="0" applyFont="1" applyFill="1" applyBorder="1" applyAlignment="1">
      <alignment vertical="center" wrapText="1"/>
    </xf>
    <xf numFmtId="0" fontId="20" fillId="5" borderId="21" xfId="0" applyFont="1" applyFill="1" applyBorder="1" applyAlignment="1">
      <alignment horizontal="left" vertical="center" wrapText="1"/>
    </xf>
    <xf numFmtId="0" fontId="57" fillId="36" borderId="21" xfId="6" applyFont="1" applyFill="1" applyBorder="1" applyAlignment="1">
      <alignment horizontal="center" vertical="center" wrapText="1"/>
    </xf>
    <xf numFmtId="0" fontId="57" fillId="5" borderId="21" xfId="6" applyFont="1" applyFill="1" applyBorder="1" applyAlignment="1">
      <alignment horizontal="center" vertical="center" wrapText="1"/>
    </xf>
    <xf numFmtId="9" fontId="58" fillId="5" borderId="21" xfId="0" applyNumberFormat="1" applyFont="1" applyFill="1" applyBorder="1" applyAlignment="1" applyProtection="1">
      <alignment horizontal="justify" vertical="center" wrapText="1"/>
      <protection locked="0"/>
    </xf>
    <xf numFmtId="0" fontId="37" fillId="5" borderId="22" xfId="0" applyFont="1" applyFill="1" applyBorder="1" applyAlignment="1">
      <alignment horizontal="center"/>
    </xf>
    <xf numFmtId="9" fontId="32" fillId="5" borderId="33" xfId="0" applyNumberFormat="1" applyFont="1" applyFill="1" applyBorder="1" applyAlignment="1" applyProtection="1">
      <alignment horizontal="justify" vertical="center" wrapText="1"/>
      <protection locked="0"/>
    </xf>
    <xf numFmtId="0" fontId="24" fillId="5" borderId="22" xfId="0" applyFont="1" applyFill="1" applyBorder="1" applyAlignment="1">
      <alignment horizontal="left" vertical="center"/>
    </xf>
    <xf numFmtId="9" fontId="41" fillId="0" borderId="22" xfId="0" applyNumberFormat="1" applyFont="1" applyBorder="1" applyAlignment="1">
      <alignment horizontal="center" vertical="center"/>
    </xf>
    <xf numFmtId="9" fontId="0" fillId="5" borderId="21" xfId="0" applyNumberFormat="1" applyFill="1" applyBorder="1" applyAlignment="1">
      <alignment horizontal="center" vertical="center"/>
    </xf>
    <xf numFmtId="0" fontId="0" fillId="5" borderId="0" xfId="0" applyFill="1"/>
    <xf numFmtId="0" fontId="24" fillId="0" borderId="22" xfId="0" applyFont="1" applyBorder="1" applyAlignment="1">
      <alignment horizontal="center" vertical="center" wrapText="1"/>
    </xf>
    <xf numFmtId="0" fontId="25" fillId="0" borderId="22" xfId="0" applyFont="1" applyBorder="1" applyAlignment="1" applyProtection="1">
      <alignment horizontal="center" vertical="center"/>
      <protection locked="0"/>
    </xf>
    <xf numFmtId="0" fontId="0" fillId="0" borderId="22" xfId="1" applyNumberFormat="1" applyFont="1" applyFill="1" applyBorder="1" applyAlignment="1">
      <alignment horizontal="center" vertical="center" wrapText="1"/>
    </xf>
    <xf numFmtId="0" fontId="25" fillId="0" borderId="22" xfId="0" applyFont="1" applyBorder="1" applyAlignment="1">
      <alignment horizontal="center" vertical="center" wrapText="1"/>
    </xf>
    <xf numFmtId="0" fontId="26" fillId="0" borderId="22" xfId="0" applyFont="1" applyBorder="1" applyAlignment="1">
      <alignment horizontal="center" vertical="center" wrapText="1"/>
    </xf>
    <xf numFmtId="0" fontId="25" fillId="2" borderId="22" xfId="0" applyFont="1" applyFill="1" applyBorder="1" applyAlignment="1">
      <alignment horizontal="center" vertical="center" wrapText="1"/>
    </xf>
    <xf numFmtId="0" fontId="0" fillId="0" borderId="25" xfId="0" applyBorder="1" applyAlignment="1">
      <alignment horizontal="center" vertical="center"/>
    </xf>
    <xf numFmtId="0" fontId="20" fillId="0" borderId="22" xfId="0" applyFont="1" applyBorder="1" applyAlignment="1">
      <alignment horizontal="center" vertical="center" wrapText="1"/>
    </xf>
    <xf numFmtId="0" fontId="0" fillId="0" borderId="27" xfId="0" applyBorder="1" applyAlignment="1">
      <alignment horizontal="center" vertical="center"/>
    </xf>
    <xf numFmtId="0" fontId="50" fillId="5" borderId="21" xfId="0" applyFont="1" applyFill="1" applyBorder="1" applyAlignment="1">
      <alignment horizontal="center" vertical="center" wrapText="1"/>
    </xf>
    <xf numFmtId="0" fontId="0" fillId="5" borderId="23" xfId="0" applyFill="1" applyBorder="1" applyAlignment="1">
      <alignment horizontal="center" vertical="center" wrapText="1"/>
    </xf>
    <xf numFmtId="0" fontId="49" fillId="5" borderId="21" xfId="0" applyFont="1" applyFill="1" applyBorder="1" applyAlignment="1">
      <alignment horizontal="center" vertical="center" wrapText="1"/>
    </xf>
    <xf numFmtId="0" fontId="0" fillId="0" borderId="22" xfId="0" applyBorder="1" applyAlignment="1">
      <alignment horizontal="center" wrapText="1"/>
    </xf>
    <xf numFmtId="0" fontId="0" fillId="5" borderId="21" xfId="0" applyFill="1" applyBorder="1" applyAlignment="1">
      <alignment horizontal="center" wrapText="1"/>
    </xf>
    <xf numFmtId="0" fontId="0" fillId="5" borderId="22" xfId="0" applyFill="1" applyBorder="1" applyAlignment="1">
      <alignment horizontal="center" vertical="top" wrapText="1"/>
    </xf>
    <xf numFmtId="0" fontId="0" fillId="5" borderId="22" xfId="0" applyFill="1" applyBorder="1" applyAlignment="1">
      <alignment horizontal="left" vertical="top" wrapText="1"/>
    </xf>
    <xf numFmtId="0" fontId="15" fillId="21" borderId="46" xfId="3" applyFont="1" applyFill="1" applyBorder="1" applyAlignment="1">
      <alignment horizontal="left" vertical="center" wrapText="1"/>
    </xf>
    <xf numFmtId="0" fontId="16" fillId="0" borderId="2" xfId="3" applyFont="1" applyBorder="1" applyAlignment="1">
      <alignment horizontal="left" vertical="center" wrapText="1"/>
    </xf>
    <xf numFmtId="0" fontId="17" fillId="0" borderId="2" xfId="3" applyFont="1" applyBorder="1" applyAlignment="1" applyProtection="1">
      <alignment horizontal="left" vertical="center" wrapText="1"/>
      <protection locked="0"/>
    </xf>
    <xf numFmtId="0" fontId="17" fillId="0" borderId="2" xfId="3" applyFont="1" applyBorder="1" applyAlignment="1" applyProtection="1">
      <alignment horizontal="center" vertical="center"/>
      <protection locked="0"/>
    </xf>
    <xf numFmtId="9" fontId="15" fillId="0" borderId="2" xfId="3" applyNumberFormat="1" applyFont="1" applyBorder="1" applyAlignment="1">
      <alignment horizontal="center" vertical="center" wrapText="1"/>
    </xf>
    <xf numFmtId="1" fontId="15" fillId="0" borderId="2" xfId="3" applyNumberFormat="1" applyFont="1" applyBorder="1" applyAlignment="1">
      <alignment horizontal="center" vertical="center" wrapText="1"/>
    </xf>
    <xf numFmtId="0" fontId="17" fillId="2" borderId="2" xfId="3" applyFont="1" applyFill="1" applyBorder="1" applyAlignment="1">
      <alignment horizontal="left" vertical="center" wrapText="1"/>
    </xf>
    <xf numFmtId="0" fontId="17" fillId="10" borderId="2" xfId="3" applyFont="1" applyFill="1" applyBorder="1" applyAlignment="1">
      <alignment horizontal="center" vertical="center" wrapText="1"/>
    </xf>
    <xf numFmtId="0" fontId="17" fillId="2" borderId="2" xfId="3" applyFont="1" applyFill="1" applyBorder="1" applyAlignment="1">
      <alignment horizontal="center" vertical="center" wrapText="1"/>
    </xf>
    <xf numFmtId="0" fontId="0" fillId="0" borderId="2" xfId="0" applyBorder="1"/>
    <xf numFmtId="0" fontId="0" fillId="0" borderId="2" xfId="0" applyBorder="1" applyAlignment="1">
      <alignment vertical="center"/>
    </xf>
    <xf numFmtId="0" fontId="0" fillId="0" borderId="2" xfId="0" applyBorder="1" applyAlignment="1">
      <alignment horizontal="center" vertical="center"/>
    </xf>
    <xf numFmtId="0" fontId="16" fillId="0" borderId="2" xfId="0" applyFont="1" applyBorder="1" applyAlignment="1">
      <alignment horizontal="center" vertical="center" wrapText="1"/>
    </xf>
    <xf numFmtId="0" fontId="0" fillId="0" borderId="2" xfId="0" applyBorder="1" applyAlignment="1">
      <alignment horizontal="center" vertical="center" wrapText="1"/>
    </xf>
    <xf numFmtId="0" fontId="17" fillId="0" borderId="34" xfId="3" applyFont="1" applyBorder="1" applyAlignment="1">
      <alignment horizontal="center" vertical="center" wrapText="1"/>
    </xf>
    <xf numFmtId="0" fontId="15" fillId="21" borderId="53" xfId="3" applyFont="1" applyFill="1" applyBorder="1" applyAlignment="1">
      <alignment horizontal="left" vertical="center" wrapText="1"/>
    </xf>
    <xf numFmtId="0" fontId="17" fillId="0" borderId="21" xfId="3" applyFont="1" applyBorder="1" applyAlignment="1">
      <alignment horizontal="justify" vertical="center" wrapText="1"/>
    </xf>
    <xf numFmtId="0" fontId="17" fillId="0" borderId="21" xfId="3" applyFont="1" applyBorder="1" applyAlignment="1" applyProtection="1">
      <alignment horizontal="left" vertical="center" wrapText="1"/>
      <protection locked="0"/>
    </xf>
    <xf numFmtId="0" fontId="17" fillId="0" borderId="22" xfId="3" applyFont="1" applyBorder="1" applyAlignment="1" applyProtection="1">
      <alignment horizontal="center" vertical="center"/>
      <protection locked="0"/>
    </xf>
    <xf numFmtId="9" fontId="15" fillId="0" borderId="22" xfId="3" applyNumberFormat="1" applyFont="1" applyBorder="1" applyAlignment="1">
      <alignment horizontal="center" vertical="center" wrapText="1"/>
    </xf>
    <xf numFmtId="1" fontId="15" fillId="0" borderId="22" xfId="3" applyNumberFormat="1" applyFont="1" applyBorder="1" applyAlignment="1">
      <alignment horizontal="center" vertical="center" wrapText="1"/>
    </xf>
    <xf numFmtId="0" fontId="17" fillId="2" borderId="22" xfId="3" applyFont="1" applyFill="1" applyBorder="1" applyAlignment="1">
      <alignment horizontal="center" vertical="center" wrapText="1"/>
    </xf>
    <xf numFmtId="0" fontId="17" fillId="10" borderId="22" xfId="3" applyFont="1" applyFill="1" applyBorder="1" applyAlignment="1">
      <alignment horizontal="center" vertical="center" wrapText="1"/>
    </xf>
    <xf numFmtId="0" fontId="17" fillId="2" borderId="22" xfId="3" applyFont="1" applyFill="1" applyBorder="1" applyAlignment="1">
      <alignment horizontal="left" vertical="center" wrapText="1"/>
    </xf>
    <xf numFmtId="0" fontId="16" fillId="0" borderId="21" xfId="0" applyFont="1" applyBorder="1" applyAlignment="1">
      <alignment horizontal="center" vertical="center" wrapText="1"/>
    </xf>
    <xf numFmtId="0" fontId="17" fillId="0" borderId="54" xfId="3" applyFont="1" applyBorder="1" applyAlignment="1">
      <alignment horizontal="center" vertical="center" wrapText="1"/>
    </xf>
    <xf numFmtId="0" fontId="17" fillId="0" borderId="21" xfId="3" applyFont="1" applyBorder="1" applyAlignment="1">
      <alignment vertical="center" wrapText="1"/>
    </xf>
    <xf numFmtId="0" fontId="17" fillId="37" borderId="22" xfId="3" applyFont="1" applyFill="1" applyBorder="1" applyAlignment="1">
      <alignment horizontal="center" vertical="center" wrapText="1"/>
    </xf>
    <xf numFmtId="0" fontId="17" fillId="10" borderId="21" xfId="3" applyFont="1" applyFill="1" applyBorder="1" applyAlignment="1">
      <alignment horizontal="center" vertical="center" wrapText="1"/>
    </xf>
    <xf numFmtId="0" fontId="16" fillId="0" borderId="21" xfId="0" applyFont="1" applyBorder="1" applyAlignment="1">
      <alignment vertical="center" wrapText="1"/>
    </xf>
    <xf numFmtId="0" fontId="17" fillId="0" borderId="21" xfId="3" applyFont="1" applyBorder="1" applyAlignment="1">
      <alignment horizontal="center" vertical="center" wrapText="1"/>
    </xf>
    <xf numFmtId="0" fontId="15" fillId="21" borderId="48" xfId="3" applyFont="1" applyFill="1" applyBorder="1" applyAlignment="1">
      <alignment horizontal="left" vertical="center" wrapText="1"/>
    </xf>
    <xf numFmtId="0" fontId="17" fillId="0" borderId="21" xfId="3" applyFont="1" applyBorder="1" applyAlignment="1" applyProtection="1">
      <alignment horizontal="center" vertical="center"/>
      <protection locked="0"/>
    </xf>
    <xf numFmtId="9" fontId="15" fillId="0" borderId="21" xfId="3" applyNumberFormat="1" applyFont="1" applyBorder="1" applyAlignment="1">
      <alignment horizontal="center" vertical="center" wrapText="1"/>
    </xf>
    <xf numFmtId="0" fontId="17" fillId="0" borderId="35" xfId="3" applyFont="1" applyBorder="1" applyAlignment="1">
      <alignment horizontal="center" vertical="center" wrapText="1"/>
    </xf>
    <xf numFmtId="0" fontId="36" fillId="0" borderId="22" xfId="6" applyBorder="1" applyAlignment="1">
      <alignment horizontal="center" vertical="center" wrapText="1"/>
    </xf>
    <xf numFmtId="0" fontId="17" fillId="2" borderId="32" xfId="3" applyFont="1" applyFill="1" applyBorder="1" applyAlignment="1">
      <alignment horizontal="justify" vertical="center" wrapText="1"/>
    </xf>
    <xf numFmtId="0" fontId="17" fillId="0" borderId="32" xfId="3" applyFont="1" applyBorder="1" applyAlignment="1" applyProtection="1">
      <alignment horizontal="center" vertical="center"/>
      <protection locked="0"/>
    </xf>
    <xf numFmtId="1" fontId="15" fillId="0" borderId="21" xfId="3" applyNumberFormat="1" applyFont="1" applyBorder="1" applyAlignment="1">
      <alignment horizontal="center" vertical="center" wrapText="1"/>
    </xf>
    <xf numFmtId="0" fontId="17" fillId="2" borderId="32" xfId="3" applyFont="1" applyFill="1" applyBorder="1" applyAlignment="1">
      <alignment horizontal="center" vertical="center" wrapText="1"/>
    </xf>
    <xf numFmtId="0" fontId="17" fillId="10" borderId="32" xfId="3" applyFont="1" applyFill="1" applyBorder="1" applyAlignment="1">
      <alignment horizontal="center" vertical="center" wrapText="1"/>
    </xf>
    <xf numFmtId="0" fontId="17" fillId="2" borderId="32" xfId="3" applyFont="1" applyFill="1" applyBorder="1" applyAlignment="1">
      <alignment horizontal="center" vertical="center"/>
    </xf>
    <xf numFmtId="0" fontId="65" fillId="0" borderId="21" xfId="0" applyFont="1" applyBorder="1" applyAlignment="1">
      <alignment vertical="center"/>
    </xf>
    <xf numFmtId="0" fontId="16" fillId="0" borderId="32" xfId="0" applyFont="1" applyBorder="1" applyAlignment="1">
      <alignment vertical="center" wrapText="1"/>
    </xf>
    <xf numFmtId="0" fontId="15" fillId="21" borderId="49" xfId="3" applyFont="1" applyFill="1" applyBorder="1" applyAlignment="1">
      <alignment horizontal="left" vertical="center" wrapText="1"/>
    </xf>
    <xf numFmtId="0" fontId="17" fillId="0" borderId="33" xfId="3" applyFont="1" applyBorder="1" applyAlignment="1">
      <alignment horizontal="justify" vertical="center" wrapText="1"/>
    </xf>
    <xf numFmtId="0" fontId="17" fillId="0" borderId="33" xfId="3" applyFont="1" applyBorder="1" applyAlignment="1" applyProtection="1">
      <alignment horizontal="left" vertical="center" wrapText="1"/>
      <protection locked="0"/>
    </xf>
    <xf numFmtId="0" fontId="17" fillId="0" borderId="33" xfId="3" applyFont="1" applyBorder="1" applyAlignment="1" applyProtection="1">
      <alignment horizontal="center" vertical="center"/>
      <protection locked="0"/>
    </xf>
    <xf numFmtId="0" fontId="17" fillId="0" borderId="56" xfId="3" applyFont="1" applyBorder="1" applyAlignment="1" applyProtection="1">
      <alignment horizontal="center" vertical="center"/>
      <protection locked="0"/>
    </xf>
    <xf numFmtId="9" fontId="15" fillId="0" borderId="56" xfId="3" applyNumberFormat="1" applyFont="1" applyBorder="1" applyAlignment="1">
      <alignment horizontal="center" vertical="center" wrapText="1"/>
    </xf>
    <xf numFmtId="1" fontId="15" fillId="0" borderId="56" xfId="3" applyNumberFormat="1" applyFont="1" applyBorder="1" applyAlignment="1">
      <alignment horizontal="center" vertical="center" wrapText="1"/>
    </xf>
    <xf numFmtId="0" fontId="17" fillId="0" borderId="56" xfId="3" applyFont="1" applyBorder="1" applyAlignment="1">
      <alignment horizontal="center" vertical="center" wrapText="1"/>
    </xf>
    <xf numFmtId="0" fontId="17" fillId="0" borderId="33" xfId="3" applyFont="1" applyBorder="1" applyAlignment="1">
      <alignment horizontal="center" vertical="center" wrapText="1"/>
    </xf>
    <xf numFmtId="0" fontId="17" fillId="10" borderId="33" xfId="3" applyFont="1" applyFill="1" applyBorder="1" applyAlignment="1">
      <alignment horizontal="center" vertical="center" wrapText="1"/>
    </xf>
    <xf numFmtId="0" fontId="17" fillId="2" borderId="33" xfId="3" applyFont="1" applyFill="1" applyBorder="1" applyAlignment="1">
      <alignment horizontal="center" vertical="center" wrapText="1"/>
    </xf>
    <xf numFmtId="0" fontId="0" fillId="0" borderId="56" xfId="0" applyBorder="1" applyAlignment="1">
      <alignment vertical="center"/>
    </xf>
    <xf numFmtId="0" fontId="0" fillId="0" borderId="56" xfId="0" applyBorder="1" applyAlignment="1">
      <alignment horizontal="center" vertical="center"/>
    </xf>
    <xf numFmtId="0" fontId="16" fillId="0" borderId="33" xfId="0" applyFont="1" applyBorder="1" applyAlignment="1">
      <alignment vertical="center" wrapText="1"/>
    </xf>
    <xf numFmtId="0" fontId="17" fillId="0" borderId="57" xfId="3" applyFont="1" applyBorder="1" applyAlignment="1">
      <alignment horizontal="center" vertical="center" wrapText="1"/>
    </xf>
    <xf numFmtId="0" fontId="15" fillId="21" borderId="31" xfId="3" applyFont="1" applyFill="1" applyBorder="1" applyAlignment="1">
      <alignment horizontal="left" vertical="center" wrapText="1"/>
    </xf>
    <xf numFmtId="0" fontId="17" fillId="2" borderId="21" xfId="3" applyFont="1" applyFill="1" applyBorder="1" applyAlignment="1" applyProtection="1">
      <alignment horizontal="center" vertical="center"/>
      <protection locked="0"/>
    </xf>
    <xf numFmtId="0" fontId="17" fillId="0" borderId="21" xfId="3" applyFont="1" applyBorder="1" applyAlignment="1">
      <alignment horizontal="center" vertical="center"/>
    </xf>
    <xf numFmtId="0" fontId="0" fillId="2" borderId="21" xfId="0" applyFill="1" applyBorder="1" applyAlignment="1">
      <alignment horizontal="center" vertical="center"/>
    </xf>
    <xf numFmtId="0" fontId="17" fillId="2" borderId="21" xfId="3" applyFont="1" applyFill="1" applyBorder="1" applyAlignment="1" applyProtection="1">
      <alignment horizontal="center" vertical="center" wrapText="1"/>
      <protection locked="0"/>
    </xf>
    <xf numFmtId="0" fontId="17" fillId="2" borderId="32" xfId="3" applyFont="1" applyFill="1" applyBorder="1" applyAlignment="1" applyProtection="1">
      <alignment horizontal="center" vertical="center" wrapText="1"/>
      <protection locked="0"/>
    </xf>
    <xf numFmtId="9" fontId="15" fillId="0" borderId="32" xfId="3" applyNumberFormat="1" applyFont="1" applyBorder="1" applyAlignment="1">
      <alignment horizontal="center" vertical="center" wrapText="1"/>
    </xf>
    <xf numFmtId="1" fontId="15" fillId="0" borderId="32" xfId="3" applyNumberFormat="1" applyFont="1" applyBorder="1" applyAlignment="1">
      <alignment horizontal="center" vertical="center" wrapText="1"/>
    </xf>
    <xf numFmtId="0" fontId="17" fillId="0" borderId="32" xfId="3" applyFont="1" applyBorder="1" applyAlignment="1">
      <alignment horizontal="center" vertical="center" wrapText="1"/>
    </xf>
    <xf numFmtId="0" fontId="17" fillId="0" borderId="32" xfId="3" applyFont="1" applyBorder="1" applyAlignment="1">
      <alignment horizontal="center" vertical="center"/>
    </xf>
    <xf numFmtId="0" fontId="0" fillId="0" borderId="32" xfId="0" applyBorder="1" applyAlignment="1">
      <alignment vertical="center"/>
    </xf>
    <xf numFmtId="0" fontId="17" fillId="2" borderId="33" xfId="3" applyFont="1" applyFill="1" applyBorder="1" applyAlignment="1">
      <alignment horizontal="justify" vertical="center" wrapText="1"/>
    </xf>
    <xf numFmtId="0" fontId="17" fillId="2" borderId="33" xfId="3" applyFont="1" applyFill="1" applyBorder="1" applyAlignment="1" applyProtection="1">
      <alignment horizontal="center" vertical="center"/>
      <protection locked="0"/>
    </xf>
    <xf numFmtId="9" fontId="15" fillId="0" borderId="33" xfId="3" applyNumberFormat="1" applyFont="1" applyBorder="1" applyAlignment="1">
      <alignment horizontal="center" vertical="center" wrapText="1"/>
    </xf>
    <xf numFmtId="1" fontId="15" fillId="0" borderId="33" xfId="3" applyNumberFormat="1" applyFont="1" applyBorder="1" applyAlignment="1">
      <alignment horizontal="center" vertical="center" wrapText="1"/>
    </xf>
    <xf numFmtId="0" fontId="17" fillId="0" borderId="33" xfId="3" applyFont="1" applyBorder="1" applyAlignment="1">
      <alignment horizontal="center" vertical="center"/>
    </xf>
    <xf numFmtId="0" fontId="0" fillId="0" borderId="33" xfId="0" applyBorder="1" applyAlignment="1">
      <alignment vertical="center"/>
    </xf>
    <xf numFmtId="0" fontId="36" fillId="2" borderId="33" xfId="6" applyFill="1" applyBorder="1" applyAlignment="1">
      <alignment horizontal="center" vertical="center" wrapText="1"/>
    </xf>
    <xf numFmtId="0" fontId="15" fillId="21" borderId="22" xfId="3" applyFont="1" applyFill="1" applyBorder="1" applyAlignment="1">
      <alignment horizontal="left" vertical="center" wrapText="1"/>
    </xf>
    <xf numFmtId="0" fontId="17" fillId="2" borderId="22" xfId="3" applyFont="1" applyFill="1" applyBorder="1" applyAlignment="1">
      <alignment horizontal="justify" vertical="center" wrapText="1"/>
    </xf>
    <xf numFmtId="0" fontId="17" fillId="0" borderId="22" xfId="3" applyFont="1" applyBorder="1" applyAlignment="1" applyProtection="1">
      <alignment horizontal="left" vertical="center" wrapText="1"/>
      <protection locked="0"/>
    </xf>
    <xf numFmtId="0" fontId="17" fillId="2" borderId="22" xfId="3" applyFont="1" applyFill="1" applyBorder="1" applyAlignment="1" applyProtection="1">
      <alignment horizontal="center" vertical="center"/>
      <protection locked="0"/>
    </xf>
    <xf numFmtId="0" fontId="17" fillId="0" borderId="22" xfId="3" applyFont="1" applyBorder="1" applyAlignment="1">
      <alignment horizontal="center" vertical="center" wrapText="1"/>
    </xf>
    <xf numFmtId="0" fontId="17" fillId="0" borderId="22" xfId="3" applyFont="1" applyBorder="1" applyAlignment="1">
      <alignment horizontal="center" vertical="center"/>
    </xf>
    <xf numFmtId="0" fontId="16" fillId="0" borderId="22" xfId="0" applyFont="1" applyBorder="1" applyAlignment="1">
      <alignment vertical="center" wrapText="1"/>
    </xf>
    <xf numFmtId="0" fontId="10" fillId="2" borderId="22" xfId="0" applyFont="1" applyFill="1" applyBorder="1" applyAlignment="1">
      <alignment horizontal="center" vertical="center" wrapText="1"/>
    </xf>
    <xf numFmtId="0" fontId="15" fillId="21" borderId="21" xfId="3" applyFont="1" applyFill="1" applyBorder="1" applyAlignment="1">
      <alignment horizontal="left" vertical="center" wrapText="1"/>
    </xf>
    <xf numFmtId="0" fontId="0" fillId="2" borderId="22" xfId="0" applyFill="1" applyBorder="1" applyAlignment="1">
      <alignment horizontal="center" vertical="center"/>
    </xf>
    <xf numFmtId="0" fontId="17" fillId="0" borderId="21" xfId="3" applyFont="1" applyBorder="1" applyAlignment="1">
      <alignment horizontal="left" vertical="center" wrapText="1"/>
    </xf>
    <xf numFmtId="0" fontId="17" fillId="2" borderId="21" xfId="3" applyFont="1" applyFill="1" applyBorder="1" applyAlignment="1">
      <alignment horizontal="left" vertical="center" wrapText="1"/>
    </xf>
    <xf numFmtId="0" fontId="17" fillId="10" borderId="21" xfId="3" applyFont="1" applyFill="1" applyBorder="1" applyAlignment="1">
      <alignment horizontal="center" vertical="center"/>
    </xf>
    <xf numFmtId="0" fontId="16" fillId="2" borderId="21" xfId="3" applyFont="1" applyFill="1" applyBorder="1" applyAlignment="1">
      <alignment horizontal="left" vertical="center" wrapText="1"/>
    </xf>
    <xf numFmtId="0" fontId="16" fillId="0" borderId="21" xfId="3" applyFont="1" applyBorder="1" applyAlignment="1">
      <alignment horizontal="left" vertical="center" wrapText="1"/>
    </xf>
    <xf numFmtId="0" fontId="17" fillId="2" borderId="21" xfId="3" applyFont="1" applyFill="1" applyBorder="1" applyAlignment="1">
      <alignment horizontal="justify" vertical="center" wrapText="1"/>
    </xf>
    <xf numFmtId="0" fontId="16" fillId="0" borderId="21" xfId="3" applyFont="1" applyBorder="1" applyAlignment="1">
      <alignment horizontal="justify" vertical="center" wrapText="1"/>
    </xf>
    <xf numFmtId="0" fontId="66" fillId="2" borderId="21" xfId="3" applyFont="1" applyFill="1" applyBorder="1" applyAlignment="1">
      <alignment horizontal="center" vertical="center" wrapText="1"/>
    </xf>
    <xf numFmtId="0" fontId="16" fillId="2" borderId="21" xfId="0" applyFont="1" applyFill="1" applyBorder="1" applyAlignment="1">
      <alignment vertical="center" wrapText="1"/>
    </xf>
    <xf numFmtId="0" fontId="17" fillId="0" borderId="21" xfId="3" applyFont="1" applyBorder="1" applyAlignment="1" applyProtection="1">
      <alignment horizontal="center" vertical="center" wrapText="1"/>
      <protection locked="0"/>
    </xf>
    <xf numFmtId="0" fontId="36" fillId="2" borderId="21" xfId="6" applyFill="1" applyBorder="1" applyAlignment="1" applyProtection="1">
      <alignment horizontal="center" vertical="center" wrapText="1"/>
      <protection locked="0"/>
    </xf>
    <xf numFmtId="0" fontId="17" fillId="0" borderId="21" xfId="3" applyFont="1" applyBorder="1" applyAlignment="1">
      <alignment horizontal="left" vertical="top"/>
    </xf>
    <xf numFmtId="9" fontId="17" fillId="0" borderId="21" xfId="3" applyNumberFormat="1" applyFont="1" applyBorder="1" applyAlignment="1">
      <alignment horizontal="center" vertical="top" wrapText="1"/>
    </xf>
    <xf numFmtId="0" fontId="12" fillId="0" borderId="0" xfId="0" applyFont="1" applyAlignment="1">
      <alignment vertical="center"/>
    </xf>
    <xf numFmtId="0" fontId="67" fillId="30" borderId="21" xfId="0" applyFont="1" applyFill="1" applyBorder="1" applyAlignment="1">
      <alignment horizontal="center" vertical="center"/>
    </xf>
    <xf numFmtId="0" fontId="12" fillId="0" borderId="21" xfId="0" applyFont="1" applyBorder="1" applyAlignment="1">
      <alignment vertical="center"/>
    </xf>
    <xf numFmtId="0" fontId="68" fillId="7" borderId="21" xfId="0" applyFont="1" applyFill="1" applyBorder="1" applyAlignment="1">
      <alignment vertical="center"/>
    </xf>
    <xf numFmtId="0" fontId="12" fillId="0" borderId="0" xfId="0" applyFont="1"/>
    <xf numFmtId="0" fontId="17" fillId="5" borderId="46" xfId="0" applyFont="1" applyFill="1" applyBorder="1" applyAlignment="1">
      <alignment horizontal="center" vertical="center" wrapText="1"/>
    </xf>
    <xf numFmtId="0" fontId="17" fillId="5" borderId="2" xfId="0" applyFont="1" applyFill="1" applyBorder="1" applyAlignment="1" applyProtection="1">
      <alignment horizontal="center" vertical="center"/>
      <protection locked="0"/>
    </xf>
    <xf numFmtId="0" fontId="17" fillId="5" borderId="47" xfId="0" applyFont="1" applyFill="1" applyBorder="1" applyAlignment="1" applyProtection="1">
      <alignment horizontal="center" vertical="center"/>
      <protection locked="0"/>
    </xf>
    <xf numFmtId="1" fontId="28" fillId="5" borderId="21" xfId="2" applyNumberFormat="1" applyFont="1" applyFill="1" applyBorder="1" applyAlignment="1">
      <alignment horizontal="center" vertical="center" wrapText="1"/>
    </xf>
    <xf numFmtId="1" fontId="29" fillId="5" borderId="35" xfId="0" applyNumberFormat="1" applyFont="1" applyFill="1" applyBorder="1" applyAlignment="1">
      <alignment horizontal="center" vertical="center" wrapText="1"/>
    </xf>
    <xf numFmtId="9" fontId="0" fillId="5" borderId="22" xfId="0" applyNumberFormat="1" applyFill="1" applyBorder="1" applyAlignment="1">
      <alignment horizontal="center" vertical="center" wrapText="1"/>
    </xf>
    <xf numFmtId="1" fontId="14" fillId="5" borderId="48" xfId="1" applyNumberFormat="1" applyFont="1" applyFill="1" applyBorder="1" applyAlignment="1">
      <alignment horizontal="center" vertical="center"/>
    </xf>
    <xf numFmtId="0" fontId="17" fillId="28" borderId="31" xfId="0" applyFont="1" applyFill="1" applyBorder="1" applyAlignment="1">
      <alignment vertical="center" wrapText="1"/>
    </xf>
    <xf numFmtId="1" fontId="16" fillId="5" borderId="35" xfId="0" applyNumberFormat="1" applyFont="1" applyFill="1" applyBorder="1" applyAlignment="1">
      <alignment horizontal="center" vertical="center" wrapText="1"/>
    </xf>
    <xf numFmtId="0" fontId="69" fillId="2" borderId="2" xfId="0" applyFont="1" applyFill="1" applyBorder="1" applyAlignment="1">
      <alignment horizontal="left" vertical="center" wrapText="1"/>
    </xf>
    <xf numFmtId="0" fontId="70" fillId="2" borderId="3" xfId="0" applyFont="1" applyFill="1" applyBorder="1" applyAlignment="1">
      <alignment horizontal="center" vertical="center" wrapText="1"/>
    </xf>
    <xf numFmtId="0" fontId="69" fillId="2" borderId="23" xfId="0" applyFont="1" applyFill="1" applyBorder="1" applyAlignment="1">
      <alignment horizontal="left" vertical="center" wrapText="1"/>
    </xf>
    <xf numFmtId="0" fontId="70" fillId="2" borderId="4" xfId="0" applyFont="1" applyFill="1" applyBorder="1" applyAlignment="1" applyProtection="1">
      <alignment horizontal="center" vertical="center" wrapText="1"/>
      <protection locked="0"/>
    </xf>
    <xf numFmtId="0" fontId="69" fillId="2" borderId="21" xfId="0" applyFont="1" applyFill="1" applyBorder="1" applyAlignment="1">
      <alignment horizontal="left" vertical="center" wrapText="1"/>
    </xf>
    <xf numFmtId="14" fontId="70" fillId="2" borderId="4" xfId="0" applyNumberFormat="1" applyFont="1" applyFill="1" applyBorder="1" applyAlignment="1" applyProtection="1">
      <alignment horizontal="center" vertical="center" wrapText="1"/>
      <protection locked="0"/>
    </xf>
    <xf numFmtId="0" fontId="71" fillId="4" borderId="16" xfId="0" applyFont="1" applyFill="1" applyBorder="1" applyAlignment="1">
      <alignment horizontal="center" vertical="center" wrapText="1"/>
    </xf>
    <xf numFmtId="0" fontId="72" fillId="0" borderId="0" xfId="0" applyFont="1"/>
    <xf numFmtId="0" fontId="71" fillId="3" borderId="8" xfId="0" applyFont="1" applyFill="1" applyBorder="1" applyAlignment="1">
      <alignment horizontal="center" vertical="center" wrapText="1"/>
    </xf>
    <xf numFmtId="0" fontId="71" fillId="3" borderId="10" xfId="0" applyFont="1" applyFill="1" applyBorder="1" applyAlignment="1">
      <alignment horizontal="center" vertical="center" wrapText="1"/>
    </xf>
    <xf numFmtId="0" fontId="71" fillId="3" borderId="15" xfId="0" applyFont="1" applyFill="1" applyBorder="1" applyAlignment="1">
      <alignment horizontal="center" vertical="center" wrapText="1"/>
    </xf>
    <xf numFmtId="49" fontId="71" fillId="3" borderId="16" xfId="0" applyNumberFormat="1" applyFont="1" applyFill="1" applyBorder="1" applyAlignment="1">
      <alignment horizontal="center" vertical="center" wrapText="1"/>
    </xf>
    <xf numFmtId="0" fontId="71" fillId="3" borderId="16" xfId="0" applyFont="1" applyFill="1" applyBorder="1" applyAlignment="1">
      <alignment horizontal="center" vertical="center" wrapText="1"/>
    </xf>
    <xf numFmtId="0" fontId="71" fillId="3" borderId="17" xfId="0" applyFont="1" applyFill="1" applyBorder="1" applyAlignment="1">
      <alignment horizontal="center" vertical="center" wrapText="1" readingOrder="1"/>
    </xf>
    <xf numFmtId="0" fontId="71" fillId="3" borderId="12" xfId="0" applyFont="1" applyFill="1" applyBorder="1" applyAlignment="1">
      <alignment horizontal="center" vertical="center" wrapText="1" readingOrder="1"/>
    </xf>
    <xf numFmtId="0" fontId="71" fillId="3" borderId="13" xfId="0" applyFont="1" applyFill="1" applyBorder="1" applyAlignment="1">
      <alignment horizontal="center" vertical="center" wrapText="1" readingOrder="1"/>
    </xf>
    <xf numFmtId="0" fontId="36" fillId="0" borderId="22" xfId="7" applyBorder="1" applyAlignment="1">
      <alignment horizontal="center" vertical="center" wrapText="1"/>
    </xf>
    <xf numFmtId="0" fontId="73" fillId="0" borderId="32" xfId="0" applyFont="1" applyBorder="1" applyAlignment="1">
      <alignment horizontal="center" vertical="center" wrapText="1"/>
    </xf>
    <xf numFmtId="0" fontId="73" fillId="0" borderId="0" xfId="0" applyFont="1"/>
    <xf numFmtId="0" fontId="73" fillId="29" borderId="22" xfId="0" applyFont="1" applyFill="1" applyBorder="1" applyAlignment="1">
      <alignment horizontal="left" vertical="center" wrapText="1"/>
    </xf>
    <xf numFmtId="0" fontId="73" fillId="0" borderId="22" xfId="0" applyFont="1" applyBorder="1" applyAlignment="1">
      <alignment horizontal="left" vertical="center" wrapText="1"/>
    </xf>
    <xf numFmtId="2" fontId="73" fillId="0" borderId="22" xfId="0" applyNumberFormat="1" applyFont="1" applyBorder="1" applyAlignment="1">
      <alignment horizontal="center" vertical="center"/>
    </xf>
    <xf numFmtId="1" fontId="73" fillId="0" borderId="22" xfId="0" applyNumberFormat="1" applyFont="1" applyBorder="1" applyAlignment="1">
      <alignment horizontal="center" vertical="center"/>
    </xf>
    <xf numFmtId="0" fontId="73" fillId="0" borderId="22" xfId="0" applyFont="1" applyBorder="1" applyAlignment="1">
      <alignment horizontal="center" vertical="center"/>
    </xf>
    <xf numFmtId="9" fontId="73" fillId="0" borderId="22" xfId="0" applyNumberFormat="1" applyFont="1" applyBorder="1" applyAlignment="1">
      <alignment horizontal="center" vertical="center"/>
    </xf>
    <xf numFmtId="0" fontId="73" fillId="0" borderId="22" xfId="0" applyFont="1" applyBorder="1" applyAlignment="1">
      <alignment horizontal="center" vertical="center" wrapText="1"/>
    </xf>
    <xf numFmtId="0" fontId="73" fillId="29" borderId="22" xfId="0" applyFont="1" applyFill="1" applyBorder="1" applyAlignment="1">
      <alignment vertical="center"/>
    </xf>
    <xf numFmtId="0" fontId="73" fillId="0" borderId="22" xfId="0" applyFont="1" applyBorder="1" applyAlignment="1">
      <alignment vertical="center" wrapText="1"/>
    </xf>
    <xf numFmtId="0" fontId="73" fillId="0" borderId="22" xfId="0" applyFont="1" applyBorder="1" applyAlignment="1">
      <alignment vertical="center"/>
    </xf>
    <xf numFmtId="0" fontId="73" fillId="37" borderId="22" xfId="0" applyFont="1" applyFill="1" applyBorder="1" applyAlignment="1">
      <alignment horizontal="center" vertical="center" wrapText="1"/>
    </xf>
    <xf numFmtId="0" fontId="73" fillId="0" borderId="21" xfId="0" applyFont="1" applyBorder="1" applyAlignment="1">
      <alignment vertical="center" wrapText="1"/>
    </xf>
    <xf numFmtId="0" fontId="73" fillId="33" borderId="22" xfId="0" applyFont="1" applyFill="1" applyBorder="1" applyAlignment="1">
      <alignment vertical="center"/>
    </xf>
    <xf numFmtId="0" fontId="73" fillId="33" borderId="22" xfId="0" applyFont="1" applyFill="1" applyBorder="1" applyAlignment="1">
      <alignment horizontal="left" vertical="center" wrapText="1"/>
    </xf>
    <xf numFmtId="0" fontId="36" fillId="0" borderId="41" xfId="7" applyBorder="1" applyAlignment="1">
      <alignment horizontal="center" vertical="center" wrapText="1"/>
    </xf>
    <xf numFmtId="0" fontId="73" fillId="0" borderId="52" xfId="0" applyFont="1" applyBorder="1" applyAlignment="1">
      <alignment vertical="center" wrapText="1"/>
    </xf>
    <xf numFmtId="0" fontId="73" fillId="34" borderId="22" xfId="0" applyFont="1" applyFill="1" applyBorder="1" applyAlignment="1">
      <alignment horizontal="left" vertical="center" wrapText="1"/>
    </xf>
    <xf numFmtId="0" fontId="73" fillId="34" borderId="22" xfId="0" applyFont="1" applyFill="1" applyBorder="1" applyAlignment="1">
      <alignment vertical="center"/>
    </xf>
    <xf numFmtId="0" fontId="73" fillId="0" borderId="21" xfId="0" applyFont="1" applyBorder="1" applyAlignment="1">
      <alignment horizontal="center" vertical="center" wrapText="1"/>
    </xf>
    <xf numFmtId="0" fontId="74" fillId="2" borderId="21" xfId="0" applyFont="1" applyFill="1" applyBorder="1" applyAlignment="1">
      <alignment vertical="center" wrapText="1"/>
    </xf>
    <xf numFmtId="14" fontId="75" fillId="2" borderId="21" xfId="0" applyNumberFormat="1" applyFont="1" applyFill="1" applyBorder="1" applyAlignment="1">
      <alignment vertical="center" wrapText="1"/>
    </xf>
    <xf numFmtId="0" fontId="76" fillId="2" borderId="9" xfId="0" applyFont="1" applyFill="1" applyBorder="1" applyAlignment="1">
      <alignment horizontal="center" vertical="center" wrapText="1"/>
    </xf>
    <xf numFmtId="0" fontId="71" fillId="3" borderId="43" xfId="0" applyFont="1" applyFill="1" applyBorder="1" applyAlignment="1">
      <alignment horizontal="center" vertical="center" wrapText="1" readingOrder="1"/>
    </xf>
    <xf numFmtId="0" fontId="71" fillId="3" borderId="44" xfId="0" applyFont="1" applyFill="1" applyBorder="1" applyAlignment="1">
      <alignment horizontal="center" vertical="center" wrapText="1" readingOrder="1"/>
    </xf>
    <xf numFmtId="0" fontId="71" fillId="3" borderId="45" xfId="0" applyFont="1" applyFill="1" applyBorder="1" applyAlignment="1">
      <alignment horizontal="center" vertical="center" wrapText="1" readingOrder="1"/>
    </xf>
    <xf numFmtId="0" fontId="77" fillId="0" borderId="60" xfId="0" applyFont="1" applyBorder="1" applyAlignment="1">
      <alignment vertical="center" wrapText="1"/>
    </xf>
    <xf numFmtId="0" fontId="78" fillId="0" borderId="21" xfId="0" applyFont="1" applyBorder="1" applyAlignment="1">
      <alignment horizontal="left" vertical="center" wrapText="1"/>
    </xf>
    <xf numFmtId="0" fontId="76" fillId="0" borderId="61" xfId="0" applyFont="1" applyBorder="1" applyAlignment="1">
      <alignment horizontal="center" vertical="center" wrapText="1"/>
    </xf>
    <xf numFmtId="0" fontId="76" fillId="0" borderId="62" xfId="0" applyFont="1" applyBorder="1" applyAlignment="1">
      <alignment horizontal="center" vertical="center" wrapText="1"/>
    </xf>
    <xf numFmtId="0" fontId="76" fillId="0" borderId="52" xfId="0" applyFont="1" applyBorder="1" applyAlignment="1">
      <alignment horizontal="center" vertical="center" wrapText="1"/>
    </xf>
    <xf numFmtId="0" fontId="76" fillId="0" borderId="52" xfId="0" applyFont="1" applyBorder="1" applyAlignment="1">
      <alignment vertical="center" wrapText="1"/>
    </xf>
    <xf numFmtId="1" fontId="77" fillId="2" borderId="52" xfId="0" applyNumberFormat="1" applyFont="1" applyFill="1" applyBorder="1" applyAlignment="1">
      <alignment horizontal="center" vertical="center" wrapText="1"/>
    </xf>
    <xf numFmtId="0" fontId="76" fillId="0" borderId="23" xfId="0" applyFont="1" applyBorder="1" applyAlignment="1">
      <alignment horizontal="center" vertical="center" wrapText="1"/>
    </xf>
    <xf numFmtId="0" fontId="76" fillId="0" borderId="21" xfId="0" applyFont="1" applyBorder="1" applyAlignment="1">
      <alignment horizontal="center" vertical="center" wrapText="1"/>
    </xf>
    <xf numFmtId="0" fontId="76" fillId="0" borderId="21" xfId="0" applyFont="1" applyBorder="1" applyAlignment="1">
      <alignment vertical="center" wrapText="1"/>
    </xf>
    <xf numFmtId="9" fontId="76" fillId="0" borderId="21" xfId="0" applyNumberFormat="1" applyFont="1" applyBorder="1" applyAlignment="1">
      <alignment horizontal="center" vertical="center" wrapText="1"/>
    </xf>
    <xf numFmtId="0" fontId="36" fillId="0" borderId="21" xfId="7" applyBorder="1" applyAlignment="1">
      <alignment horizontal="justify" vertical="center" wrapText="1"/>
    </xf>
    <xf numFmtId="0" fontId="76" fillId="0" borderId="21" xfId="0" applyFont="1" applyBorder="1" applyAlignment="1">
      <alignment horizontal="justify" vertical="center" wrapText="1"/>
    </xf>
    <xf numFmtId="0" fontId="78" fillId="0" borderId="21" xfId="0" applyFont="1" applyBorder="1" applyAlignment="1">
      <alignment horizontal="left" vertical="center"/>
    </xf>
    <xf numFmtId="0" fontId="76" fillId="2" borderId="21" xfId="0" applyFont="1" applyFill="1" applyBorder="1" applyAlignment="1">
      <alignment horizontal="center" vertical="center" wrapText="1"/>
    </xf>
    <xf numFmtId="0" fontId="36" fillId="2" borderId="21" xfId="7" applyFill="1" applyBorder="1" applyAlignment="1">
      <alignment horizontal="justify" vertical="center" wrapText="1"/>
    </xf>
    <xf numFmtId="0" fontId="76" fillId="0" borderId="30" xfId="0" applyFont="1" applyBorder="1" applyAlignment="1">
      <alignment horizontal="center" vertical="center" wrapText="1"/>
    </xf>
    <xf numFmtId="0" fontId="76" fillId="0" borderId="32" xfId="0" applyFont="1" applyBorder="1" applyAlignment="1">
      <alignment horizontal="center" vertical="center" wrapText="1"/>
    </xf>
    <xf numFmtId="0" fontId="51" fillId="0" borderId="21" xfId="0" applyFont="1" applyBorder="1" applyAlignment="1">
      <alignment horizontal="justify" vertical="center" wrapText="1"/>
    </xf>
    <xf numFmtId="0" fontId="77" fillId="0" borderId="0" xfId="0" applyFont="1" applyAlignment="1">
      <alignment wrapText="1"/>
    </xf>
    <xf numFmtId="0" fontId="76" fillId="0" borderId="22" xfId="0" applyFont="1" applyBorder="1" applyAlignment="1">
      <alignment vertical="center" wrapText="1"/>
    </xf>
    <xf numFmtId="0" fontId="76" fillId="0" borderId="0" xfId="0" applyFont="1" applyAlignment="1">
      <alignment vertical="center" wrapText="1"/>
    </xf>
    <xf numFmtId="0" fontId="76" fillId="0" borderId="0" xfId="0" applyFont="1" applyAlignment="1">
      <alignment horizontal="center" vertical="center" wrapText="1"/>
    </xf>
    <xf numFmtId="0" fontId="76" fillId="0" borderId="0" xfId="0" applyFont="1" applyAlignment="1">
      <alignment vertical="center"/>
    </xf>
    <xf numFmtId="0" fontId="47" fillId="2" borderId="1" xfId="0" applyFont="1" applyFill="1" applyBorder="1" applyAlignment="1">
      <alignment vertical="center" wrapText="1"/>
    </xf>
    <xf numFmtId="0" fontId="47" fillId="2" borderId="9" xfId="0" applyFont="1" applyFill="1" applyBorder="1" applyAlignment="1">
      <alignment vertical="center" wrapText="1"/>
    </xf>
    <xf numFmtId="0" fontId="79" fillId="2" borderId="23" xfId="0" applyFont="1" applyFill="1" applyBorder="1" applyAlignment="1">
      <alignment horizontal="left" vertical="center" wrapText="1"/>
    </xf>
    <xf numFmtId="0" fontId="80" fillId="2" borderId="4" xfId="0" applyFont="1" applyFill="1" applyBorder="1" applyAlignment="1" applyProtection="1">
      <alignment horizontal="center" vertical="center" wrapText="1"/>
      <protection locked="0"/>
    </xf>
    <xf numFmtId="0" fontId="47" fillId="2" borderId="9" xfId="0" applyFont="1" applyFill="1" applyBorder="1" applyAlignment="1">
      <alignment horizontal="center" vertical="center" wrapText="1"/>
    </xf>
    <xf numFmtId="0" fontId="79" fillId="2" borderId="21" xfId="0" applyFont="1" applyFill="1" applyBorder="1" applyAlignment="1">
      <alignment horizontal="left" vertical="center" wrapText="1"/>
    </xf>
    <xf numFmtId="14" fontId="80" fillId="2" borderId="4" xfId="0" applyNumberFormat="1" applyFont="1" applyFill="1" applyBorder="1" applyAlignment="1" applyProtection="1">
      <alignment horizontal="center" vertical="center" wrapText="1"/>
      <protection locked="0"/>
    </xf>
    <xf numFmtId="0" fontId="5" fillId="4" borderId="16" xfId="0" applyFont="1" applyFill="1" applyBorder="1" applyAlignment="1">
      <alignment horizontal="center" vertical="center" wrapText="1"/>
    </xf>
    <xf numFmtId="0" fontId="5" fillId="3" borderId="43" xfId="0" applyFont="1" applyFill="1" applyBorder="1" applyAlignment="1">
      <alignment horizontal="center" vertical="center" wrapText="1" readingOrder="1"/>
    </xf>
    <xf numFmtId="0" fontId="5" fillId="3" borderId="44" xfId="0" applyFont="1" applyFill="1" applyBorder="1" applyAlignment="1">
      <alignment horizontal="center" vertical="center" wrapText="1" readingOrder="1"/>
    </xf>
    <xf numFmtId="0" fontId="5" fillId="3" borderId="45" xfId="0" applyFont="1" applyFill="1" applyBorder="1" applyAlignment="1">
      <alignment horizontal="center" vertical="center" wrapText="1" readingOrder="1"/>
    </xf>
    <xf numFmtId="0" fontId="81" fillId="0" borderId="52" xfId="0" applyFont="1" applyBorder="1" applyAlignment="1">
      <alignment vertical="center" wrapText="1"/>
    </xf>
    <xf numFmtId="0" fontId="82" fillId="2" borderId="51" xfId="0" applyFont="1" applyFill="1" applyBorder="1" applyAlignment="1">
      <alignment horizontal="justify" vertical="center" wrapText="1"/>
    </xf>
    <xf numFmtId="0" fontId="47" fillId="0" borderId="52" xfId="0" applyFont="1" applyBorder="1" applyAlignment="1">
      <alignment vertical="center" wrapText="1"/>
    </xf>
    <xf numFmtId="1" fontId="81" fillId="2" borderId="52" xfId="0" applyNumberFormat="1" applyFont="1" applyFill="1" applyBorder="1" applyAlignment="1">
      <alignment horizontal="center" vertical="center" wrapText="1"/>
    </xf>
    <xf numFmtId="0" fontId="47" fillId="2" borderId="23" xfId="0" applyFont="1" applyFill="1" applyBorder="1" applyAlignment="1">
      <alignment horizontal="center" vertical="center" wrapText="1"/>
    </xf>
    <xf numFmtId="0" fontId="47" fillId="2" borderId="21" xfId="0" applyFont="1" applyFill="1" applyBorder="1" applyAlignment="1">
      <alignment horizontal="center" vertical="center" wrapText="1"/>
    </xf>
    <xf numFmtId="0" fontId="47" fillId="37" borderId="21" xfId="0" applyFont="1" applyFill="1" applyBorder="1" applyAlignment="1">
      <alignment horizontal="center" vertical="center" wrapText="1"/>
    </xf>
    <xf numFmtId="0" fontId="47" fillId="0" borderId="21" xfId="0" applyFont="1" applyBorder="1" applyAlignment="1">
      <alignment vertical="center" wrapText="1"/>
    </xf>
    <xf numFmtId="0" fontId="83" fillId="2" borderId="21" xfId="7" applyFont="1" applyFill="1" applyBorder="1" applyAlignment="1">
      <alignment horizontal="justify" vertical="center" wrapText="1"/>
    </xf>
    <xf numFmtId="0" fontId="47" fillId="0" borderId="21" xfId="0" applyFont="1" applyBorder="1" applyAlignment="1">
      <alignment horizontal="justify" vertical="center" wrapText="1"/>
    </xf>
    <xf numFmtId="0" fontId="82" fillId="2" borderId="51" xfId="0" applyFont="1" applyFill="1" applyBorder="1" applyAlignment="1">
      <alignment horizontal="justify" vertical="center"/>
    </xf>
    <xf numFmtId="0" fontId="47" fillId="0" borderId="23" xfId="0" applyFont="1" applyBorder="1" applyAlignment="1">
      <alignment horizontal="center" vertical="center" wrapText="1"/>
    </xf>
    <xf numFmtId="0" fontId="83" fillId="0" borderId="21" xfId="7" applyFont="1" applyBorder="1" applyAlignment="1">
      <alignment horizontal="justify" vertical="center" wrapText="1"/>
    </xf>
    <xf numFmtId="0" fontId="81" fillId="0" borderId="21" xfId="0" applyFont="1" applyBorder="1" applyAlignment="1">
      <alignment horizontal="justify" vertical="center" wrapText="1"/>
    </xf>
    <xf numFmtId="0" fontId="82" fillId="2" borderId="51" xfId="0" applyFont="1" applyFill="1" applyBorder="1" applyAlignment="1">
      <alignment horizontal="left" vertical="center" wrapText="1"/>
    </xf>
    <xf numFmtId="0" fontId="81" fillId="0" borderId="0" xfId="0" applyFont="1" applyAlignment="1">
      <alignment wrapText="1"/>
    </xf>
    <xf numFmtId="0" fontId="47" fillId="0" borderId="22" xfId="0" applyFont="1" applyBorder="1" applyAlignment="1">
      <alignment vertical="center" wrapText="1"/>
    </xf>
    <xf numFmtId="0" fontId="47" fillId="0" borderId="0" xfId="0" applyFont="1" applyAlignment="1">
      <alignment vertical="center" wrapText="1"/>
    </xf>
    <xf numFmtId="0" fontId="47" fillId="0" borderId="0" xfId="0" applyFont="1" applyAlignment="1">
      <alignment horizontal="center" vertical="center" wrapText="1"/>
    </xf>
    <xf numFmtId="0" fontId="47" fillId="0" borderId="52" xfId="0" applyFont="1" applyBorder="1" applyAlignment="1">
      <alignment horizontal="center" vertical="center" wrapText="1"/>
    </xf>
    <xf numFmtId="0" fontId="84" fillId="2" borderId="21" xfId="0" applyFont="1" applyFill="1" applyBorder="1" applyAlignment="1">
      <alignment vertical="center" wrapText="1"/>
    </xf>
    <xf numFmtId="14" fontId="82" fillId="2" borderId="21" xfId="0" applyNumberFormat="1" applyFont="1" applyFill="1" applyBorder="1" applyAlignment="1">
      <alignment vertical="center" wrapText="1"/>
    </xf>
    <xf numFmtId="0" fontId="0" fillId="7" borderId="22" xfId="0" applyFill="1" applyBorder="1" applyAlignment="1">
      <alignment horizontal="center" vertical="center"/>
    </xf>
    <xf numFmtId="0" fontId="0" fillId="7" borderId="21" xfId="0" applyFill="1" applyBorder="1" applyAlignment="1">
      <alignment horizontal="center" vertical="center"/>
    </xf>
    <xf numFmtId="0" fontId="0" fillId="7" borderId="22" xfId="0" applyFill="1" applyBorder="1" applyAlignment="1">
      <alignment vertical="center" wrapText="1"/>
    </xf>
    <xf numFmtId="0" fontId="0" fillId="5" borderId="21" xfId="0" applyFill="1" applyBorder="1" applyAlignment="1">
      <alignment horizontal="left" vertical="top" wrapText="1"/>
    </xf>
    <xf numFmtId="0" fontId="38" fillId="0" borderId="25" xfId="0" applyFont="1" applyBorder="1" applyAlignment="1">
      <alignment horizontal="center" vertical="center"/>
    </xf>
    <xf numFmtId="0" fontId="38" fillId="0" borderId="26" xfId="0" applyFont="1" applyBorder="1" applyAlignment="1">
      <alignment horizontal="center" vertical="center"/>
    </xf>
    <xf numFmtId="0" fontId="38" fillId="0" borderId="27" xfId="0" applyFont="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30" xfId="0" applyFont="1" applyFill="1" applyBorder="1" applyAlignment="1">
      <alignment horizontal="center" vertical="center"/>
    </xf>
    <xf numFmtId="0" fontId="38" fillId="2" borderId="25" xfId="0" applyFont="1" applyFill="1" applyBorder="1" applyAlignment="1">
      <alignment horizontal="center" vertical="center"/>
    </xf>
    <xf numFmtId="0" fontId="38" fillId="2" borderId="26" xfId="0" applyFont="1" applyFill="1" applyBorder="1" applyAlignment="1">
      <alignment horizontal="center" vertical="center"/>
    </xf>
    <xf numFmtId="0" fontId="38" fillId="2" borderId="27" xfId="0" applyFont="1" applyFill="1" applyBorder="1" applyAlignment="1">
      <alignment horizontal="center" vertical="center"/>
    </xf>
    <xf numFmtId="0" fontId="38" fillId="5" borderId="9" xfId="0" applyFont="1" applyFill="1" applyBorder="1" applyAlignment="1">
      <alignment horizontal="center" vertical="center"/>
    </xf>
    <xf numFmtId="0" fontId="38" fillId="5" borderId="0" xfId="0" applyFont="1" applyFill="1" applyAlignment="1">
      <alignment horizontal="center" vertical="center"/>
    </xf>
    <xf numFmtId="0" fontId="38" fillId="5" borderId="24" xfId="0" applyFont="1" applyFill="1" applyBorder="1" applyAlignment="1">
      <alignment horizontal="center" vertical="center"/>
    </xf>
    <xf numFmtId="0" fontId="40" fillId="3" borderId="8" xfId="0" applyFont="1" applyFill="1" applyBorder="1" applyAlignment="1">
      <alignment horizontal="center" vertical="center" wrapText="1"/>
    </xf>
    <xf numFmtId="0" fontId="40" fillId="3" borderId="10" xfId="0" applyFont="1" applyFill="1" applyBorder="1" applyAlignment="1">
      <alignment horizontal="center" vertical="center" wrapText="1"/>
    </xf>
    <xf numFmtId="0" fontId="40" fillId="3" borderId="15" xfId="0" applyFont="1" applyFill="1" applyBorder="1" applyAlignment="1">
      <alignment horizontal="center" vertical="center" wrapText="1"/>
    </xf>
    <xf numFmtId="0" fontId="40" fillId="3" borderId="18" xfId="0" applyFont="1" applyFill="1" applyBorder="1" applyAlignment="1">
      <alignment horizontal="center" vertical="center" wrapText="1"/>
    </xf>
    <xf numFmtId="0" fontId="40" fillId="3" borderId="19" xfId="0" applyFont="1" applyFill="1" applyBorder="1" applyAlignment="1">
      <alignment horizontal="center" vertical="center" wrapText="1"/>
    </xf>
    <xf numFmtId="0" fontId="40" fillId="3" borderId="20" xfId="0" applyFont="1" applyFill="1" applyBorder="1" applyAlignment="1">
      <alignment horizontal="center" vertical="center" wrapText="1"/>
    </xf>
    <xf numFmtId="0" fontId="40" fillId="3" borderId="9" xfId="0" applyFont="1" applyFill="1" applyBorder="1" applyAlignment="1">
      <alignment horizontal="center" vertical="center" wrapText="1"/>
    </xf>
    <xf numFmtId="0" fontId="40" fillId="3" borderId="14" xfId="0" applyFont="1" applyFill="1" applyBorder="1" applyAlignment="1">
      <alignment horizontal="center" vertical="center" wrapText="1"/>
    </xf>
    <xf numFmtId="0" fontId="40" fillId="3" borderId="5" xfId="0" applyFont="1" applyFill="1" applyBorder="1" applyAlignment="1">
      <alignment horizontal="center" vertical="center" wrapText="1"/>
    </xf>
    <xf numFmtId="0" fontId="40" fillId="3" borderId="6" xfId="0" applyFont="1" applyFill="1" applyBorder="1" applyAlignment="1">
      <alignment horizontal="center" vertical="center" wrapText="1"/>
    </xf>
    <xf numFmtId="0" fontId="40" fillId="3" borderId="7" xfId="0" applyFont="1" applyFill="1" applyBorder="1" applyAlignment="1">
      <alignment horizontal="center" vertical="center" wrapText="1"/>
    </xf>
    <xf numFmtId="0" fontId="40" fillId="3" borderId="10" xfId="0" applyFont="1" applyFill="1" applyBorder="1" applyAlignment="1">
      <alignment horizontal="left" vertical="center" wrapText="1"/>
    </xf>
    <xf numFmtId="0" fontId="40" fillId="3" borderId="15" xfId="0" applyFont="1" applyFill="1" applyBorder="1" applyAlignment="1">
      <alignment horizontal="left" vertical="center" wrapText="1"/>
    </xf>
    <xf numFmtId="0" fontId="40" fillId="3" borderId="11" xfId="0" applyFont="1" applyFill="1" applyBorder="1" applyAlignment="1">
      <alignment horizontal="center" vertical="center" wrapText="1"/>
    </xf>
    <xf numFmtId="0" fontId="40" fillId="3" borderId="12" xfId="0" applyFont="1" applyFill="1" applyBorder="1" applyAlignment="1">
      <alignment horizontal="center" vertical="center" wrapText="1"/>
    </xf>
    <xf numFmtId="0" fontId="40" fillId="3" borderId="13" xfId="0" applyFont="1" applyFill="1" applyBorder="1" applyAlignment="1">
      <alignment horizontal="center" vertical="center" wrapText="1"/>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0" xfId="0" applyFont="1" applyFill="1" applyAlignment="1">
      <alignment horizontal="center" vertical="center"/>
    </xf>
    <xf numFmtId="0" fontId="6" fillId="5" borderId="24" xfId="0" applyFont="1" applyFill="1" applyBorder="1" applyAlignment="1">
      <alignment horizontal="center" vertical="center"/>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6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27" borderId="9" xfId="0" applyFont="1" applyFill="1" applyBorder="1" applyAlignment="1">
      <alignment horizontal="center" vertical="center"/>
    </xf>
    <xf numFmtId="0" fontId="18" fillId="27" borderId="0" xfId="0" applyFont="1" applyFill="1" applyAlignment="1">
      <alignment horizontal="center" vertical="center"/>
    </xf>
    <xf numFmtId="0" fontId="18" fillId="27" borderId="24" xfId="0" applyFont="1" applyFill="1" applyBorder="1" applyAlignment="1">
      <alignment horizontal="center" vertical="center"/>
    </xf>
    <xf numFmtId="0" fontId="4" fillId="35" borderId="5" xfId="0" applyFont="1" applyFill="1" applyBorder="1" applyAlignment="1">
      <alignment horizontal="center" vertical="center" wrapText="1"/>
    </xf>
    <xf numFmtId="0" fontId="4" fillId="35" borderId="6" xfId="0" applyFont="1" applyFill="1" applyBorder="1" applyAlignment="1">
      <alignment horizontal="center" vertical="center" wrapText="1"/>
    </xf>
    <xf numFmtId="0" fontId="4" fillId="35" borderId="7" xfId="0" applyFont="1" applyFill="1" applyBorder="1" applyAlignment="1">
      <alignment horizontal="center" vertical="center" wrapText="1"/>
    </xf>
    <xf numFmtId="0" fontId="68" fillId="0" borderId="21" xfId="0" applyFont="1" applyBorder="1" applyAlignment="1">
      <alignment horizontal="center" vertical="center"/>
    </xf>
    <xf numFmtId="0" fontId="18" fillId="0" borderId="21" xfId="0" applyFont="1" applyBorder="1" applyAlignment="1">
      <alignment horizontal="center" vertical="center"/>
    </xf>
    <xf numFmtId="0" fontId="19" fillId="0" borderId="21" xfId="0" applyFont="1" applyBorder="1" applyAlignment="1">
      <alignment horizontal="center" vertical="center"/>
    </xf>
    <xf numFmtId="0" fontId="19" fillId="7" borderId="21" xfId="0" applyFont="1" applyFill="1" applyBorder="1" applyAlignment="1">
      <alignment horizontal="center" vertical="center"/>
    </xf>
    <xf numFmtId="0" fontId="18" fillId="0" borderId="0" xfId="0" applyFont="1" applyAlignment="1">
      <alignment horizontal="right" vertical="center"/>
    </xf>
    <xf numFmtId="0" fontId="64" fillId="20" borderId="37" xfId="3" applyFont="1" applyFill="1" applyBorder="1" applyAlignment="1">
      <alignment horizontal="left" vertical="center" wrapText="1"/>
    </xf>
    <xf numFmtId="0" fontId="64" fillId="20" borderId="38" xfId="3" applyFont="1" applyFill="1" applyBorder="1" applyAlignment="1">
      <alignment horizontal="left" vertical="center" wrapText="1"/>
    </xf>
    <xf numFmtId="0" fontId="64" fillId="20" borderId="39" xfId="3" applyFont="1" applyFill="1" applyBorder="1" applyAlignment="1">
      <alignment horizontal="left" vertical="center" wrapText="1"/>
    </xf>
    <xf numFmtId="0" fontId="67" fillId="30" borderId="21" xfId="0" applyFont="1" applyFill="1" applyBorder="1" applyAlignment="1">
      <alignment horizontal="center" vertical="center"/>
    </xf>
    <xf numFmtId="0" fontId="64" fillId="20" borderId="5" xfId="3" applyFont="1" applyFill="1" applyBorder="1" applyAlignment="1">
      <alignment horizontal="left" vertical="center" wrapText="1"/>
    </xf>
    <xf numFmtId="0" fontId="64" fillId="20" borderId="6" xfId="3" applyFont="1" applyFill="1" applyBorder="1" applyAlignment="1">
      <alignment horizontal="left" vertical="center" wrapText="1"/>
    </xf>
    <xf numFmtId="0" fontId="64" fillId="20" borderId="7" xfId="3" applyFont="1" applyFill="1" applyBorder="1" applyAlignment="1">
      <alignment horizontal="left" vertical="center" wrapText="1"/>
    </xf>
    <xf numFmtId="0" fontId="64" fillId="20" borderId="40" xfId="3" applyFont="1" applyFill="1" applyBorder="1" applyAlignment="1">
      <alignment horizontal="left" vertical="center" wrapText="1"/>
    </xf>
    <xf numFmtId="0" fontId="63" fillId="5" borderId="9" xfId="0" applyFont="1" applyFill="1" applyBorder="1" applyAlignment="1">
      <alignment horizontal="center" vertical="center"/>
    </xf>
    <xf numFmtId="0" fontId="63" fillId="5" borderId="0" xfId="0" applyFont="1" applyFill="1" applyAlignment="1">
      <alignment horizontal="center" vertical="center"/>
    </xf>
    <xf numFmtId="0" fontId="63" fillId="5" borderId="24" xfId="0" applyFont="1" applyFill="1" applyBorder="1" applyAlignment="1">
      <alignment horizontal="center" vertical="center"/>
    </xf>
    <xf numFmtId="0" fontId="64" fillId="20" borderId="0" xfId="3" applyFont="1" applyFill="1" applyAlignment="1">
      <alignment horizontal="left" vertical="center" wrapText="1"/>
    </xf>
    <xf numFmtId="0" fontId="4" fillId="3" borderId="42" xfId="0" applyFont="1" applyFill="1" applyBorder="1" applyAlignment="1">
      <alignment horizontal="center" vertical="center" wrapText="1"/>
    </xf>
    <xf numFmtId="9" fontId="9" fillId="5" borderId="21" xfId="1" applyFont="1" applyFill="1" applyBorder="1" applyAlignment="1">
      <alignment horizontal="center"/>
    </xf>
    <xf numFmtId="0" fontId="73" fillId="0" borderId="32" xfId="0" applyFont="1" applyBorder="1" applyAlignment="1">
      <alignment horizontal="center" vertical="center" wrapText="1"/>
    </xf>
    <xf numFmtId="0" fontId="73" fillId="0" borderId="22" xfId="0" applyFont="1" applyBorder="1" applyAlignment="1">
      <alignment horizontal="center" vertical="center" wrapText="1"/>
    </xf>
    <xf numFmtId="0" fontId="73" fillId="0" borderId="32" xfId="0" applyFont="1" applyBorder="1" applyAlignment="1">
      <alignment horizontal="left" vertical="center" wrapText="1"/>
    </xf>
    <xf numFmtId="0" fontId="73" fillId="0" borderId="22" xfId="0" applyFont="1" applyBorder="1" applyAlignment="1">
      <alignment horizontal="left" vertical="center" wrapText="1"/>
    </xf>
    <xf numFmtId="0" fontId="9" fillId="5" borderId="21" xfId="0" applyFont="1" applyFill="1" applyBorder="1" applyAlignment="1">
      <alignment horizontal="center"/>
    </xf>
    <xf numFmtId="0" fontId="73" fillId="0" borderId="32" xfId="0" applyFont="1" applyBorder="1" applyAlignment="1">
      <alignment horizontal="center" vertical="center"/>
    </xf>
    <xf numFmtId="0" fontId="73" fillId="0" borderId="22" xfId="0" applyFont="1" applyBorder="1" applyAlignment="1">
      <alignment horizontal="center" vertical="center"/>
    </xf>
    <xf numFmtId="9" fontId="73" fillId="0" borderId="32" xfId="0" applyNumberFormat="1" applyFont="1" applyBorder="1" applyAlignment="1">
      <alignment horizontal="center" vertical="center"/>
    </xf>
    <xf numFmtId="9" fontId="73" fillId="0" borderId="22" xfId="0" applyNumberFormat="1" applyFont="1" applyBorder="1" applyAlignment="1">
      <alignment horizontal="center" vertical="center"/>
    </xf>
    <xf numFmtId="1" fontId="73" fillId="0" borderId="32" xfId="0" applyNumberFormat="1" applyFont="1" applyBorder="1" applyAlignment="1">
      <alignment horizontal="center" vertical="center"/>
    </xf>
    <xf numFmtId="1" fontId="73" fillId="0" borderId="22" xfId="0" applyNumberFormat="1" applyFont="1" applyBorder="1" applyAlignment="1">
      <alignment horizontal="center" vertical="center"/>
    </xf>
    <xf numFmtId="0" fontId="73" fillId="29" borderId="32" xfId="0" applyFont="1" applyFill="1" applyBorder="1" applyAlignment="1">
      <alignment horizontal="left" vertical="center"/>
    </xf>
    <xf numFmtId="0" fontId="73" fillId="29" borderId="22" xfId="0" applyFont="1" applyFill="1" applyBorder="1" applyAlignment="1">
      <alignment horizontal="left" vertical="center"/>
    </xf>
    <xf numFmtId="0" fontId="73" fillId="29" borderId="32" xfId="0" applyFont="1" applyFill="1" applyBorder="1" applyAlignment="1">
      <alignment horizontal="left" vertical="center" wrapText="1"/>
    </xf>
    <xf numFmtId="0" fontId="73" fillId="29" borderId="22" xfId="0" applyFont="1" applyFill="1" applyBorder="1" applyAlignment="1">
      <alignment horizontal="left" vertical="center" wrapText="1"/>
    </xf>
    <xf numFmtId="0" fontId="73" fillId="0" borderId="32" xfId="0" applyFont="1" applyBorder="1" applyAlignment="1">
      <alignment horizontal="left" vertical="center"/>
    </xf>
    <xf numFmtId="0" fontId="73" fillId="0" borderId="22" xfId="0" applyFont="1" applyBorder="1" applyAlignment="1">
      <alignment horizontal="left" vertical="center"/>
    </xf>
    <xf numFmtId="2" fontId="73" fillId="0" borderId="32" xfId="0" applyNumberFormat="1" applyFont="1" applyBorder="1" applyAlignment="1">
      <alignment horizontal="center" vertical="center"/>
    </xf>
    <xf numFmtId="2" fontId="73" fillId="0" borderId="22" xfId="0" applyNumberFormat="1" applyFont="1" applyBorder="1" applyAlignment="1">
      <alignment horizontal="center" vertical="center"/>
    </xf>
    <xf numFmtId="0" fontId="73" fillId="34" borderId="32" xfId="0" applyFont="1" applyFill="1" applyBorder="1" applyAlignment="1">
      <alignment horizontal="left" vertical="center"/>
    </xf>
    <xf numFmtId="0" fontId="73" fillId="34" borderId="22" xfId="0" applyFont="1" applyFill="1" applyBorder="1" applyAlignment="1">
      <alignment horizontal="left" vertical="center"/>
    </xf>
    <xf numFmtId="0" fontId="73" fillId="0" borderId="32" xfId="0" applyFont="1" applyBorder="1" applyAlignment="1">
      <alignment horizontal="center" wrapText="1"/>
    </xf>
    <xf numFmtId="0" fontId="73" fillId="0" borderId="22" xfId="0" applyFont="1" applyBorder="1" applyAlignment="1">
      <alignment horizontal="center" wrapText="1"/>
    </xf>
    <xf numFmtId="0" fontId="73" fillId="0" borderId="28" xfId="0" applyFont="1" applyBorder="1" applyAlignment="1">
      <alignment horizontal="center" vertical="center" wrapText="1"/>
    </xf>
    <xf numFmtId="0" fontId="73" fillId="0" borderId="25" xfId="0" applyFont="1" applyBorder="1" applyAlignment="1">
      <alignment horizontal="center" vertical="center" wrapText="1"/>
    </xf>
    <xf numFmtId="0" fontId="73" fillId="0" borderId="30" xfId="0" applyFont="1" applyBorder="1" applyAlignment="1">
      <alignment horizontal="center" vertical="center"/>
    </xf>
    <xf numFmtId="0" fontId="73" fillId="0" borderId="27" xfId="0" applyFont="1" applyBorder="1" applyAlignment="1">
      <alignment horizontal="center" vertical="center"/>
    </xf>
    <xf numFmtId="0" fontId="73" fillId="34" borderId="32" xfId="0" applyFont="1" applyFill="1" applyBorder="1" applyAlignment="1">
      <alignment horizontal="left" vertical="center" wrapText="1"/>
    </xf>
    <xf numFmtId="0" fontId="73" fillId="34" borderId="22" xfId="0" applyFont="1" applyFill="1" applyBorder="1" applyAlignment="1">
      <alignment horizontal="left" vertical="center" wrapText="1"/>
    </xf>
    <xf numFmtId="0" fontId="73" fillId="33" borderId="32" xfId="0" applyFont="1" applyFill="1" applyBorder="1" applyAlignment="1">
      <alignment horizontal="center" vertical="center"/>
    </xf>
    <xf numFmtId="0" fontId="73" fillId="33" borderId="22" xfId="0" applyFont="1" applyFill="1" applyBorder="1" applyAlignment="1">
      <alignment horizontal="center" vertical="center"/>
    </xf>
    <xf numFmtId="0" fontId="73" fillId="33" borderId="32" xfId="0" applyFont="1" applyFill="1" applyBorder="1" applyAlignment="1">
      <alignment horizontal="center" vertical="center" wrapText="1"/>
    </xf>
    <xf numFmtId="0" fontId="73" fillId="33" borderId="22" xfId="0" applyFont="1" applyFill="1" applyBorder="1" applyAlignment="1">
      <alignment horizontal="center" vertical="center" wrapText="1"/>
    </xf>
    <xf numFmtId="0" fontId="73" fillId="0" borderId="41" xfId="0" applyFont="1" applyBorder="1" applyAlignment="1">
      <alignment horizontal="center" vertical="center" wrapText="1"/>
    </xf>
    <xf numFmtId="0" fontId="73" fillId="0" borderId="41" xfId="0" applyFont="1" applyBorder="1" applyAlignment="1">
      <alignment horizontal="center" vertical="center"/>
    </xf>
    <xf numFmtId="9" fontId="73" fillId="0" borderId="41" xfId="0" applyNumberFormat="1" applyFont="1" applyBorder="1" applyAlignment="1">
      <alignment horizontal="center" vertical="center"/>
    </xf>
    <xf numFmtId="0" fontId="73" fillId="0" borderId="41" xfId="0" applyFont="1" applyBorder="1" applyAlignment="1">
      <alignment horizontal="left" vertical="center" wrapText="1"/>
    </xf>
    <xf numFmtId="2" fontId="73" fillId="0" borderId="41" xfId="0" applyNumberFormat="1" applyFont="1" applyBorder="1" applyAlignment="1">
      <alignment horizontal="center" vertical="center"/>
    </xf>
    <xf numFmtId="1" fontId="73" fillId="0" borderId="41" xfId="0" applyNumberFormat="1" applyFont="1" applyBorder="1" applyAlignment="1">
      <alignment horizontal="center" vertical="center"/>
    </xf>
    <xf numFmtId="0" fontId="73" fillId="29" borderId="41" xfId="0" applyFont="1" applyFill="1" applyBorder="1" applyAlignment="1">
      <alignment horizontal="left" vertical="center"/>
    </xf>
    <xf numFmtId="0" fontId="73" fillId="29" borderId="41" xfId="0" applyFont="1" applyFill="1" applyBorder="1" applyAlignment="1">
      <alignment horizontal="left" vertical="center" wrapText="1"/>
    </xf>
    <xf numFmtId="0" fontId="73" fillId="0" borderId="41" xfId="0" applyFont="1" applyBorder="1" applyAlignment="1">
      <alignment horizontal="left" vertical="center"/>
    </xf>
    <xf numFmtId="0" fontId="73" fillId="0" borderId="44" xfId="0" applyFont="1" applyBorder="1" applyAlignment="1">
      <alignment horizontal="center" vertical="center" wrapText="1"/>
    </xf>
    <xf numFmtId="0" fontId="73" fillId="0" borderId="44" xfId="0" applyFont="1" applyBorder="1" applyAlignment="1">
      <alignment horizontal="center" vertical="center"/>
    </xf>
    <xf numFmtId="9" fontId="73" fillId="0" borderId="44" xfId="0" applyNumberFormat="1" applyFont="1" applyBorder="1" applyAlignment="1">
      <alignment horizontal="center" vertical="center"/>
    </xf>
    <xf numFmtId="0" fontId="73" fillId="0" borderId="44" xfId="0" applyFont="1" applyBorder="1" applyAlignment="1">
      <alignment horizontal="left" vertical="center" wrapText="1"/>
    </xf>
    <xf numFmtId="2" fontId="73" fillId="0" borderId="44" xfId="0" applyNumberFormat="1" applyFont="1" applyBorder="1" applyAlignment="1">
      <alignment horizontal="center" vertical="center"/>
    </xf>
    <xf numFmtId="1" fontId="73" fillId="0" borderId="44" xfId="0" applyNumberFormat="1" applyFont="1" applyBorder="1" applyAlignment="1">
      <alignment horizontal="center" vertical="center"/>
    </xf>
    <xf numFmtId="0" fontId="73" fillId="29" borderId="44" xfId="0" applyFont="1" applyFill="1" applyBorder="1" applyAlignment="1">
      <alignment horizontal="left" vertical="center"/>
    </xf>
    <xf numFmtId="0" fontId="73" fillId="29" borderId="44" xfId="0" applyFont="1" applyFill="1" applyBorder="1" applyAlignment="1">
      <alignment horizontal="left" vertical="center" wrapText="1"/>
    </xf>
    <xf numFmtId="0" fontId="73" fillId="0" borderId="44" xfId="0" applyFont="1" applyBorder="1" applyAlignment="1">
      <alignment horizontal="left" vertical="center"/>
    </xf>
    <xf numFmtId="0" fontId="71" fillId="3" borderId="10" xfId="0" applyFont="1" applyFill="1" applyBorder="1" applyAlignment="1">
      <alignment horizontal="center" vertical="center" wrapText="1"/>
    </xf>
    <xf numFmtId="0" fontId="71" fillId="3" borderId="15" xfId="0" applyFont="1" applyFill="1" applyBorder="1" applyAlignment="1">
      <alignment horizontal="center" vertical="center" wrapText="1"/>
    </xf>
    <xf numFmtId="0" fontId="71" fillId="3" borderId="8" xfId="0" applyFont="1" applyFill="1" applyBorder="1" applyAlignment="1">
      <alignment horizontal="center" vertical="center" wrapText="1"/>
    </xf>
    <xf numFmtId="0" fontId="71" fillId="3" borderId="14" xfId="0" applyFont="1" applyFill="1" applyBorder="1" applyAlignment="1">
      <alignment horizontal="center" vertical="center" wrapText="1"/>
    </xf>
    <xf numFmtId="0" fontId="69" fillId="0" borderId="25" xfId="0" applyFont="1" applyBorder="1" applyAlignment="1">
      <alignment horizontal="center" vertical="center"/>
    </xf>
    <xf numFmtId="0" fontId="69" fillId="0" borderId="26" xfId="0" applyFont="1" applyBorder="1" applyAlignment="1">
      <alignment horizontal="center" vertical="center"/>
    </xf>
    <xf numFmtId="0" fontId="69" fillId="0" borderId="27" xfId="0" applyFont="1" applyBorder="1" applyAlignment="1">
      <alignment horizontal="center" vertical="center"/>
    </xf>
    <xf numFmtId="0" fontId="69" fillId="2" borderId="28" xfId="0" applyFont="1" applyFill="1" applyBorder="1" applyAlignment="1">
      <alignment horizontal="center" vertical="center"/>
    </xf>
    <xf numFmtId="0" fontId="69" fillId="2" borderId="29" xfId="0" applyFont="1" applyFill="1" applyBorder="1" applyAlignment="1">
      <alignment horizontal="center" vertical="center"/>
    </xf>
    <xf numFmtId="0" fontId="69" fillId="2" borderId="30" xfId="0" applyFont="1" applyFill="1" applyBorder="1" applyAlignment="1">
      <alignment horizontal="center" vertical="center"/>
    </xf>
    <xf numFmtId="0" fontId="69" fillId="2" borderId="25" xfId="0" applyFont="1" applyFill="1" applyBorder="1" applyAlignment="1">
      <alignment horizontal="center" vertical="center"/>
    </xf>
    <xf numFmtId="0" fontId="69" fillId="2" borderId="26" xfId="0" applyFont="1" applyFill="1" applyBorder="1" applyAlignment="1">
      <alignment horizontal="center" vertical="center"/>
    </xf>
    <xf numFmtId="0" fontId="69" fillId="2" borderId="27" xfId="0" applyFont="1" applyFill="1" applyBorder="1" applyAlignment="1">
      <alignment horizontal="center" vertical="center"/>
    </xf>
    <xf numFmtId="0" fontId="69" fillId="5" borderId="9" xfId="0" applyFont="1" applyFill="1" applyBorder="1" applyAlignment="1">
      <alignment horizontal="center" vertical="center"/>
    </xf>
    <xf numFmtId="0" fontId="69" fillId="5" borderId="0" xfId="0" applyFont="1" applyFill="1" applyAlignment="1">
      <alignment horizontal="center" vertical="center"/>
    </xf>
    <xf numFmtId="0" fontId="69" fillId="5" borderId="24" xfId="0" applyFont="1" applyFill="1" applyBorder="1" applyAlignment="1">
      <alignment horizontal="center" vertical="center"/>
    </xf>
    <xf numFmtId="0" fontId="71" fillId="3" borderId="18" xfId="0" applyFont="1" applyFill="1" applyBorder="1" applyAlignment="1">
      <alignment horizontal="center" vertical="center" wrapText="1"/>
    </xf>
    <xf numFmtId="0" fontId="71" fillId="3" borderId="19" xfId="0" applyFont="1" applyFill="1" applyBorder="1" applyAlignment="1">
      <alignment horizontal="center" vertical="center" wrapText="1"/>
    </xf>
    <xf numFmtId="0" fontId="71" fillId="3" borderId="20" xfId="0" applyFont="1" applyFill="1" applyBorder="1" applyAlignment="1">
      <alignment horizontal="center" vertical="center" wrapText="1"/>
    </xf>
    <xf numFmtId="0" fontId="71" fillId="3" borderId="9" xfId="0" applyFont="1" applyFill="1" applyBorder="1" applyAlignment="1">
      <alignment horizontal="center" vertical="center" wrapText="1"/>
    </xf>
    <xf numFmtId="0" fontId="71" fillId="3" borderId="5" xfId="0" applyFont="1" applyFill="1" applyBorder="1" applyAlignment="1">
      <alignment horizontal="center" vertical="center" wrapText="1"/>
    </xf>
    <xf numFmtId="0" fontId="71" fillId="3" borderId="6" xfId="0" applyFont="1" applyFill="1" applyBorder="1" applyAlignment="1">
      <alignment horizontal="center" vertical="center" wrapText="1"/>
    </xf>
    <xf numFmtId="0" fontId="71" fillId="3" borderId="7" xfId="0" applyFont="1" applyFill="1" applyBorder="1" applyAlignment="1">
      <alignment horizontal="center" vertical="center" wrapText="1"/>
    </xf>
    <xf numFmtId="0" fontId="71" fillId="3" borderId="11" xfId="0" applyFont="1" applyFill="1" applyBorder="1" applyAlignment="1">
      <alignment horizontal="center" vertical="center" wrapText="1"/>
    </xf>
    <xf numFmtId="0" fontId="71" fillId="3" borderId="12" xfId="0" applyFont="1" applyFill="1" applyBorder="1" applyAlignment="1">
      <alignment horizontal="center" vertical="center" wrapText="1"/>
    </xf>
    <xf numFmtId="0" fontId="71" fillId="3" borderId="13" xfId="0" applyFont="1" applyFill="1" applyBorder="1" applyAlignment="1">
      <alignment horizontal="center" vertical="center" wrapText="1"/>
    </xf>
    <xf numFmtId="9" fontId="76" fillId="0" borderId="52" xfId="0" applyNumberFormat="1" applyFont="1" applyBorder="1" applyAlignment="1">
      <alignment horizontal="center" vertical="center" wrapText="1"/>
    </xf>
    <xf numFmtId="0" fontId="76" fillId="0" borderId="52" xfId="0" applyFont="1" applyBorder="1" applyAlignment="1">
      <alignment horizontal="center" vertical="center" wrapText="1"/>
    </xf>
    <xf numFmtId="0" fontId="69" fillId="0" borderId="25" xfId="0" applyFont="1" applyBorder="1" applyAlignment="1">
      <alignment horizontal="center" vertical="center" wrapText="1"/>
    </xf>
    <xf numFmtId="0" fontId="69" fillId="0" borderId="26" xfId="0" applyFont="1" applyBorder="1" applyAlignment="1">
      <alignment horizontal="center" vertical="center" wrapText="1"/>
    </xf>
    <xf numFmtId="0" fontId="69" fillId="0" borderId="27" xfId="0" applyFont="1" applyBorder="1" applyAlignment="1">
      <alignment horizontal="center" vertical="center" wrapText="1"/>
    </xf>
    <xf numFmtId="0" fontId="69" fillId="2" borderId="28" xfId="0" applyFont="1" applyFill="1" applyBorder="1" applyAlignment="1">
      <alignment horizontal="center" vertical="center" wrapText="1"/>
    </xf>
    <xf numFmtId="0" fontId="69" fillId="2" borderId="29" xfId="0" applyFont="1" applyFill="1" applyBorder="1" applyAlignment="1">
      <alignment horizontal="center" vertical="center" wrapText="1"/>
    </xf>
    <xf numFmtId="0" fontId="69" fillId="2" borderId="30" xfId="0" applyFont="1" applyFill="1" applyBorder="1" applyAlignment="1">
      <alignment horizontal="center" vertical="center" wrapText="1"/>
    </xf>
    <xf numFmtId="0" fontId="69" fillId="2" borderId="25" xfId="0" applyFont="1" applyFill="1" applyBorder="1" applyAlignment="1">
      <alignment horizontal="center" vertical="center" wrapText="1"/>
    </xf>
    <xf numFmtId="0" fontId="69" fillId="2" borderId="26" xfId="0" applyFont="1" applyFill="1" applyBorder="1" applyAlignment="1">
      <alignment horizontal="center" vertical="center" wrapText="1"/>
    </xf>
    <xf numFmtId="0" fontId="69" fillId="2" borderId="27" xfId="0" applyFont="1" applyFill="1" applyBorder="1" applyAlignment="1">
      <alignment horizontal="center" vertical="center" wrapText="1"/>
    </xf>
    <xf numFmtId="0" fontId="69" fillId="5" borderId="9" xfId="0" applyFont="1" applyFill="1" applyBorder="1" applyAlignment="1">
      <alignment horizontal="center" vertical="center" wrapText="1"/>
    </xf>
    <xf numFmtId="0" fontId="69" fillId="5" borderId="0" xfId="0" applyFont="1" applyFill="1" applyAlignment="1">
      <alignment horizontal="center" vertical="center" wrapText="1"/>
    </xf>
    <xf numFmtId="0" fontId="69" fillId="5" borderId="24" xfId="0" applyFont="1" applyFill="1" applyBorder="1" applyAlignment="1">
      <alignment horizontal="center" vertical="center" wrapText="1"/>
    </xf>
    <xf numFmtId="0" fontId="71" fillId="3" borderId="42" xfId="0" applyFont="1" applyFill="1" applyBorder="1" applyAlignment="1">
      <alignment horizontal="center" vertical="center" wrapText="1"/>
    </xf>
    <xf numFmtId="9" fontId="47" fillId="0" borderId="52" xfId="0" applyNumberFormat="1" applyFont="1" applyBorder="1" applyAlignment="1">
      <alignment horizontal="center" vertical="center" wrapText="1"/>
    </xf>
    <xf numFmtId="9" fontId="47" fillId="0" borderId="60" xfId="0" applyNumberFormat="1" applyFont="1" applyBorder="1" applyAlignment="1">
      <alignment horizontal="center" vertical="center" wrapText="1"/>
    </xf>
    <xf numFmtId="9" fontId="47" fillId="0" borderId="63" xfId="0" applyNumberFormat="1" applyFont="1" applyBorder="1" applyAlignment="1">
      <alignment horizontal="center" vertical="center" wrapText="1"/>
    </xf>
    <xf numFmtId="9" fontId="47" fillId="0" borderId="62" xfId="0" applyNumberFormat="1" applyFont="1" applyBorder="1" applyAlignment="1">
      <alignment horizontal="center" vertical="center" wrapText="1"/>
    </xf>
    <xf numFmtId="0" fontId="5" fillId="3" borderId="10" xfId="0" applyFont="1" applyFill="1" applyBorder="1" applyAlignment="1">
      <alignment horizontal="center" vertical="center" wrapText="1"/>
    </xf>
    <xf numFmtId="0" fontId="47" fillId="0" borderId="52" xfId="0" applyFont="1" applyBorder="1" applyAlignment="1">
      <alignment horizontal="center" vertical="center" wrapText="1"/>
    </xf>
    <xf numFmtId="0" fontId="5" fillId="3" borderId="8" xfId="0" applyFont="1" applyFill="1" applyBorder="1" applyAlignment="1">
      <alignment horizontal="center" vertical="center" wrapText="1"/>
    </xf>
    <xf numFmtId="0" fontId="79" fillId="0" borderId="25" xfId="0" applyFont="1" applyBorder="1" applyAlignment="1">
      <alignment horizontal="center" vertical="center" wrapText="1"/>
    </xf>
    <xf numFmtId="0" fontId="79" fillId="0" borderId="26" xfId="0" applyFont="1" applyBorder="1" applyAlignment="1">
      <alignment horizontal="center" vertical="center" wrapText="1"/>
    </xf>
    <xf numFmtId="0" fontId="79" fillId="0" borderId="27" xfId="0" applyFont="1" applyBorder="1" applyAlignment="1">
      <alignment horizontal="center" vertical="center" wrapText="1"/>
    </xf>
    <xf numFmtId="0" fontId="79" fillId="2" borderId="28" xfId="0" applyFont="1" applyFill="1" applyBorder="1" applyAlignment="1">
      <alignment horizontal="center" vertical="center" wrapText="1"/>
    </xf>
    <xf numFmtId="0" fontId="79" fillId="2" borderId="29" xfId="0" applyFont="1" applyFill="1" applyBorder="1" applyAlignment="1">
      <alignment horizontal="center" vertical="center" wrapText="1"/>
    </xf>
    <xf numFmtId="0" fontId="79" fillId="2" borderId="30" xfId="0" applyFont="1" applyFill="1" applyBorder="1" applyAlignment="1">
      <alignment horizontal="center" vertical="center" wrapText="1"/>
    </xf>
    <xf numFmtId="0" fontId="79" fillId="2" borderId="25" xfId="0" applyFont="1" applyFill="1" applyBorder="1" applyAlignment="1">
      <alignment horizontal="center" vertical="center" wrapText="1"/>
    </xf>
    <xf numFmtId="0" fontId="79" fillId="2" borderId="26" xfId="0" applyFont="1" applyFill="1" applyBorder="1" applyAlignment="1">
      <alignment horizontal="center" vertical="center" wrapText="1"/>
    </xf>
    <xf numFmtId="0" fontId="79" fillId="2" borderId="27" xfId="0" applyFont="1" applyFill="1" applyBorder="1" applyAlignment="1">
      <alignment horizontal="center" vertical="center" wrapText="1"/>
    </xf>
    <xf numFmtId="0" fontId="79" fillId="5" borderId="9" xfId="0" applyFont="1" applyFill="1" applyBorder="1" applyAlignment="1">
      <alignment horizontal="center" vertical="center" wrapText="1"/>
    </xf>
    <xf numFmtId="0" fontId="79" fillId="5" borderId="0" xfId="0" applyFont="1" applyFill="1" applyAlignment="1">
      <alignment horizontal="center" vertical="center" wrapText="1"/>
    </xf>
    <xf numFmtId="0" fontId="79" fillId="5" borderId="24"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cellXfs>
  <cellStyles count="9">
    <cellStyle name="Hipervínculo" xfId="6" builtinId="8"/>
    <cellStyle name="Hyperlink" xfId="7" xr:uid="{87DC3E62-0A56-4030-8C53-2C250833751E}"/>
    <cellStyle name="Moneda" xfId="2" builtinId="4"/>
    <cellStyle name="Moneda 2 3" xfId="5" xr:uid="{2178157B-E9BF-4F50-830E-C139D1A1C074}"/>
    <cellStyle name="Moneda 3" xfId="8" xr:uid="{10C6A08C-3C03-4E42-A33E-CF17D51BA2DB}"/>
    <cellStyle name="Normal" xfId="0" builtinId="0"/>
    <cellStyle name="Normal 10" xfId="4" xr:uid="{B271B078-E737-4474-A4DB-9BCAED80C9E6}"/>
    <cellStyle name="Normal 3 2" xfId="3" xr:uid="{7A0A766F-2069-4E09-9B93-31A82D146BF5}"/>
    <cellStyle name="Porcentaje" xfId="1" builtinId="5"/>
  </cellStyles>
  <dxfs count="6">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PEIDA!A1"/><Relationship Id="rId3" Type="http://schemas.openxmlformats.org/officeDocument/2006/relationships/hyperlink" Target="#PTRSPI!A1"/><Relationship Id="rId7" Type="http://schemas.openxmlformats.org/officeDocument/2006/relationships/hyperlink" Target="#PAA!A1"/><Relationship Id="rId2" Type="http://schemas.openxmlformats.org/officeDocument/2006/relationships/hyperlink" Target="#PSPI!A1"/><Relationship Id="rId1" Type="http://schemas.openxmlformats.org/officeDocument/2006/relationships/hyperlink" Target="#'PETH '!A1"/><Relationship Id="rId6" Type="http://schemas.openxmlformats.org/officeDocument/2006/relationships/hyperlink" Target="#PAAC!A1"/><Relationship Id="rId5" Type="http://schemas.openxmlformats.org/officeDocument/2006/relationships/hyperlink" Target="#PINAR!A1"/><Relationship Id="rId4" Type="http://schemas.openxmlformats.org/officeDocument/2006/relationships/hyperlink" Target="#PETI!A1"/><Relationship Id="rId9"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hyperlink" Target="#BIENESTAR!A1"/><Relationship Id="rId7" Type="http://schemas.openxmlformats.org/officeDocument/2006/relationships/image" Target="../media/image4.png"/><Relationship Id="rId2" Type="http://schemas.openxmlformats.org/officeDocument/2006/relationships/hyperlink" Target="#SST!A1"/><Relationship Id="rId1" Type="http://schemas.openxmlformats.org/officeDocument/2006/relationships/hyperlink" Target="#'PETH- '!A1"/><Relationship Id="rId6" Type="http://schemas.openxmlformats.org/officeDocument/2006/relationships/image" Target="../media/image3.svg"/><Relationship Id="rId5" Type="http://schemas.openxmlformats.org/officeDocument/2006/relationships/image" Target="../media/image2.png"/><Relationship Id="rId10" Type="http://schemas.openxmlformats.org/officeDocument/2006/relationships/image" Target="../media/image6.png"/><Relationship Id="rId4" Type="http://schemas.openxmlformats.org/officeDocument/2006/relationships/hyperlink" Target="#PIC!A1"/><Relationship Id="rId9" Type="http://schemas.openxmlformats.org/officeDocument/2006/relationships/hyperlink" Target="#'PLANES ESTRAT&#201;GICOS'!A1"/></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7" Type="http://schemas.openxmlformats.org/officeDocument/2006/relationships/image" Target="../media/image13.jpeg"/><Relationship Id="rId2" Type="http://schemas.openxmlformats.org/officeDocument/2006/relationships/image" Target="../media/image7.png"/><Relationship Id="rId1" Type="http://schemas.openxmlformats.org/officeDocument/2006/relationships/image" Target="../media/image8.jpeg"/><Relationship Id="rId6" Type="http://schemas.openxmlformats.org/officeDocument/2006/relationships/image" Target="../media/image12.jpeg"/><Relationship Id="rId5" Type="http://schemas.openxmlformats.org/officeDocument/2006/relationships/image" Target="../media/image11.png"/><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xdr:col>
      <xdr:colOff>449030</xdr:colOff>
      <xdr:row>5</xdr:row>
      <xdr:rowOff>102959</xdr:rowOff>
    </xdr:from>
    <xdr:to>
      <xdr:col>9</xdr:col>
      <xdr:colOff>28575</xdr:colOff>
      <xdr:row>34</xdr:row>
      <xdr:rowOff>47664</xdr:rowOff>
    </xdr:to>
    <xdr:grpSp>
      <xdr:nvGrpSpPr>
        <xdr:cNvPr id="4" name="Group 1027">
          <a:extLst>
            <a:ext uri="{FF2B5EF4-FFF2-40B4-BE49-F238E27FC236}">
              <a16:creationId xmlns:a16="http://schemas.microsoft.com/office/drawing/2014/main" id="{00000000-0008-0000-0000-000004000000}"/>
            </a:ext>
          </a:extLst>
        </xdr:cNvPr>
        <xdr:cNvGrpSpPr/>
      </xdr:nvGrpSpPr>
      <xdr:grpSpPr>
        <a:xfrm>
          <a:off x="1175311" y="1888897"/>
          <a:ext cx="5389795" cy="5469205"/>
          <a:chOff x="3713956" y="1412874"/>
          <a:chExt cx="4797234" cy="4767712"/>
        </a:xfrm>
      </xdr:grpSpPr>
      <xdr:sp macro="" textlink="">
        <xdr:nvSpPr>
          <xdr:cNvPr id="5" name="Freeform 6">
            <a:extLst>
              <a:ext uri="{FF2B5EF4-FFF2-40B4-BE49-F238E27FC236}">
                <a16:creationId xmlns:a16="http://schemas.microsoft.com/office/drawing/2014/main" id="{00000000-0008-0000-0000-000005000000}"/>
              </a:ext>
            </a:extLst>
          </xdr:cNvPr>
          <xdr:cNvSpPr>
            <a:spLocks/>
          </xdr:cNvSpPr>
        </xdr:nvSpPr>
        <xdr:spPr bwMode="auto">
          <a:xfrm>
            <a:off x="6182519" y="1412874"/>
            <a:ext cx="1525588" cy="1303338"/>
          </a:xfrm>
          <a:custGeom>
            <a:avLst/>
            <a:gdLst>
              <a:gd name="T0" fmla="*/ 116 w 1922"/>
              <a:gd name="T1" fmla="*/ 0 h 1642"/>
              <a:gd name="T2" fmla="*/ 169 w 1922"/>
              <a:gd name="T3" fmla="*/ 4 h 1642"/>
              <a:gd name="T4" fmla="*/ 266 w 1922"/>
              <a:gd name="T5" fmla="*/ 13 h 1642"/>
              <a:gd name="T6" fmla="*/ 399 w 1922"/>
              <a:gd name="T7" fmla="*/ 33 h 1642"/>
              <a:gd name="T8" fmla="*/ 563 w 1922"/>
              <a:gd name="T9" fmla="*/ 68 h 1642"/>
              <a:gd name="T10" fmla="*/ 745 w 1922"/>
              <a:gd name="T11" fmla="*/ 119 h 1642"/>
              <a:gd name="T12" fmla="*/ 942 w 1922"/>
              <a:gd name="T13" fmla="*/ 190 h 1642"/>
              <a:gd name="T14" fmla="*/ 1164 w 1922"/>
              <a:gd name="T15" fmla="*/ 294 h 1642"/>
              <a:gd name="T16" fmla="*/ 1373 w 1922"/>
              <a:gd name="T17" fmla="*/ 405 h 1642"/>
              <a:gd name="T18" fmla="*/ 1541 w 1922"/>
              <a:gd name="T19" fmla="*/ 505 h 1642"/>
              <a:gd name="T20" fmla="*/ 1672 w 1922"/>
              <a:gd name="T21" fmla="*/ 592 h 1642"/>
              <a:gd name="T22" fmla="*/ 1767 w 1922"/>
              <a:gd name="T23" fmla="*/ 664 h 1642"/>
              <a:gd name="T24" fmla="*/ 1833 w 1922"/>
              <a:gd name="T25" fmla="*/ 716 h 1642"/>
              <a:gd name="T26" fmla="*/ 1869 w 1922"/>
              <a:gd name="T27" fmla="*/ 751 h 1642"/>
              <a:gd name="T28" fmla="*/ 1880 w 1922"/>
              <a:gd name="T29" fmla="*/ 762 h 1642"/>
              <a:gd name="T30" fmla="*/ 1915 w 1922"/>
              <a:gd name="T31" fmla="*/ 809 h 1642"/>
              <a:gd name="T32" fmla="*/ 1920 w 1922"/>
              <a:gd name="T33" fmla="*/ 849 h 1642"/>
              <a:gd name="T34" fmla="*/ 1898 w 1922"/>
              <a:gd name="T35" fmla="*/ 882 h 1642"/>
              <a:gd name="T36" fmla="*/ 1131 w 1922"/>
              <a:gd name="T37" fmla="*/ 1620 h 1642"/>
              <a:gd name="T38" fmla="*/ 1102 w 1922"/>
              <a:gd name="T39" fmla="*/ 1638 h 1642"/>
              <a:gd name="T40" fmla="*/ 1067 w 1922"/>
              <a:gd name="T41" fmla="*/ 1640 h 1642"/>
              <a:gd name="T42" fmla="*/ 1026 w 1922"/>
              <a:gd name="T43" fmla="*/ 1613 h 1642"/>
              <a:gd name="T44" fmla="*/ 947 w 1922"/>
              <a:gd name="T45" fmla="*/ 1543 h 1642"/>
              <a:gd name="T46" fmla="*/ 891 w 1922"/>
              <a:gd name="T47" fmla="*/ 1500 h 1642"/>
              <a:gd name="T48" fmla="*/ 854 w 1922"/>
              <a:gd name="T49" fmla="*/ 1476 h 1642"/>
              <a:gd name="T50" fmla="*/ 843 w 1922"/>
              <a:gd name="T51" fmla="*/ 1469 h 1642"/>
              <a:gd name="T52" fmla="*/ 794 w 1922"/>
              <a:gd name="T53" fmla="*/ 1449 h 1642"/>
              <a:gd name="T54" fmla="*/ 727 w 1922"/>
              <a:gd name="T55" fmla="*/ 1443 h 1642"/>
              <a:gd name="T56" fmla="*/ 658 w 1922"/>
              <a:gd name="T57" fmla="*/ 1465 h 1642"/>
              <a:gd name="T58" fmla="*/ 499 w 1922"/>
              <a:gd name="T59" fmla="*/ 1560 h 1642"/>
              <a:gd name="T60" fmla="*/ 461 w 1922"/>
              <a:gd name="T61" fmla="*/ 1553 h 1642"/>
              <a:gd name="T62" fmla="*/ 439 w 1922"/>
              <a:gd name="T63" fmla="*/ 1514 h 1642"/>
              <a:gd name="T64" fmla="*/ 392 w 1922"/>
              <a:gd name="T65" fmla="*/ 1290 h 1642"/>
              <a:gd name="T66" fmla="*/ 350 w 1922"/>
              <a:gd name="T67" fmla="*/ 1247 h 1642"/>
              <a:gd name="T68" fmla="*/ 291 w 1922"/>
              <a:gd name="T69" fmla="*/ 1221 h 1642"/>
              <a:gd name="T70" fmla="*/ 224 w 1922"/>
              <a:gd name="T71" fmla="*/ 1206 h 1642"/>
              <a:gd name="T72" fmla="*/ 149 w 1922"/>
              <a:gd name="T73" fmla="*/ 1197 h 1642"/>
              <a:gd name="T74" fmla="*/ 78 w 1922"/>
              <a:gd name="T75" fmla="*/ 1192 h 1642"/>
              <a:gd name="T76" fmla="*/ 33 w 1922"/>
              <a:gd name="T77" fmla="*/ 1175 h 1642"/>
              <a:gd name="T78" fmla="*/ 5 w 1922"/>
              <a:gd name="T79" fmla="*/ 1141 h 1642"/>
              <a:gd name="T80" fmla="*/ 0 w 1922"/>
              <a:gd name="T81" fmla="*/ 70 h 1642"/>
              <a:gd name="T82" fmla="*/ 7 w 1922"/>
              <a:gd name="T83" fmla="*/ 35 h 1642"/>
              <a:gd name="T84" fmla="*/ 31 w 1922"/>
              <a:gd name="T85" fmla="*/ 11 h 1642"/>
              <a:gd name="T86" fmla="*/ 76 w 1922"/>
              <a:gd name="T87" fmla="*/ 0 h 16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922" h="1642">
                <a:moveTo>
                  <a:pt x="109" y="0"/>
                </a:moveTo>
                <a:lnTo>
                  <a:pt x="116" y="0"/>
                </a:lnTo>
                <a:lnTo>
                  <a:pt x="136" y="0"/>
                </a:lnTo>
                <a:lnTo>
                  <a:pt x="169" y="4"/>
                </a:lnTo>
                <a:lnTo>
                  <a:pt x="213" y="8"/>
                </a:lnTo>
                <a:lnTo>
                  <a:pt x="266" y="13"/>
                </a:lnTo>
                <a:lnTo>
                  <a:pt x="330" y="22"/>
                </a:lnTo>
                <a:lnTo>
                  <a:pt x="399" y="33"/>
                </a:lnTo>
                <a:lnTo>
                  <a:pt x="477" y="48"/>
                </a:lnTo>
                <a:lnTo>
                  <a:pt x="563" y="68"/>
                </a:lnTo>
                <a:lnTo>
                  <a:pt x="652" y="90"/>
                </a:lnTo>
                <a:lnTo>
                  <a:pt x="745" y="119"/>
                </a:lnTo>
                <a:lnTo>
                  <a:pt x="843" y="152"/>
                </a:lnTo>
                <a:lnTo>
                  <a:pt x="942" y="190"/>
                </a:lnTo>
                <a:lnTo>
                  <a:pt x="1042" y="235"/>
                </a:lnTo>
                <a:lnTo>
                  <a:pt x="1164" y="294"/>
                </a:lnTo>
                <a:lnTo>
                  <a:pt x="1273" y="350"/>
                </a:lnTo>
                <a:lnTo>
                  <a:pt x="1373" y="405"/>
                </a:lnTo>
                <a:lnTo>
                  <a:pt x="1461" y="456"/>
                </a:lnTo>
                <a:lnTo>
                  <a:pt x="1541" y="505"/>
                </a:lnTo>
                <a:lnTo>
                  <a:pt x="1610" y="551"/>
                </a:lnTo>
                <a:lnTo>
                  <a:pt x="1672" y="592"/>
                </a:lnTo>
                <a:lnTo>
                  <a:pt x="1723" y="629"/>
                </a:lnTo>
                <a:lnTo>
                  <a:pt x="1767" y="664"/>
                </a:lnTo>
                <a:lnTo>
                  <a:pt x="1803" y="693"/>
                </a:lnTo>
                <a:lnTo>
                  <a:pt x="1833" y="716"/>
                </a:lnTo>
                <a:lnTo>
                  <a:pt x="1854" y="736"/>
                </a:lnTo>
                <a:lnTo>
                  <a:pt x="1869" y="751"/>
                </a:lnTo>
                <a:lnTo>
                  <a:pt x="1878" y="760"/>
                </a:lnTo>
                <a:lnTo>
                  <a:pt x="1880" y="762"/>
                </a:lnTo>
                <a:lnTo>
                  <a:pt x="1902" y="787"/>
                </a:lnTo>
                <a:lnTo>
                  <a:pt x="1915" y="809"/>
                </a:lnTo>
                <a:lnTo>
                  <a:pt x="1922" y="831"/>
                </a:lnTo>
                <a:lnTo>
                  <a:pt x="1920" y="849"/>
                </a:lnTo>
                <a:lnTo>
                  <a:pt x="1913" y="866"/>
                </a:lnTo>
                <a:lnTo>
                  <a:pt x="1898" y="882"/>
                </a:lnTo>
                <a:lnTo>
                  <a:pt x="1146" y="1607"/>
                </a:lnTo>
                <a:lnTo>
                  <a:pt x="1131" y="1620"/>
                </a:lnTo>
                <a:lnTo>
                  <a:pt x="1117" y="1631"/>
                </a:lnTo>
                <a:lnTo>
                  <a:pt x="1102" y="1638"/>
                </a:lnTo>
                <a:lnTo>
                  <a:pt x="1086" y="1642"/>
                </a:lnTo>
                <a:lnTo>
                  <a:pt x="1067" y="1640"/>
                </a:lnTo>
                <a:lnTo>
                  <a:pt x="1047" y="1631"/>
                </a:lnTo>
                <a:lnTo>
                  <a:pt x="1026" y="1613"/>
                </a:lnTo>
                <a:lnTo>
                  <a:pt x="984" y="1574"/>
                </a:lnTo>
                <a:lnTo>
                  <a:pt x="947" y="1543"/>
                </a:lnTo>
                <a:lnTo>
                  <a:pt x="916" y="1518"/>
                </a:lnTo>
                <a:lnTo>
                  <a:pt x="891" y="1500"/>
                </a:lnTo>
                <a:lnTo>
                  <a:pt x="869" y="1485"/>
                </a:lnTo>
                <a:lnTo>
                  <a:pt x="854" y="1476"/>
                </a:lnTo>
                <a:lnTo>
                  <a:pt x="845" y="1471"/>
                </a:lnTo>
                <a:lnTo>
                  <a:pt x="843" y="1469"/>
                </a:lnTo>
                <a:lnTo>
                  <a:pt x="821" y="1458"/>
                </a:lnTo>
                <a:lnTo>
                  <a:pt x="794" y="1449"/>
                </a:lnTo>
                <a:lnTo>
                  <a:pt x="761" y="1443"/>
                </a:lnTo>
                <a:lnTo>
                  <a:pt x="727" y="1443"/>
                </a:lnTo>
                <a:lnTo>
                  <a:pt x="692" y="1451"/>
                </a:lnTo>
                <a:lnTo>
                  <a:pt x="658" y="1465"/>
                </a:lnTo>
                <a:lnTo>
                  <a:pt x="521" y="1551"/>
                </a:lnTo>
                <a:lnTo>
                  <a:pt x="499" y="1560"/>
                </a:lnTo>
                <a:lnTo>
                  <a:pt x="479" y="1562"/>
                </a:lnTo>
                <a:lnTo>
                  <a:pt x="461" y="1553"/>
                </a:lnTo>
                <a:lnTo>
                  <a:pt x="448" y="1538"/>
                </a:lnTo>
                <a:lnTo>
                  <a:pt x="439" y="1514"/>
                </a:lnTo>
                <a:lnTo>
                  <a:pt x="404" y="1319"/>
                </a:lnTo>
                <a:lnTo>
                  <a:pt x="392" y="1290"/>
                </a:lnTo>
                <a:lnTo>
                  <a:pt x="373" y="1267"/>
                </a:lnTo>
                <a:lnTo>
                  <a:pt x="350" y="1247"/>
                </a:lnTo>
                <a:lnTo>
                  <a:pt x="322" y="1232"/>
                </a:lnTo>
                <a:lnTo>
                  <a:pt x="291" y="1221"/>
                </a:lnTo>
                <a:lnTo>
                  <a:pt x="259" y="1212"/>
                </a:lnTo>
                <a:lnTo>
                  <a:pt x="224" y="1206"/>
                </a:lnTo>
                <a:lnTo>
                  <a:pt x="187" y="1201"/>
                </a:lnTo>
                <a:lnTo>
                  <a:pt x="149" y="1197"/>
                </a:lnTo>
                <a:lnTo>
                  <a:pt x="113" y="1194"/>
                </a:lnTo>
                <a:lnTo>
                  <a:pt x="78" y="1192"/>
                </a:lnTo>
                <a:lnTo>
                  <a:pt x="53" y="1186"/>
                </a:lnTo>
                <a:lnTo>
                  <a:pt x="33" y="1175"/>
                </a:lnTo>
                <a:lnTo>
                  <a:pt x="16" y="1161"/>
                </a:lnTo>
                <a:lnTo>
                  <a:pt x="5" y="1141"/>
                </a:lnTo>
                <a:lnTo>
                  <a:pt x="0" y="1117"/>
                </a:lnTo>
                <a:lnTo>
                  <a:pt x="0" y="70"/>
                </a:lnTo>
                <a:lnTo>
                  <a:pt x="2" y="51"/>
                </a:lnTo>
                <a:lnTo>
                  <a:pt x="7" y="35"/>
                </a:lnTo>
                <a:lnTo>
                  <a:pt x="16" y="22"/>
                </a:lnTo>
                <a:lnTo>
                  <a:pt x="31" y="11"/>
                </a:lnTo>
                <a:lnTo>
                  <a:pt x="51" y="4"/>
                </a:lnTo>
                <a:lnTo>
                  <a:pt x="76" y="0"/>
                </a:lnTo>
                <a:lnTo>
                  <a:pt x="109" y="0"/>
                </a:lnTo>
                <a:close/>
              </a:path>
            </a:pathLst>
          </a:custGeom>
          <a:solidFill>
            <a:schemeClr val="accent3">
              <a:lumMod val="40000"/>
              <a:lumOff val="60000"/>
            </a:schemeClr>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 name="Freeform 7">
            <a:extLst>
              <a:ext uri="{FF2B5EF4-FFF2-40B4-BE49-F238E27FC236}">
                <a16:creationId xmlns:a16="http://schemas.microsoft.com/office/drawing/2014/main" id="{00000000-0008-0000-0000-000006000000}"/>
              </a:ext>
            </a:extLst>
          </xdr:cNvPr>
          <xdr:cNvSpPr>
            <a:spLocks/>
          </xdr:cNvSpPr>
        </xdr:nvSpPr>
        <xdr:spPr bwMode="auto">
          <a:xfrm>
            <a:off x="7161051" y="2186124"/>
            <a:ext cx="1271588" cy="1538288"/>
          </a:xfrm>
          <a:custGeom>
            <a:avLst/>
            <a:gdLst>
              <a:gd name="T0" fmla="*/ 820 w 1603"/>
              <a:gd name="T1" fmla="*/ 2 h 1936"/>
              <a:gd name="T2" fmla="*/ 862 w 1603"/>
              <a:gd name="T3" fmla="*/ 25 h 1936"/>
              <a:gd name="T4" fmla="*/ 889 w 1603"/>
              <a:gd name="T5" fmla="*/ 53 h 1936"/>
              <a:gd name="T6" fmla="*/ 913 w 1603"/>
              <a:gd name="T7" fmla="*/ 80 h 1936"/>
              <a:gd name="T8" fmla="*/ 957 w 1603"/>
              <a:gd name="T9" fmla="*/ 131 h 1936"/>
              <a:gd name="T10" fmla="*/ 1015 w 1603"/>
              <a:gd name="T11" fmla="*/ 206 h 1936"/>
              <a:gd name="T12" fmla="*/ 1086 w 1603"/>
              <a:gd name="T13" fmla="*/ 304 h 1936"/>
              <a:gd name="T14" fmla="*/ 1163 w 1603"/>
              <a:gd name="T15" fmla="*/ 421 h 1936"/>
              <a:gd name="T16" fmla="*/ 1239 w 1603"/>
              <a:gd name="T17" fmla="*/ 556 h 1936"/>
              <a:gd name="T18" fmla="*/ 1314 w 1603"/>
              <a:gd name="T19" fmla="*/ 707 h 1936"/>
              <a:gd name="T20" fmla="*/ 1381 w 1603"/>
              <a:gd name="T21" fmla="*/ 873 h 1936"/>
              <a:gd name="T22" fmla="*/ 1460 w 1603"/>
              <a:gd name="T23" fmla="*/ 1104 h 1936"/>
              <a:gd name="T24" fmla="*/ 1516 w 1603"/>
              <a:gd name="T25" fmla="*/ 1302 h 1936"/>
              <a:gd name="T26" fmla="*/ 1556 w 1603"/>
              <a:gd name="T27" fmla="*/ 1468 h 1936"/>
              <a:gd name="T28" fmla="*/ 1582 w 1603"/>
              <a:gd name="T29" fmla="*/ 1603 h 1936"/>
              <a:gd name="T30" fmla="*/ 1596 w 1603"/>
              <a:gd name="T31" fmla="*/ 1707 h 1936"/>
              <a:gd name="T32" fmla="*/ 1602 w 1603"/>
              <a:gd name="T33" fmla="*/ 1780 h 1936"/>
              <a:gd name="T34" fmla="*/ 1603 w 1603"/>
              <a:gd name="T35" fmla="*/ 1824 h 1936"/>
              <a:gd name="T36" fmla="*/ 1603 w 1603"/>
              <a:gd name="T37" fmla="*/ 1838 h 1936"/>
              <a:gd name="T38" fmla="*/ 1594 w 1603"/>
              <a:gd name="T39" fmla="*/ 1896 h 1936"/>
              <a:gd name="T40" fmla="*/ 1571 w 1603"/>
              <a:gd name="T41" fmla="*/ 1927 h 1936"/>
              <a:gd name="T42" fmla="*/ 1532 w 1603"/>
              <a:gd name="T43" fmla="*/ 1936 h 1936"/>
              <a:gd name="T44" fmla="*/ 469 w 1603"/>
              <a:gd name="T45" fmla="*/ 1918 h 1936"/>
              <a:gd name="T46" fmla="*/ 434 w 1603"/>
              <a:gd name="T47" fmla="*/ 1911 h 1936"/>
              <a:gd name="T48" fmla="*/ 410 w 1603"/>
              <a:gd name="T49" fmla="*/ 1887 h 1936"/>
              <a:gd name="T50" fmla="*/ 397 w 1603"/>
              <a:gd name="T51" fmla="*/ 1838 h 1936"/>
              <a:gd name="T52" fmla="*/ 390 w 1603"/>
              <a:gd name="T53" fmla="*/ 1722 h 1936"/>
              <a:gd name="T54" fmla="*/ 379 w 1603"/>
              <a:gd name="T55" fmla="*/ 1649 h 1936"/>
              <a:gd name="T56" fmla="*/ 370 w 1603"/>
              <a:gd name="T57" fmla="*/ 1612 h 1936"/>
              <a:gd name="T58" fmla="*/ 363 w 1603"/>
              <a:gd name="T59" fmla="*/ 1585 h 1936"/>
              <a:gd name="T60" fmla="*/ 330 w 1603"/>
              <a:gd name="T61" fmla="*/ 1532 h 1936"/>
              <a:gd name="T62" fmla="*/ 275 w 1603"/>
              <a:gd name="T63" fmla="*/ 1488 h 1936"/>
              <a:gd name="T64" fmla="*/ 84 w 1603"/>
              <a:gd name="T65" fmla="*/ 1439 h 1936"/>
              <a:gd name="T66" fmla="*/ 46 w 1603"/>
              <a:gd name="T67" fmla="*/ 1417 h 1936"/>
              <a:gd name="T68" fmla="*/ 40 w 1603"/>
              <a:gd name="T69" fmla="*/ 1377 h 1936"/>
              <a:gd name="T70" fmla="*/ 164 w 1603"/>
              <a:gd name="T71" fmla="*/ 1193 h 1936"/>
              <a:gd name="T72" fmla="*/ 179 w 1603"/>
              <a:gd name="T73" fmla="*/ 1120 h 1936"/>
              <a:gd name="T74" fmla="*/ 155 w 1603"/>
              <a:gd name="T75" fmla="*/ 1047 h 1936"/>
              <a:gd name="T76" fmla="*/ 108 w 1603"/>
              <a:gd name="T77" fmla="*/ 975 h 1936"/>
              <a:gd name="T78" fmla="*/ 51 w 1603"/>
              <a:gd name="T79" fmla="*/ 905 h 1936"/>
              <a:gd name="T80" fmla="*/ 9 w 1603"/>
              <a:gd name="T81" fmla="*/ 851 h 1936"/>
              <a:gd name="T82" fmla="*/ 0 w 1603"/>
              <a:gd name="T83" fmla="*/ 807 h 1936"/>
              <a:gd name="T84" fmla="*/ 20 w 1603"/>
              <a:gd name="T85" fmla="*/ 765 h 1936"/>
              <a:gd name="T86" fmla="*/ 773 w 1603"/>
              <a:gd name="T87" fmla="*/ 9 h 1936"/>
              <a:gd name="T88" fmla="*/ 804 w 1603"/>
              <a:gd name="T89" fmla="*/ 0 h 19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603" h="1936">
                <a:moveTo>
                  <a:pt x="804" y="0"/>
                </a:moveTo>
                <a:lnTo>
                  <a:pt x="820" y="2"/>
                </a:lnTo>
                <a:lnTo>
                  <a:pt x="840" y="11"/>
                </a:lnTo>
                <a:lnTo>
                  <a:pt x="862" y="25"/>
                </a:lnTo>
                <a:lnTo>
                  <a:pt x="886" y="49"/>
                </a:lnTo>
                <a:lnTo>
                  <a:pt x="889" y="53"/>
                </a:lnTo>
                <a:lnTo>
                  <a:pt x="898" y="64"/>
                </a:lnTo>
                <a:lnTo>
                  <a:pt x="913" y="80"/>
                </a:lnTo>
                <a:lnTo>
                  <a:pt x="933" y="102"/>
                </a:lnTo>
                <a:lnTo>
                  <a:pt x="957" y="131"/>
                </a:lnTo>
                <a:lnTo>
                  <a:pt x="984" y="166"/>
                </a:lnTo>
                <a:lnTo>
                  <a:pt x="1015" y="206"/>
                </a:lnTo>
                <a:lnTo>
                  <a:pt x="1050" y="253"/>
                </a:lnTo>
                <a:lnTo>
                  <a:pt x="1086" y="304"/>
                </a:lnTo>
                <a:lnTo>
                  <a:pt x="1123" y="359"/>
                </a:lnTo>
                <a:lnTo>
                  <a:pt x="1163" y="421"/>
                </a:lnTo>
                <a:lnTo>
                  <a:pt x="1201" y="486"/>
                </a:lnTo>
                <a:lnTo>
                  <a:pt x="1239" y="556"/>
                </a:lnTo>
                <a:lnTo>
                  <a:pt x="1277" y="628"/>
                </a:lnTo>
                <a:lnTo>
                  <a:pt x="1314" y="707"/>
                </a:lnTo>
                <a:lnTo>
                  <a:pt x="1348" y="789"/>
                </a:lnTo>
                <a:lnTo>
                  <a:pt x="1381" y="873"/>
                </a:lnTo>
                <a:lnTo>
                  <a:pt x="1423" y="993"/>
                </a:lnTo>
                <a:lnTo>
                  <a:pt x="1460" y="1104"/>
                </a:lnTo>
                <a:lnTo>
                  <a:pt x="1491" y="1208"/>
                </a:lnTo>
                <a:lnTo>
                  <a:pt x="1516" y="1302"/>
                </a:lnTo>
                <a:lnTo>
                  <a:pt x="1538" y="1390"/>
                </a:lnTo>
                <a:lnTo>
                  <a:pt x="1556" y="1468"/>
                </a:lnTo>
                <a:lnTo>
                  <a:pt x="1571" y="1539"/>
                </a:lnTo>
                <a:lnTo>
                  <a:pt x="1582" y="1603"/>
                </a:lnTo>
                <a:lnTo>
                  <a:pt x="1591" y="1660"/>
                </a:lnTo>
                <a:lnTo>
                  <a:pt x="1596" y="1707"/>
                </a:lnTo>
                <a:lnTo>
                  <a:pt x="1600" y="1747"/>
                </a:lnTo>
                <a:lnTo>
                  <a:pt x="1602" y="1780"/>
                </a:lnTo>
                <a:lnTo>
                  <a:pt x="1603" y="1805"/>
                </a:lnTo>
                <a:lnTo>
                  <a:pt x="1603" y="1824"/>
                </a:lnTo>
                <a:lnTo>
                  <a:pt x="1603" y="1834"/>
                </a:lnTo>
                <a:lnTo>
                  <a:pt x="1603" y="1838"/>
                </a:lnTo>
                <a:lnTo>
                  <a:pt x="1602" y="1871"/>
                </a:lnTo>
                <a:lnTo>
                  <a:pt x="1594" y="1896"/>
                </a:lnTo>
                <a:lnTo>
                  <a:pt x="1585" y="1915"/>
                </a:lnTo>
                <a:lnTo>
                  <a:pt x="1571" y="1927"/>
                </a:lnTo>
                <a:lnTo>
                  <a:pt x="1552" y="1935"/>
                </a:lnTo>
                <a:lnTo>
                  <a:pt x="1532" y="1936"/>
                </a:lnTo>
                <a:lnTo>
                  <a:pt x="487" y="1920"/>
                </a:lnTo>
                <a:lnTo>
                  <a:pt x="469" y="1918"/>
                </a:lnTo>
                <a:lnTo>
                  <a:pt x="450" y="1916"/>
                </a:lnTo>
                <a:lnTo>
                  <a:pt x="434" y="1911"/>
                </a:lnTo>
                <a:lnTo>
                  <a:pt x="421" y="1902"/>
                </a:lnTo>
                <a:lnTo>
                  <a:pt x="410" y="1887"/>
                </a:lnTo>
                <a:lnTo>
                  <a:pt x="401" y="1867"/>
                </a:lnTo>
                <a:lnTo>
                  <a:pt x="397" y="1838"/>
                </a:lnTo>
                <a:lnTo>
                  <a:pt x="396" y="1774"/>
                </a:lnTo>
                <a:lnTo>
                  <a:pt x="390" y="1722"/>
                </a:lnTo>
                <a:lnTo>
                  <a:pt x="385" y="1680"/>
                </a:lnTo>
                <a:lnTo>
                  <a:pt x="379" y="1649"/>
                </a:lnTo>
                <a:lnTo>
                  <a:pt x="374" y="1625"/>
                </a:lnTo>
                <a:lnTo>
                  <a:pt x="370" y="1612"/>
                </a:lnTo>
                <a:lnTo>
                  <a:pt x="370" y="1609"/>
                </a:lnTo>
                <a:lnTo>
                  <a:pt x="363" y="1585"/>
                </a:lnTo>
                <a:lnTo>
                  <a:pt x="348" y="1559"/>
                </a:lnTo>
                <a:lnTo>
                  <a:pt x="330" y="1532"/>
                </a:lnTo>
                <a:lnTo>
                  <a:pt x="306" y="1508"/>
                </a:lnTo>
                <a:lnTo>
                  <a:pt x="275" y="1488"/>
                </a:lnTo>
                <a:lnTo>
                  <a:pt x="241" y="1476"/>
                </a:lnTo>
                <a:lnTo>
                  <a:pt x="84" y="1439"/>
                </a:lnTo>
                <a:lnTo>
                  <a:pt x="62" y="1430"/>
                </a:lnTo>
                <a:lnTo>
                  <a:pt x="46" y="1417"/>
                </a:lnTo>
                <a:lnTo>
                  <a:pt x="40" y="1399"/>
                </a:lnTo>
                <a:lnTo>
                  <a:pt x="40" y="1377"/>
                </a:lnTo>
                <a:lnTo>
                  <a:pt x="51" y="1355"/>
                </a:lnTo>
                <a:lnTo>
                  <a:pt x="164" y="1193"/>
                </a:lnTo>
                <a:lnTo>
                  <a:pt x="177" y="1157"/>
                </a:lnTo>
                <a:lnTo>
                  <a:pt x="179" y="1120"/>
                </a:lnTo>
                <a:lnTo>
                  <a:pt x="172" y="1084"/>
                </a:lnTo>
                <a:lnTo>
                  <a:pt x="155" y="1047"/>
                </a:lnTo>
                <a:lnTo>
                  <a:pt x="135" y="1011"/>
                </a:lnTo>
                <a:lnTo>
                  <a:pt x="108" y="975"/>
                </a:lnTo>
                <a:lnTo>
                  <a:pt x="80" y="940"/>
                </a:lnTo>
                <a:lnTo>
                  <a:pt x="51" y="905"/>
                </a:lnTo>
                <a:lnTo>
                  <a:pt x="22" y="871"/>
                </a:lnTo>
                <a:lnTo>
                  <a:pt x="9" y="851"/>
                </a:lnTo>
                <a:lnTo>
                  <a:pt x="0" y="829"/>
                </a:lnTo>
                <a:lnTo>
                  <a:pt x="0" y="807"/>
                </a:lnTo>
                <a:lnTo>
                  <a:pt x="6" y="785"/>
                </a:lnTo>
                <a:lnTo>
                  <a:pt x="20" y="765"/>
                </a:lnTo>
                <a:lnTo>
                  <a:pt x="758" y="22"/>
                </a:lnTo>
                <a:lnTo>
                  <a:pt x="773" y="9"/>
                </a:lnTo>
                <a:lnTo>
                  <a:pt x="787" y="2"/>
                </a:lnTo>
                <a:lnTo>
                  <a:pt x="804" y="0"/>
                </a:lnTo>
                <a:close/>
              </a:path>
            </a:pathLst>
          </a:custGeom>
          <a:solidFill>
            <a:srgbClr val="D99FDD"/>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3200" b="1">
              <a:latin typeface="+mj-lt"/>
            </a:endParaRPr>
          </a:p>
        </xdr:txBody>
      </xdr:sp>
      <xdr:sp macro="" textlink="">
        <xdr:nvSpPr>
          <xdr:cNvPr id="7" name="Freeform 8">
            <a:extLst>
              <a:ext uri="{FF2B5EF4-FFF2-40B4-BE49-F238E27FC236}">
                <a16:creationId xmlns:a16="http://schemas.microsoft.com/office/drawing/2014/main" id="{00000000-0008-0000-0000-000007000000}"/>
              </a:ext>
            </a:extLst>
          </xdr:cNvPr>
          <xdr:cNvSpPr>
            <a:spLocks/>
          </xdr:cNvSpPr>
        </xdr:nvSpPr>
        <xdr:spPr bwMode="auto">
          <a:xfrm>
            <a:off x="7173119" y="3871912"/>
            <a:ext cx="1301750" cy="1527175"/>
          </a:xfrm>
          <a:custGeom>
            <a:avLst/>
            <a:gdLst>
              <a:gd name="T0" fmla="*/ 1587 w 1639"/>
              <a:gd name="T1" fmla="*/ 2 h 1924"/>
              <a:gd name="T2" fmla="*/ 1616 w 1639"/>
              <a:gd name="T3" fmla="*/ 17 h 1924"/>
              <a:gd name="T4" fmla="*/ 1634 w 1639"/>
              <a:gd name="T5" fmla="*/ 51 h 1924"/>
              <a:gd name="T6" fmla="*/ 1639 w 1639"/>
              <a:gd name="T7" fmla="*/ 110 h 1924"/>
              <a:gd name="T8" fmla="*/ 1638 w 1639"/>
              <a:gd name="T9" fmla="*/ 137 h 1924"/>
              <a:gd name="T10" fmla="*/ 1632 w 1639"/>
              <a:gd name="T11" fmla="*/ 214 h 1924"/>
              <a:gd name="T12" fmla="*/ 1618 w 1639"/>
              <a:gd name="T13" fmla="*/ 328 h 1924"/>
              <a:gd name="T14" fmla="*/ 1592 w 1639"/>
              <a:gd name="T15" fmla="*/ 478 h 1924"/>
              <a:gd name="T16" fmla="*/ 1550 w 1639"/>
              <a:gd name="T17" fmla="*/ 653 h 1924"/>
              <a:gd name="T18" fmla="*/ 1490 w 1639"/>
              <a:gd name="T19" fmla="*/ 844 h 1924"/>
              <a:gd name="T20" fmla="*/ 1408 w 1639"/>
              <a:gd name="T21" fmla="*/ 1044 h 1924"/>
              <a:gd name="T22" fmla="*/ 1291 w 1639"/>
              <a:gd name="T23" fmla="*/ 1276 h 1924"/>
              <a:gd name="T24" fmla="*/ 1188 w 1639"/>
              <a:gd name="T25" fmla="*/ 1463 h 1924"/>
              <a:gd name="T26" fmla="*/ 1093 w 1639"/>
              <a:gd name="T27" fmla="*/ 1613 h 1924"/>
              <a:gd name="T28" fmla="*/ 1015 w 1639"/>
              <a:gd name="T29" fmla="*/ 1726 h 1924"/>
              <a:gd name="T30" fmla="*/ 953 w 1639"/>
              <a:gd name="T31" fmla="*/ 1806 h 1924"/>
              <a:gd name="T32" fmla="*/ 909 w 1639"/>
              <a:gd name="T33" fmla="*/ 1857 h 1924"/>
              <a:gd name="T34" fmla="*/ 885 w 1639"/>
              <a:gd name="T35" fmla="*/ 1881 h 1924"/>
              <a:gd name="T36" fmla="*/ 858 w 1639"/>
              <a:gd name="T37" fmla="*/ 1904 h 1924"/>
              <a:gd name="T38" fmla="*/ 814 w 1639"/>
              <a:gd name="T39" fmla="*/ 1924 h 1924"/>
              <a:gd name="T40" fmla="*/ 780 w 1639"/>
              <a:gd name="T41" fmla="*/ 1915 h 1924"/>
              <a:gd name="T42" fmla="*/ 34 w 1639"/>
              <a:gd name="T43" fmla="*/ 1150 h 1924"/>
              <a:gd name="T44" fmla="*/ 11 w 1639"/>
              <a:gd name="T45" fmla="*/ 1123 h 1924"/>
              <a:gd name="T46" fmla="*/ 0 w 1639"/>
              <a:gd name="T47" fmla="*/ 1092 h 1924"/>
              <a:gd name="T48" fmla="*/ 13 w 1639"/>
              <a:gd name="T49" fmla="*/ 1053 h 1924"/>
              <a:gd name="T50" fmla="*/ 67 w 1639"/>
              <a:gd name="T51" fmla="*/ 990 h 1924"/>
              <a:gd name="T52" fmla="*/ 124 w 1639"/>
              <a:gd name="T53" fmla="*/ 921 h 1924"/>
              <a:gd name="T54" fmla="*/ 156 w 1639"/>
              <a:gd name="T55" fmla="*/ 875 h 1924"/>
              <a:gd name="T56" fmla="*/ 171 w 1639"/>
              <a:gd name="T57" fmla="*/ 851 h 1924"/>
              <a:gd name="T58" fmla="*/ 184 w 1639"/>
              <a:gd name="T59" fmla="*/ 826 h 1924"/>
              <a:gd name="T60" fmla="*/ 198 w 1639"/>
              <a:gd name="T61" fmla="*/ 767 h 1924"/>
              <a:gd name="T62" fmla="*/ 191 w 1639"/>
              <a:gd name="T63" fmla="*/ 698 h 1924"/>
              <a:gd name="T64" fmla="*/ 89 w 1639"/>
              <a:gd name="T65" fmla="*/ 527 h 1924"/>
              <a:gd name="T66" fmla="*/ 80 w 1639"/>
              <a:gd name="T67" fmla="*/ 483 h 1924"/>
              <a:gd name="T68" fmla="*/ 104 w 1639"/>
              <a:gd name="T69" fmla="*/ 452 h 1924"/>
              <a:gd name="T70" fmla="*/ 320 w 1639"/>
              <a:gd name="T71" fmla="*/ 409 h 1924"/>
              <a:gd name="T72" fmla="*/ 373 w 1639"/>
              <a:gd name="T73" fmla="*/ 378 h 1924"/>
              <a:gd name="T74" fmla="*/ 408 w 1639"/>
              <a:gd name="T75" fmla="*/ 327 h 1924"/>
              <a:gd name="T76" fmla="*/ 428 w 1639"/>
              <a:gd name="T77" fmla="*/ 263 h 1924"/>
              <a:gd name="T78" fmla="*/ 439 w 1639"/>
              <a:gd name="T79" fmla="*/ 192 h 1924"/>
              <a:gd name="T80" fmla="*/ 444 w 1639"/>
              <a:gd name="T81" fmla="*/ 117 h 1924"/>
              <a:gd name="T82" fmla="*/ 453 w 1639"/>
              <a:gd name="T83" fmla="*/ 57 h 1924"/>
              <a:gd name="T84" fmla="*/ 477 w 1639"/>
              <a:gd name="T85" fmla="*/ 19 h 1924"/>
              <a:gd name="T86" fmla="*/ 523 w 1639"/>
              <a:gd name="T87" fmla="*/ 4 h 19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639" h="1924">
                <a:moveTo>
                  <a:pt x="1570" y="0"/>
                </a:moveTo>
                <a:lnTo>
                  <a:pt x="1587" y="2"/>
                </a:lnTo>
                <a:lnTo>
                  <a:pt x="1603" y="8"/>
                </a:lnTo>
                <a:lnTo>
                  <a:pt x="1616" y="17"/>
                </a:lnTo>
                <a:lnTo>
                  <a:pt x="1627" y="31"/>
                </a:lnTo>
                <a:lnTo>
                  <a:pt x="1634" y="51"/>
                </a:lnTo>
                <a:lnTo>
                  <a:pt x="1639" y="77"/>
                </a:lnTo>
                <a:lnTo>
                  <a:pt x="1639" y="110"/>
                </a:lnTo>
                <a:lnTo>
                  <a:pt x="1639" y="117"/>
                </a:lnTo>
                <a:lnTo>
                  <a:pt x="1638" y="137"/>
                </a:lnTo>
                <a:lnTo>
                  <a:pt x="1636" y="170"/>
                </a:lnTo>
                <a:lnTo>
                  <a:pt x="1632" y="214"/>
                </a:lnTo>
                <a:lnTo>
                  <a:pt x="1627" y="266"/>
                </a:lnTo>
                <a:lnTo>
                  <a:pt x="1618" y="328"/>
                </a:lnTo>
                <a:lnTo>
                  <a:pt x="1607" y="399"/>
                </a:lnTo>
                <a:lnTo>
                  <a:pt x="1592" y="478"/>
                </a:lnTo>
                <a:lnTo>
                  <a:pt x="1574" y="563"/>
                </a:lnTo>
                <a:lnTo>
                  <a:pt x="1550" y="653"/>
                </a:lnTo>
                <a:lnTo>
                  <a:pt x="1523" y="747"/>
                </a:lnTo>
                <a:lnTo>
                  <a:pt x="1490" y="844"/>
                </a:lnTo>
                <a:lnTo>
                  <a:pt x="1452" y="942"/>
                </a:lnTo>
                <a:lnTo>
                  <a:pt x="1408" y="1044"/>
                </a:lnTo>
                <a:lnTo>
                  <a:pt x="1348" y="1165"/>
                </a:lnTo>
                <a:lnTo>
                  <a:pt x="1291" y="1276"/>
                </a:lnTo>
                <a:lnTo>
                  <a:pt x="1239" y="1374"/>
                </a:lnTo>
                <a:lnTo>
                  <a:pt x="1188" y="1463"/>
                </a:lnTo>
                <a:lnTo>
                  <a:pt x="1138" y="1544"/>
                </a:lnTo>
                <a:lnTo>
                  <a:pt x="1093" y="1613"/>
                </a:lnTo>
                <a:lnTo>
                  <a:pt x="1053" y="1675"/>
                </a:lnTo>
                <a:lnTo>
                  <a:pt x="1015" y="1726"/>
                </a:lnTo>
                <a:lnTo>
                  <a:pt x="982" y="1769"/>
                </a:lnTo>
                <a:lnTo>
                  <a:pt x="953" y="1806"/>
                </a:lnTo>
                <a:lnTo>
                  <a:pt x="927" y="1835"/>
                </a:lnTo>
                <a:lnTo>
                  <a:pt x="909" y="1857"/>
                </a:lnTo>
                <a:lnTo>
                  <a:pt x="894" y="1871"/>
                </a:lnTo>
                <a:lnTo>
                  <a:pt x="885" y="1881"/>
                </a:lnTo>
                <a:lnTo>
                  <a:pt x="883" y="1884"/>
                </a:lnTo>
                <a:lnTo>
                  <a:pt x="858" y="1904"/>
                </a:lnTo>
                <a:lnTo>
                  <a:pt x="834" y="1919"/>
                </a:lnTo>
                <a:lnTo>
                  <a:pt x="814" y="1924"/>
                </a:lnTo>
                <a:lnTo>
                  <a:pt x="796" y="1923"/>
                </a:lnTo>
                <a:lnTo>
                  <a:pt x="780" y="1915"/>
                </a:lnTo>
                <a:lnTo>
                  <a:pt x="763" y="1902"/>
                </a:lnTo>
                <a:lnTo>
                  <a:pt x="34" y="1150"/>
                </a:lnTo>
                <a:lnTo>
                  <a:pt x="22" y="1137"/>
                </a:lnTo>
                <a:lnTo>
                  <a:pt x="11" y="1123"/>
                </a:lnTo>
                <a:lnTo>
                  <a:pt x="3" y="1108"/>
                </a:lnTo>
                <a:lnTo>
                  <a:pt x="0" y="1092"/>
                </a:lnTo>
                <a:lnTo>
                  <a:pt x="3" y="1074"/>
                </a:lnTo>
                <a:lnTo>
                  <a:pt x="13" y="1053"/>
                </a:lnTo>
                <a:lnTo>
                  <a:pt x="29" y="1032"/>
                </a:lnTo>
                <a:lnTo>
                  <a:pt x="67" y="990"/>
                </a:lnTo>
                <a:lnTo>
                  <a:pt x="98" y="953"/>
                </a:lnTo>
                <a:lnTo>
                  <a:pt x="124" y="921"/>
                </a:lnTo>
                <a:lnTo>
                  <a:pt x="142" y="895"/>
                </a:lnTo>
                <a:lnTo>
                  <a:pt x="156" y="875"/>
                </a:lnTo>
                <a:lnTo>
                  <a:pt x="166" y="860"/>
                </a:lnTo>
                <a:lnTo>
                  <a:pt x="171" y="851"/>
                </a:lnTo>
                <a:lnTo>
                  <a:pt x="173" y="848"/>
                </a:lnTo>
                <a:lnTo>
                  <a:pt x="184" y="826"/>
                </a:lnTo>
                <a:lnTo>
                  <a:pt x="193" y="798"/>
                </a:lnTo>
                <a:lnTo>
                  <a:pt x="198" y="767"/>
                </a:lnTo>
                <a:lnTo>
                  <a:pt x="198" y="733"/>
                </a:lnTo>
                <a:lnTo>
                  <a:pt x="191" y="698"/>
                </a:lnTo>
                <a:lnTo>
                  <a:pt x="175" y="664"/>
                </a:lnTo>
                <a:lnTo>
                  <a:pt x="89" y="527"/>
                </a:lnTo>
                <a:lnTo>
                  <a:pt x="80" y="505"/>
                </a:lnTo>
                <a:lnTo>
                  <a:pt x="80" y="483"/>
                </a:lnTo>
                <a:lnTo>
                  <a:pt x="87" y="467"/>
                </a:lnTo>
                <a:lnTo>
                  <a:pt x="104" y="452"/>
                </a:lnTo>
                <a:lnTo>
                  <a:pt x="125" y="445"/>
                </a:lnTo>
                <a:lnTo>
                  <a:pt x="320" y="409"/>
                </a:lnTo>
                <a:lnTo>
                  <a:pt x="350" y="396"/>
                </a:lnTo>
                <a:lnTo>
                  <a:pt x="373" y="378"/>
                </a:lnTo>
                <a:lnTo>
                  <a:pt x="393" y="354"/>
                </a:lnTo>
                <a:lnTo>
                  <a:pt x="408" y="327"/>
                </a:lnTo>
                <a:lnTo>
                  <a:pt x="419" y="296"/>
                </a:lnTo>
                <a:lnTo>
                  <a:pt x="428" y="263"/>
                </a:lnTo>
                <a:lnTo>
                  <a:pt x="433" y="228"/>
                </a:lnTo>
                <a:lnTo>
                  <a:pt x="439" y="192"/>
                </a:lnTo>
                <a:lnTo>
                  <a:pt x="442" y="154"/>
                </a:lnTo>
                <a:lnTo>
                  <a:pt x="444" y="117"/>
                </a:lnTo>
                <a:lnTo>
                  <a:pt x="448" y="81"/>
                </a:lnTo>
                <a:lnTo>
                  <a:pt x="453" y="57"/>
                </a:lnTo>
                <a:lnTo>
                  <a:pt x="463" y="37"/>
                </a:lnTo>
                <a:lnTo>
                  <a:pt x="477" y="19"/>
                </a:lnTo>
                <a:lnTo>
                  <a:pt x="497" y="8"/>
                </a:lnTo>
                <a:lnTo>
                  <a:pt x="523" y="4"/>
                </a:lnTo>
                <a:lnTo>
                  <a:pt x="1570" y="0"/>
                </a:lnTo>
                <a:close/>
              </a:path>
            </a:pathLst>
          </a:custGeom>
          <a:solidFill>
            <a:schemeClr val="accent4">
              <a:lumMod val="40000"/>
              <a:lumOff val="60000"/>
            </a:schemeClr>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 name="Freeform 9">
            <a:extLst>
              <a:ext uri="{FF2B5EF4-FFF2-40B4-BE49-F238E27FC236}">
                <a16:creationId xmlns:a16="http://schemas.microsoft.com/office/drawing/2014/main" id="{00000000-0008-0000-0000-000008000000}"/>
              </a:ext>
            </a:extLst>
          </xdr:cNvPr>
          <xdr:cNvSpPr>
            <a:spLocks/>
          </xdr:cNvSpPr>
        </xdr:nvSpPr>
        <xdr:spPr bwMode="auto">
          <a:xfrm>
            <a:off x="6182519" y="4881562"/>
            <a:ext cx="1531938" cy="1279525"/>
          </a:xfrm>
          <a:custGeom>
            <a:avLst/>
            <a:gdLst>
              <a:gd name="T0" fmla="*/ 1137 w 1929"/>
              <a:gd name="T1" fmla="*/ 6 h 1612"/>
              <a:gd name="T2" fmla="*/ 1907 w 1929"/>
              <a:gd name="T3" fmla="*/ 753 h 1612"/>
              <a:gd name="T4" fmla="*/ 1926 w 1929"/>
              <a:gd name="T5" fmla="*/ 780 h 1612"/>
              <a:gd name="T6" fmla="*/ 1927 w 1929"/>
              <a:gd name="T7" fmla="*/ 814 h 1612"/>
              <a:gd name="T8" fmla="*/ 1904 w 1929"/>
              <a:gd name="T9" fmla="*/ 855 h 1612"/>
              <a:gd name="T10" fmla="*/ 1876 w 1929"/>
              <a:gd name="T11" fmla="*/ 882 h 1612"/>
              <a:gd name="T12" fmla="*/ 1851 w 1929"/>
              <a:gd name="T13" fmla="*/ 906 h 1612"/>
              <a:gd name="T14" fmla="*/ 1798 w 1929"/>
              <a:gd name="T15" fmla="*/ 951 h 1612"/>
              <a:gd name="T16" fmla="*/ 1723 w 1929"/>
              <a:gd name="T17" fmla="*/ 1011 h 1612"/>
              <a:gd name="T18" fmla="*/ 1629 w 1929"/>
              <a:gd name="T19" fmla="*/ 1082 h 1612"/>
              <a:gd name="T20" fmla="*/ 1512 w 1929"/>
              <a:gd name="T21" fmla="*/ 1159 h 1612"/>
              <a:gd name="T22" fmla="*/ 1377 w 1929"/>
              <a:gd name="T23" fmla="*/ 1237 h 1612"/>
              <a:gd name="T24" fmla="*/ 1226 w 1929"/>
              <a:gd name="T25" fmla="*/ 1314 h 1612"/>
              <a:gd name="T26" fmla="*/ 1060 w 1929"/>
              <a:gd name="T27" fmla="*/ 1383 h 1612"/>
              <a:gd name="T28" fmla="*/ 831 w 1929"/>
              <a:gd name="T29" fmla="*/ 1461 h 1612"/>
              <a:gd name="T30" fmla="*/ 632 w 1929"/>
              <a:gd name="T31" fmla="*/ 1521 h 1612"/>
              <a:gd name="T32" fmla="*/ 466 w 1929"/>
              <a:gd name="T33" fmla="*/ 1561 h 1612"/>
              <a:gd name="T34" fmla="*/ 333 w 1929"/>
              <a:gd name="T35" fmla="*/ 1589 h 1612"/>
              <a:gd name="T36" fmla="*/ 229 w 1929"/>
              <a:gd name="T37" fmla="*/ 1603 h 1612"/>
              <a:gd name="T38" fmla="*/ 155 w 1929"/>
              <a:gd name="T39" fmla="*/ 1611 h 1612"/>
              <a:gd name="T40" fmla="*/ 113 w 1929"/>
              <a:gd name="T41" fmla="*/ 1612 h 1612"/>
              <a:gd name="T42" fmla="*/ 98 w 1929"/>
              <a:gd name="T43" fmla="*/ 1612 h 1612"/>
              <a:gd name="T44" fmla="*/ 38 w 1929"/>
              <a:gd name="T45" fmla="*/ 1605 h 1612"/>
              <a:gd name="T46" fmla="*/ 7 w 1929"/>
              <a:gd name="T47" fmla="*/ 1580 h 1612"/>
              <a:gd name="T48" fmla="*/ 0 w 1929"/>
              <a:gd name="T49" fmla="*/ 1543 h 1612"/>
              <a:gd name="T50" fmla="*/ 7 w 1929"/>
              <a:gd name="T51" fmla="*/ 477 h 1612"/>
              <a:gd name="T52" fmla="*/ 14 w 1929"/>
              <a:gd name="T53" fmla="*/ 445 h 1612"/>
              <a:gd name="T54" fmla="*/ 38 w 1929"/>
              <a:gd name="T55" fmla="*/ 419 h 1612"/>
              <a:gd name="T56" fmla="*/ 87 w 1929"/>
              <a:gd name="T57" fmla="*/ 408 h 1612"/>
              <a:gd name="T58" fmla="*/ 202 w 1929"/>
              <a:gd name="T59" fmla="*/ 399 h 1612"/>
              <a:gd name="T60" fmla="*/ 277 w 1929"/>
              <a:gd name="T61" fmla="*/ 386 h 1612"/>
              <a:gd name="T62" fmla="*/ 313 w 1929"/>
              <a:gd name="T63" fmla="*/ 377 h 1612"/>
              <a:gd name="T64" fmla="*/ 341 w 1929"/>
              <a:gd name="T65" fmla="*/ 368 h 1612"/>
              <a:gd name="T66" fmla="*/ 392 w 1929"/>
              <a:gd name="T67" fmla="*/ 337 h 1612"/>
              <a:gd name="T68" fmla="*/ 435 w 1929"/>
              <a:gd name="T69" fmla="*/ 282 h 1612"/>
              <a:gd name="T70" fmla="*/ 483 w 1929"/>
              <a:gd name="T71" fmla="*/ 89 h 1612"/>
              <a:gd name="T72" fmla="*/ 506 w 1929"/>
              <a:gd name="T73" fmla="*/ 51 h 1612"/>
              <a:gd name="T74" fmla="*/ 545 w 1929"/>
              <a:gd name="T75" fmla="*/ 46 h 1612"/>
              <a:gd name="T76" fmla="*/ 730 w 1929"/>
              <a:gd name="T77" fmla="*/ 168 h 1612"/>
              <a:gd name="T78" fmla="*/ 803 w 1929"/>
              <a:gd name="T79" fmla="*/ 182 h 1612"/>
              <a:gd name="T80" fmla="*/ 876 w 1929"/>
              <a:gd name="T81" fmla="*/ 159 h 1612"/>
              <a:gd name="T82" fmla="*/ 947 w 1929"/>
              <a:gd name="T83" fmla="*/ 109 h 1612"/>
              <a:gd name="T84" fmla="*/ 1016 w 1929"/>
              <a:gd name="T85" fmla="*/ 51 h 1612"/>
              <a:gd name="T86" fmla="*/ 1071 w 1929"/>
              <a:gd name="T87" fmla="*/ 9 h 1612"/>
              <a:gd name="T88" fmla="*/ 1115 w 1929"/>
              <a:gd name="T89" fmla="*/ 0 h 16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929" h="1612">
                <a:moveTo>
                  <a:pt x="1115" y="0"/>
                </a:moveTo>
                <a:lnTo>
                  <a:pt x="1137" y="6"/>
                </a:lnTo>
                <a:lnTo>
                  <a:pt x="1157" y="20"/>
                </a:lnTo>
                <a:lnTo>
                  <a:pt x="1907" y="753"/>
                </a:lnTo>
                <a:lnTo>
                  <a:pt x="1918" y="765"/>
                </a:lnTo>
                <a:lnTo>
                  <a:pt x="1926" y="780"/>
                </a:lnTo>
                <a:lnTo>
                  <a:pt x="1929" y="796"/>
                </a:lnTo>
                <a:lnTo>
                  <a:pt x="1927" y="814"/>
                </a:lnTo>
                <a:lnTo>
                  <a:pt x="1918" y="833"/>
                </a:lnTo>
                <a:lnTo>
                  <a:pt x="1904" y="855"/>
                </a:lnTo>
                <a:lnTo>
                  <a:pt x="1880" y="878"/>
                </a:lnTo>
                <a:lnTo>
                  <a:pt x="1876" y="882"/>
                </a:lnTo>
                <a:lnTo>
                  <a:pt x="1867" y="891"/>
                </a:lnTo>
                <a:lnTo>
                  <a:pt x="1851" y="906"/>
                </a:lnTo>
                <a:lnTo>
                  <a:pt x="1827" y="926"/>
                </a:lnTo>
                <a:lnTo>
                  <a:pt x="1798" y="951"/>
                </a:lnTo>
                <a:lnTo>
                  <a:pt x="1763" y="978"/>
                </a:lnTo>
                <a:lnTo>
                  <a:pt x="1723" y="1011"/>
                </a:lnTo>
                <a:lnTo>
                  <a:pt x="1678" y="1046"/>
                </a:lnTo>
                <a:lnTo>
                  <a:pt x="1629" y="1082"/>
                </a:lnTo>
                <a:lnTo>
                  <a:pt x="1572" y="1119"/>
                </a:lnTo>
                <a:lnTo>
                  <a:pt x="1512" y="1159"/>
                </a:lnTo>
                <a:lnTo>
                  <a:pt x="1446" y="1199"/>
                </a:lnTo>
                <a:lnTo>
                  <a:pt x="1377" y="1237"/>
                </a:lnTo>
                <a:lnTo>
                  <a:pt x="1304" y="1275"/>
                </a:lnTo>
                <a:lnTo>
                  <a:pt x="1226" y="1314"/>
                </a:lnTo>
                <a:lnTo>
                  <a:pt x="1146" y="1348"/>
                </a:lnTo>
                <a:lnTo>
                  <a:pt x="1060" y="1383"/>
                </a:lnTo>
                <a:lnTo>
                  <a:pt x="942" y="1425"/>
                </a:lnTo>
                <a:lnTo>
                  <a:pt x="831" y="1461"/>
                </a:lnTo>
                <a:lnTo>
                  <a:pt x="727" y="1494"/>
                </a:lnTo>
                <a:lnTo>
                  <a:pt x="632" y="1521"/>
                </a:lnTo>
                <a:lnTo>
                  <a:pt x="546" y="1543"/>
                </a:lnTo>
                <a:lnTo>
                  <a:pt x="466" y="1561"/>
                </a:lnTo>
                <a:lnTo>
                  <a:pt x="395" y="1576"/>
                </a:lnTo>
                <a:lnTo>
                  <a:pt x="333" y="1589"/>
                </a:lnTo>
                <a:lnTo>
                  <a:pt x="277" y="1598"/>
                </a:lnTo>
                <a:lnTo>
                  <a:pt x="229" y="1603"/>
                </a:lnTo>
                <a:lnTo>
                  <a:pt x="189" y="1609"/>
                </a:lnTo>
                <a:lnTo>
                  <a:pt x="155" y="1611"/>
                </a:lnTo>
                <a:lnTo>
                  <a:pt x="129" y="1612"/>
                </a:lnTo>
                <a:lnTo>
                  <a:pt x="113" y="1612"/>
                </a:lnTo>
                <a:lnTo>
                  <a:pt x="102" y="1612"/>
                </a:lnTo>
                <a:lnTo>
                  <a:pt x="98" y="1612"/>
                </a:lnTo>
                <a:lnTo>
                  <a:pt x="64" y="1611"/>
                </a:lnTo>
                <a:lnTo>
                  <a:pt x="38" y="1605"/>
                </a:lnTo>
                <a:lnTo>
                  <a:pt x="20" y="1594"/>
                </a:lnTo>
                <a:lnTo>
                  <a:pt x="7" y="1580"/>
                </a:lnTo>
                <a:lnTo>
                  <a:pt x="2" y="1563"/>
                </a:lnTo>
                <a:lnTo>
                  <a:pt x="0" y="1543"/>
                </a:lnTo>
                <a:lnTo>
                  <a:pt x="7" y="496"/>
                </a:lnTo>
                <a:lnTo>
                  <a:pt x="7" y="477"/>
                </a:lnTo>
                <a:lnTo>
                  <a:pt x="9" y="461"/>
                </a:lnTo>
                <a:lnTo>
                  <a:pt x="14" y="445"/>
                </a:lnTo>
                <a:lnTo>
                  <a:pt x="24" y="430"/>
                </a:lnTo>
                <a:lnTo>
                  <a:pt x="38" y="419"/>
                </a:lnTo>
                <a:lnTo>
                  <a:pt x="58" y="412"/>
                </a:lnTo>
                <a:lnTo>
                  <a:pt x="87" y="408"/>
                </a:lnTo>
                <a:lnTo>
                  <a:pt x="151" y="403"/>
                </a:lnTo>
                <a:lnTo>
                  <a:pt x="202" y="399"/>
                </a:lnTo>
                <a:lnTo>
                  <a:pt x="246" y="392"/>
                </a:lnTo>
                <a:lnTo>
                  <a:pt x="277" y="386"/>
                </a:lnTo>
                <a:lnTo>
                  <a:pt x="299" y="381"/>
                </a:lnTo>
                <a:lnTo>
                  <a:pt x="313" y="377"/>
                </a:lnTo>
                <a:lnTo>
                  <a:pt x="317" y="377"/>
                </a:lnTo>
                <a:lnTo>
                  <a:pt x="341" y="368"/>
                </a:lnTo>
                <a:lnTo>
                  <a:pt x="366" y="355"/>
                </a:lnTo>
                <a:lnTo>
                  <a:pt x="392" y="337"/>
                </a:lnTo>
                <a:lnTo>
                  <a:pt x="415" y="312"/>
                </a:lnTo>
                <a:lnTo>
                  <a:pt x="435" y="282"/>
                </a:lnTo>
                <a:lnTo>
                  <a:pt x="448" y="246"/>
                </a:lnTo>
                <a:lnTo>
                  <a:pt x="483" y="89"/>
                </a:lnTo>
                <a:lnTo>
                  <a:pt x="492" y="68"/>
                </a:lnTo>
                <a:lnTo>
                  <a:pt x="506" y="51"/>
                </a:lnTo>
                <a:lnTo>
                  <a:pt x="525" y="46"/>
                </a:lnTo>
                <a:lnTo>
                  <a:pt x="545" y="46"/>
                </a:lnTo>
                <a:lnTo>
                  <a:pt x="566" y="57"/>
                </a:lnTo>
                <a:lnTo>
                  <a:pt x="730" y="168"/>
                </a:lnTo>
                <a:lnTo>
                  <a:pt x="767" y="180"/>
                </a:lnTo>
                <a:lnTo>
                  <a:pt x="803" y="182"/>
                </a:lnTo>
                <a:lnTo>
                  <a:pt x="840" y="173"/>
                </a:lnTo>
                <a:lnTo>
                  <a:pt x="876" y="159"/>
                </a:lnTo>
                <a:lnTo>
                  <a:pt x="913" y="137"/>
                </a:lnTo>
                <a:lnTo>
                  <a:pt x="947" y="109"/>
                </a:lnTo>
                <a:lnTo>
                  <a:pt x="984" y="82"/>
                </a:lnTo>
                <a:lnTo>
                  <a:pt x="1016" y="51"/>
                </a:lnTo>
                <a:lnTo>
                  <a:pt x="1051" y="24"/>
                </a:lnTo>
                <a:lnTo>
                  <a:pt x="1071" y="9"/>
                </a:lnTo>
                <a:lnTo>
                  <a:pt x="1093" y="2"/>
                </a:lnTo>
                <a:lnTo>
                  <a:pt x="1115" y="0"/>
                </a:lnTo>
                <a:close/>
              </a:path>
            </a:pathLst>
          </a:custGeom>
          <a:solidFill>
            <a:srgbClr val="A0EEA4"/>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9" name="Freeform 10">
            <a:extLst>
              <a:ext uri="{FF2B5EF4-FFF2-40B4-BE49-F238E27FC236}">
                <a16:creationId xmlns:a16="http://schemas.microsoft.com/office/drawing/2014/main" id="{00000000-0008-0000-0000-000009000000}"/>
              </a:ext>
            </a:extLst>
          </xdr:cNvPr>
          <xdr:cNvSpPr>
            <a:spLocks/>
          </xdr:cNvSpPr>
        </xdr:nvSpPr>
        <xdr:spPr bwMode="auto">
          <a:xfrm>
            <a:off x="4502944" y="4878387"/>
            <a:ext cx="1531938" cy="1293813"/>
          </a:xfrm>
          <a:custGeom>
            <a:avLst/>
            <a:gdLst>
              <a:gd name="T0" fmla="*/ 843 w 1929"/>
              <a:gd name="T1" fmla="*/ 2 h 1631"/>
              <a:gd name="T2" fmla="*/ 885 w 1929"/>
              <a:gd name="T3" fmla="*/ 30 h 1631"/>
              <a:gd name="T4" fmla="*/ 965 w 1929"/>
              <a:gd name="T5" fmla="*/ 97 h 1631"/>
              <a:gd name="T6" fmla="*/ 1024 w 1929"/>
              <a:gd name="T7" fmla="*/ 141 h 1631"/>
              <a:gd name="T8" fmla="*/ 1058 w 1929"/>
              <a:gd name="T9" fmla="*/ 164 h 1631"/>
              <a:gd name="T10" fmla="*/ 1071 w 1929"/>
              <a:gd name="T11" fmla="*/ 170 h 1631"/>
              <a:gd name="T12" fmla="*/ 1120 w 1929"/>
              <a:gd name="T13" fmla="*/ 190 h 1631"/>
              <a:gd name="T14" fmla="*/ 1186 w 1929"/>
              <a:gd name="T15" fmla="*/ 195 h 1631"/>
              <a:gd name="T16" fmla="*/ 1255 w 1929"/>
              <a:gd name="T17" fmla="*/ 172 h 1631"/>
              <a:gd name="T18" fmla="*/ 1413 w 1929"/>
              <a:gd name="T19" fmla="*/ 75 h 1631"/>
              <a:gd name="T20" fmla="*/ 1452 w 1929"/>
              <a:gd name="T21" fmla="*/ 82 h 1631"/>
              <a:gd name="T22" fmla="*/ 1474 w 1929"/>
              <a:gd name="T23" fmla="*/ 121 h 1631"/>
              <a:gd name="T24" fmla="*/ 1525 w 1929"/>
              <a:gd name="T25" fmla="*/ 345 h 1631"/>
              <a:gd name="T26" fmla="*/ 1566 w 1929"/>
              <a:gd name="T27" fmla="*/ 387 h 1631"/>
              <a:gd name="T28" fmla="*/ 1625 w 1929"/>
              <a:gd name="T29" fmla="*/ 412 h 1631"/>
              <a:gd name="T30" fmla="*/ 1694 w 1929"/>
              <a:gd name="T31" fmla="*/ 427 h 1631"/>
              <a:gd name="T32" fmla="*/ 1767 w 1929"/>
              <a:gd name="T33" fmla="*/ 434 h 1631"/>
              <a:gd name="T34" fmla="*/ 1840 w 1929"/>
              <a:gd name="T35" fmla="*/ 440 h 1631"/>
              <a:gd name="T36" fmla="*/ 1885 w 1929"/>
              <a:gd name="T37" fmla="*/ 454 h 1631"/>
              <a:gd name="T38" fmla="*/ 1913 w 1929"/>
              <a:gd name="T39" fmla="*/ 489 h 1631"/>
              <a:gd name="T40" fmla="*/ 1929 w 1929"/>
              <a:gd name="T41" fmla="*/ 1560 h 1631"/>
              <a:gd name="T42" fmla="*/ 1924 w 1929"/>
              <a:gd name="T43" fmla="*/ 1595 h 1631"/>
              <a:gd name="T44" fmla="*/ 1900 w 1929"/>
              <a:gd name="T45" fmla="*/ 1618 h 1631"/>
              <a:gd name="T46" fmla="*/ 1854 w 1929"/>
              <a:gd name="T47" fmla="*/ 1631 h 1631"/>
              <a:gd name="T48" fmla="*/ 1814 w 1929"/>
              <a:gd name="T49" fmla="*/ 1631 h 1631"/>
              <a:gd name="T50" fmla="*/ 1761 w 1929"/>
              <a:gd name="T51" fmla="*/ 1627 h 1631"/>
              <a:gd name="T52" fmla="*/ 1665 w 1929"/>
              <a:gd name="T53" fmla="*/ 1620 h 1631"/>
              <a:gd name="T54" fmla="*/ 1530 w 1929"/>
              <a:gd name="T55" fmla="*/ 1602 h 1631"/>
              <a:gd name="T56" fmla="*/ 1368 w 1929"/>
              <a:gd name="T57" fmla="*/ 1569 h 1631"/>
              <a:gd name="T58" fmla="*/ 1184 w 1929"/>
              <a:gd name="T59" fmla="*/ 1520 h 1631"/>
              <a:gd name="T60" fmla="*/ 987 w 1929"/>
              <a:gd name="T61" fmla="*/ 1451 h 1631"/>
              <a:gd name="T62" fmla="*/ 763 w 1929"/>
              <a:gd name="T63" fmla="*/ 1350 h 1631"/>
              <a:gd name="T64" fmla="*/ 554 w 1929"/>
              <a:gd name="T65" fmla="*/ 1241 h 1631"/>
              <a:gd name="T66" fmla="*/ 384 w 1929"/>
              <a:gd name="T67" fmla="*/ 1143 h 1631"/>
              <a:gd name="T68" fmla="*/ 253 w 1929"/>
              <a:gd name="T69" fmla="*/ 1057 h 1631"/>
              <a:gd name="T70" fmla="*/ 155 w 1929"/>
              <a:gd name="T71" fmla="*/ 988 h 1631"/>
              <a:gd name="T72" fmla="*/ 89 w 1929"/>
              <a:gd name="T73" fmla="*/ 935 h 1631"/>
              <a:gd name="T74" fmla="*/ 53 w 1929"/>
              <a:gd name="T75" fmla="*/ 902 h 1631"/>
              <a:gd name="T76" fmla="*/ 42 w 1929"/>
              <a:gd name="T77" fmla="*/ 890 h 1631"/>
              <a:gd name="T78" fmla="*/ 5 w 1929"/>
              <a:gd name="T79" fmla="*/ 842 h 1631"/>
              <a:gd name="T80" fmla="*/ 2 w 1929"/>
              <a:gd name="T81" fmla="*/ 804 h 1631"/>
              <a:gd name="T82" fmla="*/ 22 w 1929"/>
              <a:gd name="T83" fmla="*/ 771 h 1631"/>
              <a:gd name="T84" fmla="*/ 779 w 1929"/>
              <a:gd name="T85" fmla="*/ 22 h 1631"/>
              <a:gd name="T86" fmla="*/ 809 w 1929"/>
              <a:gd name="T87" fmla="*/ 4 h 16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929" h="1631">
                <a:moveTo>
                  <a:pt x="825" y="0"/>
                </a:moveTo>
                <a:lnTo>
                  <a:pt x="843" y="2"/>
                </a:lnTo>
                <a:lnTo>
                  <a:pt x="863" y="11"/>
                </a:lnTo>
                <a:lnTo>
                  <a:pt x="885" y="30"/>
                </a:lnTo>
                <a:lnTo>
                  <a:pt x="927" y="66"/>
                </a:lnTo>
                <a:lnTo>
                  <a:pt x="965" y="97"/>
                </a:lnTo>
                <a:lnTo>
                  <a:pt x="996" y="123"/>
                </a:lnTo>
                <a:lnTo>
                  <a:pt x="1024" y="141"/>
                </a:lnTo>
                <a:lnTo>
                  <a:pt x="1044" y="155"/>
                </a:lnTo>
                <a:lnTo>
                  <a:pt x="1058" y="164"/>
                </a:lnTo>
                <a:lnTo>
                  <a:pt x="1067" y="168"/>
                </a:lnTo>
                <a:lnTo>
                  <a:pt x="1071" y="170"/>
                </a:lnTo>
                <a:lnTo>
                  <a:pt x="1093" y="181"/>
                </a:lnTo>
                <a:lnTo>
                  <a:pt x="1120" y="190"/>
                </a:lnTo>
                <a:lnTo>
                  <a:pt x="1151" y="195"/>
                </a:lnTo>
                <a:lnTo>
                  <a:pt x="1186" y="195"/>
                </a:lnTo>
                <a:lnTo>
                  <a:pt x="1220" y="188"/>
                </a:lnTo>
                <a:lnTo>
                  <a:pt x="1255" y="172"/>
                </a:lnTo>
                <a:lnTo>
                  <a:pt x="1392" y="84"/>
                </a:lnTo>
                <a:lnTo>
                  <a:pt x="1413" y="75"/>
                </a:lnTo>
                <a:lnTo>
                  <a:pt x="1433" y="75"/>
                </a:lnTo>
                <a:lnTo>
                  <a:pt x="1452" y="82"/>
                </a:lnTo>
                <a:lnTo>
                  <a:pt x="1464" y="97"/>
                </a:lnTo>
                <a:lnTo>
                  <a:pt x="1474" y="121"/>
                </a:lnTo>
                <a:lnTo>
                  <a:pt x="1510" y="316"/>
                </a:lnTo>
                <a:lnTo>
                  <a:pt x="1525" y="345"/>
                </a:lnTo>
                <a:lnTo>
                  <a:pt x="1543" y="368"/>
                </a:lnTo>
                <a:lnTo>
                  <a:pt x="1566" y="387"/>
                </a:lnTo>
                <a:lnTo>
                  <a:pt x="1594" y="401"/>
                </a:lnTo>
                <a:lnTo>
                  <a:pt x="1625" y="412"/>
                </a:lnTo>
                <a:lnTo>
                  <a:pt x="1658" y="421"/>
                </a:lnTo>
                <a:lnTo>
                  <a:pt x="1694" y="427"/>
                </a:lnTo>
                <a:lnTo>
                  <a:pt x="1730" y="430"/>
                </a:lnTo>
                <a:lnTo>
                  <a:pt x="1767" y="434"/>
                </a:lnTo>
                <a:lnTo>
                  <a:pt x="1803" y="436"/>
                </a:lnTo>
                <a:lnTo>
                  <a:pt x="1840" y="440"/>
                </a:lnTo>
                <a:lnTo>
                  <a:pt x="1863" y="443"/>
                </a:lnTo>
                <a:lnTo>
                  <a:pt x="1885" y="454"/>
                </a:lnTo>
                <a:lnTo>
                  <a:pt x="1902" y="469"/>
                </a:lnTo>
                <a:lnTo>
                  <a:pt x="1913" y="489"/>
                </a:lnTo>
                <a:lnTo>
                  <a:pt x="1916" y="512"/>
                </a:lnTo>
                <a:lnTo>
                  <a:pt x="1929" y="1560"/>
                </a:lnTo>
                <a:lnTo>
                  <a:pt x="1929" y="1578"/>
                </a:lnTo>
                <a:lnTo>
                  <a:pt x="1924" y="1595"/>
                </a:lnTo>
                <a:lnTo>
                  <a:pt x="1914" y="1607"/>
                </a:lnTo>
                <a:lnTo>
                  <a:pt x="1900" y="1618"/>
                </a:lnTo>
                <a:lnTo>
                  <a:pt x="1880" y="1626"/>
                </a:lnTo>
                <a:lnTo>
                  <a:pt x="1854" y="1631"/>
                </a:lnTo>
                <a:lnTo>
                  <a:pt x="1822" y="1631"/>
                </a:lnTo>
                <a:lnTo>
                  <a:pt x="1814" y="1631"/>
                </a:lnTo>
                <a:lnTo>
                  <a:pt x="1794" y="1629"/>
                </a:lnTo>
                <a:lnTo>
                  <a:pt x="1761" y="1627"/>
                </a:lnTo>
                <a:lnTo>
                  <a:pt x="1718" y="1626"/>
                </a:lnTo>
                <a:lnTo>
                  <a:pt x="1665" y="1620"/>
                </a:lnTo>
                <a:lnTo>
                  <a:pt x="1601" y="1611"/>
                </a:lnTo>
                <a:lnTo>
                  <a:pt x="1530" y="1602"/>
                </a:lnTo>
                <a:lnTo>
                  <a:pt x="1452" y="1587"/>
                </a:lnTo>
                <a:lnTo>
                  <a:pt x="1368" y="1569"/>
                </a:lnTo>
                <a:lnTo>
                  <a:pt x="1279" y="1547"/>
                </a:lnTo>
                <a:lnTo>
                  <a:pt x="1184" y="1520"/>
                </a:lnTo>
                <a:lnTo>
                  <a:pt x="1086" y="1489"/>
                </a:lnTo>
                <a:lnTo>
                  <a:pt x="987" y="1451"/>
                </a:lnTo>
                <a:lnTo>
                  <a:pt x="885" y="1407"/>
                </a:lnTo>
                <a:lnTo>
                  <a:pt x="763" y="1350"/>
                </a:lnTo>
                <a:lnTo>
                  <a:pt x="654" y="1294"/>
                </a:lnTo>
                <a:lnTo>
                  <a:pt x="554" y="1241"/>
                </a:lnTo>
                <a:lnTo>
                  <a:pt x="464" y="1190"/>
                </a:lnTo>
                <a:lnTo>
                  <a:pt x="384" y="1143"/>
                </a:lnTo>
                <a:lnTo>
                  <a:pt x="313" y="1099"/>
                </a:lnTo>
                <a:lnTo>
                  <a:pt x="253" y="1057"/>
                </a:lnTo>
                <a:lnTo>
                  <a:pt x="200" y="1021"/>
                </a:lnTo>
                <a:lnTo>
                  <a:pt x="155" y="988"/>
                </a:lnTo>
                <a:lnTo>
                  <a:pt x="118" y="959"/>
                </a:lnTo>
                <a:lnTo>
                  <a:pt x="89" y="935"/>
                </a:lnTo>
                <a:lnTo>
                  <a:pt x="67" y="915"/>
                </a:lnTo>
                <a:lnTo>
                  <a:pt x="53" y="902"/>
                </a:lnTo>
                <a:lnTo>
                  <a:pt x="43" y="893"/>
                </a:lnTo>
                <a:lnTo>
                  <a:pt x="42" y="890"/>
                </a:lnTo>
                <a:lnTo>
                  <a:pt x="20" y="864"/>
                </a:lnTo>
                <a:lnTo>
                  <a:pt x="5" y="842"/>
                </a:lnTo>
                <a:lnTo>
                  <a:pt x="0" y="822"/>
                </a:lnTo>
                <a:lnTo>
                  <a:pt x="2" y="804"/>
                </a:lnTo>
                <a:lnTo>
                  <a:pt x="9" y="787"/>
                </a:lnTo>
                <a:lnTo>
                  <a:pt x="22" y="771"/>
                </a:lnTo>
                <a:lnTo>
                  <a:pt x="767" y="35"/>
                </a:lnTo>
                <a:lnTo>
                  <a:pt x="779" y="22"/>
                </a:lnTo>
                <a:lnTo>
                  <a:pt x="794" y="11"/>
                </a:lnTo>
                <a:lnTo>
                  <a:pt x="809" y="4"/>
                </a:lnTo>
                <a:lnTo>
                  <a:pt x="825" y="0"/>
                </a:lnTo>
                <a:close/>
              </a:path>
            </a:pathLst>
          </a:custGeom>
          <a:solidFill>
            <a:schemeClr val="tx2">
              <a:lumMod val="40000"/>
              <a:lumOff val="60000"/>
            </a:schemeClr>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 name="Freeform 11">
            <a:extLst>
              <a:ext uri="{FF2B5EF4-FFF2-40B4-BE49-F238E27FC236}">
                <a16:creationId xmlns:a16="http://schemas.microsoft.com/office/drawing/2014/main" id="{00000000-0008-0000-0000-00000A000000}"/>
              </a:ext>
            </a:extLst>
          </xdr:cNvPr>
          <xdr:cNvSpPr>
            <a:spLocks/>
          </xdr:cNvSpPr>
        </xdr:nvSpPr>
        <xdr:spPr bwMode="auto">
          <a:xfrm>
            <a:off x="3725069" y="3879849"/>
            <a:ext cx="1281113" cy="1531938"/>
          </a:xfrm>
          <a:custGeom>
            <a:avLst/>
            <a:gdLst>
              <a:gd name="T0" fmla="*/ 1116 w 1614"/>
              <a:gd name="T1" fmla="*/ 6 h 1930"/>
              <a:gd name="T2" fmla="*/ 1153 w 1614"/>
              <a:gd name="T3" fmla="*/ 10 h 1930"/>
              <a:gd name="T4" fmla="*/ 1182 w 1614"/>
              <a:gd name="T5" fmla="*/ 22 h 1930"/>
              <a:gd name="T6" fmla="*/ 1202 w 1614"/>
              <a:gd name="T7" fmla="*/ 59 h 1930"/>
              <a:gd name="T8" fmla="*/ 1209 w 1614"/>
              <a:gd name="T9" fmla="*/ 150 h 1930"/>
              <a:gd name="T10" fmla="*/ 1220 w 1614"/>
              <a:gd name="T11" fmla="*/ 245 h 1930"/>
              <a:gd name="T12" fmla="*/ 1231 w 1614"/>
              <a:gd name="T13" fmla="*/ 299 h 1930"/>
              <a:gd name="T14" fmla="*/ 1237 w 1614"/>
              <a:gd name="T15" fmla="*/ 316 h 1930"/>
              <a:gd name="T16" fmla="*/ 1257 w 1614"/>
              <a:gd name="T17" fmla="*/ 365 h 1930"/>
              <a:gd name="T18" fmla="*/ 1300 w 1614"/>
              <a:gd name="T19" fmla="*/ 416 h 1930"/>
              <a:gd name="T20" fmla="*/ 1366 w 1614"/>
              <a:gd name="T21" fmla="*/ 449 h 1930"/>
              <a:gd name="T22" fmla="*/ 1546 w 1614"/>
              <a:gd name="T23" fmla="*/ 490 h 1930"/>
              <a:gd name="T24" fmla="*/ 1568 w 1614"/>
              <a:gd name="T25" fmla="*/ 523 h 1930"/>
              <a:gd name="T26" fmla="*/ 1557 w 1614"/>
              <a:gd name="T27" fmla="*/ 565 h 1930"/>
              <a:gd name="T28" fmla="*/ 1433 w 1614"/>
              <a:gd name="T29" fmla="*/ 767 h 1930"/>
              <a:gd name="T30" fmla="*/ 1439 w 1614"/>
              <a:gd name="T31" fmla="*/ 840 h 1930"/>
              <a:gd name="T32" fmla="*/ 1477 w 1614"/>
              <a:gd name="T33" fmla="*/ 911 h 1930"/>
              <a:gd name="T34" fmla="*/ 1532 w 1614"/>
              <a:gd name="T35" fmla="*/ 982 h 1930"/>
              <a:gd name="T36" fmla="*/ 1590 w 1614"/>
              <a:gd name="T37" fmla="*/ 1050 h 1930"/>
              <a:gd name="T38" fmla="*/ 1612 w 1614"/>
              <a:gd name="T39" fmla="*/ 1092 h 1930"/>
              <a:gd name="T40" fmla="*/ 1606 w 1614"/>
              <a:gd name="T41" fmla="*/ 1137 h 1930"/>
              <a:gd name="T42" fmla="*/ 861 w 1614"/>
              <a:gd name="T43" fmla="*/ 1906 h 1930"/>
              <a:gd name="T44" fmla="*/ 834 w 1614"/>
              <a:gd name="T45" fmla="*/ 1926 h 1930"/>
              <a:gd name="T46" fmla="*/ 799 w 1614"/>
              <a:gd name="T47" fmla="*/ 1928 h 1930"/>
              <a:gd name="T48" fmla="*/ 759 w 1614"/>
              <a:gd name="T49" fmla="*/ 1902 h 1930"/>
              <a:gd name="T50" fmla="*/ 732 w 1614"/>
              <a:gd name="T51" fmla="*/ 1877 h 1930"/>
              <a:gd name="T52" fmla="*/ 706 w 1614"/>
              <a:gd name="T53" fmla="*/ 1850 h 1930"/>
              <a:gd name="T54" fmla="*/ 663 w 1614"/>
              <a:gd name="T55" fmla="*/ 1799 h 1930"/>
              <a:gd name="T56" fmla="*/ 603 w 1614"/>
              <a:gd name="T57" fmla="*/ 1724 h 1930"/>
              <a:gd name="T58" fmla="*/ 532 w 1614"/>
              <a:gd name="T59" fmla="*/ 1627 h 1930"/>
              <a:gd name="T60" fmla="*/ 455 w 1614"/>
              <a:gd name="T61" fmla="*/ 1513 h 1930"/>
              <a:gd name="T62" fmla="*/ 377 w 1614"/>
              <a:gd name="T63" fmla="*/ 1378 h 1930"/>
              <a:gd name="T64" fmla="*/ 300 w 1614"/>
              <a:gd name="T65" fmla="*/ 1227 h 1930"/>
              <a:gd name="T66" fmla="*/ 231 w 1614"/>
              <a:gd name="T67" fmla="*/ 1061 h 1930"/>
              <a:gd name="T68" fmla="*/ 151 w 1614"/>
              <a:gd name="T69" fmla="*/ 831 h 1930"/>
              <a:gd name="T70" fmla="*/ 92 w 1614"/>
              <a:gd name="T71" fmla="*/ 633 h 1930"/>
              <a:gd name="T72" fmla="*/ 51 w 1614"/>
              <a:gd name="T73" fmla="*/ 467 h 1930"/>
              <a:gd name="T74" fmla="*/ 25 w 1614"/>
              <a:gd name="T75" fmla="*/ 332 h 1930"/>
              <a:gd name="T76" fmla="*/ 9 w 1614"/>
              <a:gd name="T77" fmla="*/ 230 h 1930"/>
              <a:gd name="T78" fmla="*/ 1 w 1614"/>
              <a:gd name="T79" fmla="*/ 155 h 1930"/>
              <a:gd name="T80" fmla="*/ 0 w 1614"/>
              <a:gd name="T81" fmla="*/ 112 h 1930"/>
              <a:gd name="T82" fmla="*/ 0 w 1614"/>
              <a:gd name="T83" fmla="*/ 99 h 1930"/>
              <a:gd name="T84" fmla="*/ 9 w 1614"/>
              <a:gd name="T85" fmla="*/ 39 h 1930"/>
              <a:gd name="T86" fmla="*/ 32 w 1614"/>
              <a:gd name="T87" fmla="*/ 8 h 1930"/>
              <a:gd name="T88" fmla="*/ 71 w 1614"/>
              <a:gd name="T89" fmla="*/ 0 h 19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614" h="1930">
                <a:moveTo>
                  <a:pt x="71" y="0"/>
                </a:moveTo>
                <a:lnTo>
                  <a:pt x="1116" y="6"/>
                </a:lnTo>
                <a:lnTo>
                  <a:pt x="1135" y="8"/>
                </a:lnTo>
                <a:lnTo>
                  <a:pt x="1153" y="10"/>
                </a:lnTo>
                <a:lnTo>
                  <a:pt x="1169" y="13"/>
                </a:lnTo>
                <a:lnTo>
                  <a:pt x="1182" y="22"/>
                </a:lnTo>
                <a:lnTo>
                  <a:pt x="1193" y="37"/>
                </a:lnTo>
                <a:lnTo>
                  <a:pt x="1202" y="59"/>
                </a:lnTo>
                <a:lnTo>
                  <a:pt x="1206" y="86"/>
                </a:lnTo>
                <a:lnTo>
                  <a:pt x="1209" y="150"/>
                </a:lnTo>
                <a:lnTo>
                  <a:pt x="1215" y="203"/>
                </a:lnTo>
                <a:lnTo>
                  <a:pt x="1220" y="245"/>
                </a:lnTo>
                <a:lnTo>
                  <a:pt x="1226" y="277"/>
                </a:lnTo>
                <a:lnTo>
                  <a:pt x="1231" y="299"/>
                </a:lnTo>
                <a:lnTo>
                  <a:pt x="1235" y="312"/>
                </a:lnTo>
                <a:lnTo>
                  <a:pt x="1237" y="316"/>
                </a:lnTo>
                <a:lnTo>
                  <a:pt x="1244" y="339"/>
                </a:lnTo>
                <a:lnTo>
                  <a:pt x="1257" y="365"/>
                </a:lnTo>
                <a:lnTo>
                  <a:pt x="1277" y="392"/>
                </a:lnTo>
                <a:lnTo>
                  <a:pt x="1300" y="416"/>
                </a:lnTo>
                <a:lnTo>
                  <a:pt x="1331" y="436"/>
                </a:lnTo>
                <a:lnTo>
                  <a:pt x="1366" y="449"/>
                </a:lnTo>
                <a:lnTo>
                  <a:pt x="1524" y="483"/>
                </a:lnTo>
                <a:lnTo>
                  <a:pt x="1546" y="490"/>
                </a:lnTo>
                <a:lnTo>
                  <a:pt x="1561" y="505"/>
                </a:lnTo>
                <a:lnTo>
                  <a:pt x="1568" y="523"/>
                </a:lnTo>
                <a:lnTo>
                  <a:pt x="1566" y="543"/>
                </a:lnTo>
                <a:lnTo>
                  <a:pt x="1557" y="565"/>
                </a:lnTo>
                <a:lnTo>
                  <a:pt x="1444" y="729"/>
                </a:lnTo>
                <a:lnTo>
                  <a:pt x="1433" y="767"/>
                </a:lnTo>
                <a:lnTo>
                  <a:pt x="1432" y="804"/>
                </a:lnTo>
                <a:lnTo>
                  <a:pt x="1439" y="840"/>
                </a:lnTo>
                <a:lnTo>
                  <a:pt x="1455" y="877"/>
                </a:lnTo>
                <a:lnTo>
                  <a:pt x="1477" y="911"/>
                </a:lnTo>
                <a:lnTo>
                  <a:pt x="1503" y="948"/>
                </a:lnTo>
                <a:lnTo>
                  <a:pt x="1532" y="982"/>
                </a:lnTo>
                <a:lnTo>
                  <a:pt x="1561" y="1017"/>
                </a:lnTo>
                <a:lnTo>
                  <a:pt x="1590" y="1050"/>
                </a:lnTo>
                <a:lnTo>
                  <a:pt x="1605" y="1070"/>
                </a:lnTo>
                <a:lnTo>
                  <a:pt x="1612" y="1092"/>
                </a:lnTo>
                <a:lnTo>
                  <a:pt x="1614" y="1115"/>
                </a:lnTo>
                <a:lnTo>
                  <a:pt x="1606" y="1137"/>
                </a:lnTo>
                <a:lnTo>
                  <a:pt x="1594" y="1157"/>
                </a:lnTo>
                <a:lnTo>
                  <a:pt x="861" y="1906"/>
                </a:lnTo>
                <a:lnTo>
                  <a:pt x="849" y="1919"/>
                </a:lnTo>
                <a:lnTo>
                  <a:pt x="834" y="1926"/>
                </a:lnTo>
                <a:lnTo>
                  <a:pt x="818" y="1930"/>
                </a:lnTo>
                <a:lnTo>
                  <a:pt x="799" y="1928"/>
                </a:lnTo>
                <a:lnTo>
                  <a:pt x="781" y="1919"/>
                </a:lnTo>
                <a:lnTo>
                  <a:pt x="759" y="1902"/>
                </a:lnTo>
                <a:lnTo>
                  <a:pt x="736" y="1881"/>
                </a:lnTo>
                <a:lnTo>
                  <a:pt x="732" y="1877"/>
                </a:lnTo>
                <a:lnTo>
                  <a:pt x="723" y="1866"/>
                </a:lnTo>
                <a:lnTo>
                  <a:pt x="706" y="1850"/>
                </a:lnTo>
                <a:lnTo>
                  <a:pt x="686" y="1828"/>
                </a:lnTo>
                <a:lnTo>
                  <a:pt x="663" y="1799"/>
                </a:lnTo>
                <a:lnTo>
                  <a:pt x="634" y="1764"/>
                </a:lnTo>
                <a:lnTo>
                  <a:pt x="603" y="1724"/>
                </a:lnTo>
                <a:lnTo>
                  <a:pt x="568" y="1678"/>
                </a:lnTo>
                <a:lnTo>
                  <a:pt x="532" y="1627"/>
                </a:lnTo>
                <a:lnTo>
                  <a:pt x="493" y="1573"/>
                </a:lnTo>
                <a:lnTo>
                  <a:pt x="455" y="1513"/>
                </a:lnTo>
                <a:lnTo>
                  <a:pt x="415" y="1447"/>
                </a:lnTo>
                <a:lnTo>
                  <a:pt x="377" y="1378"/>
                </a:lnTo>
                <a:lnTo>
                  <a:pt x="337" y="1303"/>
                </a:lnTo>
                <a:lnTo>
                  <a:pt x="300" y="1227"/>
                </a:lnTo>
                <a:lnTo>
                  <a:pt x="264" y="1146"/>
                </a:lnTo>
                <a:lnTo>
                  <a:pt x="231" y="1061"/>
                </a:lnTo>
                <a:lnTo>
                  <a:pt x="189" y="942"/>
                </a:lnTo>
                <a:lnTo>
                  <a:pt x="151" y="831"/>
                </a:lnTo>
                <a:lnTo>
                  <a:pt x="120" y="727"/>
                </a:lnTo>
                <a:lnTo>
                  <a:pt x="92" y="633"/>
                </a:lnTo>
                <a:lnTo>
                  <a:pt x="71" y="547"/>
                </a:lnTo>
                <a:lnTo>
                  <a:pt x="51" y="467"/>
                </a:lnTo>
                <a:lnTo>
                  <a:pt x="36" y="396"/>
                </a:lnTo>
                <a:lnTo>
                  <a:pt x="25" y="332"/>
                </a:lnTo>
                <a:lnTo>
                  <a:pt x="16" y="277"/>
                </a:lnTo>
                <a:lnTo>
                  <a:pt x="9" y="230"/>
                </a:lnTo>
                <a:lnTo>
                  <a:pt x="5" y="188"/>
                </a:lnTo>
                <a:lnTo>
                  <a:pt x="1" y="155"/>
                </a:lnTo>
                <a:lnTo>
                  <a:pt x="0" y="130"/>
                </a:lnTo>
                <a:lnTo>
                  <a:pt x="0" y="112"/>
                </a:lnTo>
                <a:lnTo>
                  <a:pt x="0" y="101"/>
                </a:lnTo>
                <a:lnTo>
                  <a:pt x="0" y="99"/>
                </a:lnTo>
                <a:lnTo>
                  <a:pt x="1" y="64"/>
                </a:lnTo>
                <a:lnTo>
                  <a:pt x="9" y="39"/>
                </a:lnTo>
                <a:lnTo>
                  <a:pt x="18" y="20"/>
                </a:lnTo>
                <a:lnTo>
                  <a:pt x="32" y="8"/>
                </a:lnTo>
                <a:lnTo>
                  <a:pt x="49" y="2"/>
                </a:lnTo>
                <a:lnTo>
                  <a:pt x="71" y="0"/>
                </a:lnTo>
                <a:close/>
              </a:path>
            </a:pathLst>
          </a:custGeom>
          <a:solidFill>
            <a:srgbClr val="00B0F0"/>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 name="Freeform 12">
            <a:extLst>
              <a:ext uri="{FF2B5EF4-FFF2-40B4-BE49-F238E27FC236}">
                <a16:creationId xmlns:a16="http://schemas.microsoft.com/office/drawing/2014/main" id="{00000000-0008-0000-0000-00000B000000}"/>
              </a:ext>
            </a:extLst>
          </xdr:cNvPr>
          <xdr:cNvSpPr>
            <a:spLocks/>
          </xdr:cNvSpPr>
        </xdr:nvSpPr>
        <xdr:spPr bwMode="auto">
          <a:xfrm>
            <a:off x="3713956" y="2205037"/>
            <a:ext cx="1290638" cy="1535113"/>
          </a:xfrm>
          <a:custGeom>
            <a:avLst/>
            <a:gdLst>
              <a:gd name="T0" fmla="*/ 822 w 1627"/>
              <a:gd name="T1" fmla="*/ 2 h 1933"/>
              <a:gd name="T2" fmla="*/ 854 w 1627"/>
              <a:gd name="T3" fmla="*/ 22 h 1933"/>
              <a:gd name="T4" fmla="*/ 1605 w 1627"/>
              <a:gd name="T5" fmla="*/ 778 h 1933"/>
              <a:gd name="T6" fmla="*/ 1623 w 1627"/>
              <a:gd name="T7" fmla="*/ 807 h 1933"/>
              <a:gd name="T8" fmla="*/ 1625 w 1627"/>
              <a:gd name="T9" fmla="*/ 840 h 1933"/>
              <a:gd name="T10" fmla="*/ 1598 w 1627"/>
              <a:gd name="T11" fmla="*/ 883 h 1933"/>
              <a:gd name="T12" fmla="*/ 1530 w 1627"/>
              <a:gd name="T13" fmla="*/ 963 h 1933"/>
              <a:gd name="T14" fmla="*/ 1487 w 1627"/>
              <a:gd name="T15" fmla="*/ 1020 h 1933"/>
              <a:gd name="T16" fmla="*/ 1465 w 1627"/>
              <a:gd name="T17" fmla="*/ 1056 h 1933"/>
              <a:gd name="T18" fmla="*/ 1457 w 1627"/>
              <a:gd name="T19" fmla="*/ 1069 h 1933"/>
              <a:gd name="T20" fmla="*/ 1437 w 1627"/>
              <a:gd name="T21" fmla="*/ 1118 h 1933"/>
              <a:gd name="T22" fmla="*/ 1434 w 1627"/>
              <a:gd name="T23" fmla="*/ 1184 h 1933"/>
              <a:gd name="T24" fmla="*/ 1457 w 1627"/>
              <a:gd name="T25" fmla="*/ 1253 h 1933"/>
              <a:gd name="T26" fmla="*/ 1554 w 1627"/>
              <a:gd name="T27" fmla="*/ 1410 h 1933"/>
              <a:gd name="T28" fmla="*/ 1549 w 1627"/>
              <a:gd name="T29" fmla="*/ 1448 h 1933"/>
              <a:gd name="T30" fmla="*/ 1510 w 1627"/>
              <a:gd name="T31" fmla="*/ 1472 h 1933"/>
              <a:gd name="T32" fmla="*/ 1286 w 1627"/>
              <a:gd name="T33" fmla="*/ 1523 h 1933"/>
              <a:gd name="T34" fmla="*/ 1244 w 1627"/>
              <a:gd name="T35" fmla="*/ 1565 h 1933"/>
              <a:gd name="T36" fmla="*/ 1217 w 1627"/>
              <a:gd name="T37" fmla="*/ 1623 h 1933"/>
              <a:gd name="T38" fmla="*/ 1204 w 1627"/>
              <a:gd name="T39" fmla="*/ 1692 h 1933"/>
              <a:gd name="T40" fmla="*/ 1197 w 1627"/>
              <a:gd name="T41" fmla="*/ 1765 h 1933"/>
              <a:gd name="T42" fmla="*/ 1191 w 1627"/>
              <a:gd name="T43" fmla="*/ 1838 h 1933"/>
              <a:gd name="T44" fmla="*/ 1177 w 1627"/>
              <a:gd name="T45" fmla="*/ 1884 h 1933"/>
              <a:gd name="T46" fmla="*/ 1142 w 1627"/>
              <a:gd name="T47" fmla="*/ 1911 h 1933"/>
              <a:gd name="T48" fmla="*/ 71 w 1627"/>
              <a:gd name="T49" fmla="*/ 1933 h 1933"/>
              <a:gd name="T50" fmla="*/ 38 w 1627"/>
              <a:gd name="T51" fmla="*/ 1925 h 1933"/>
              <a:gd name="T52" fmla="*/ 13 w 1627"/>
              <a:gd name="T53" fmla="*/ 1904 h 1933"/>
              <a:gd name="T54" fmla="*/ 2 w 1627"/>
              <a:gd name="T55" fmla="*/ 1858 h 1933"/>
              <a:gd name="T56" fmla="*/ 0 w 1627"/>
              <a:gd name="T57" fmla="*/ 1818 h 1933"/>
              <a:gd name="T58" fmla="*/ 2 w 1627"/>
              <a:gd name="T59" fmla="*/ 1765 h 1933"/>
              <a:gd name="T60" fmla="*/ 11 w 1627"/>
              <a:gd name="T61" fmla="*/ 1667 h 1933"/>
              <a:gd name="T62" fmla="*/ 29 w 1627"/>
              <a:gd name="T63" fmla="*/ 1534 h 1933"/>
              <a:gd name="T64" fmla="*/ 60 w 1627"/>
              <a:gd name="T65" fmla="*/ 1370 h 1933"/>
              <a:gd name="T66" fmla="*/ 107 w 1627"/>
              <a:gd name="T67" fmla="*/ 1186 h 1933"/>
              <a:gd name="T68" fmla="*/ 177 w 1627"/>
              <a:gd name="T69" fmla="*/ 989 h 1933"/>
              <a:gd name="T70" fmla="*/ 277 w 1627"/>
              <a:gd name="T71" fmla="*/ 767 h 1933"/>
              <a:gd name="T72" fmla="*/ 386 w 1627"/>
              <a:gd name="T73" fmla="*/ 555 h 1933"/>
              <a:gd name="T74" fmla="*/ 483 w 1627"/>
              <a:gd name="T75" fmla="*/ 386 h 1933"/>
              <a:gd name="T76" fmla="*/ 568 w 1627"/>
              <a:gd name="T77" fmla="*/ 253 h 1933"/>
              <a:gd name="T78" fmla="*/ 638 w 1627"/>
              <a:gd name="T79" fmla="*/ 156 h 1933"/>
              <a:gd name="T80" fmla="*/ 690 w 1627"/>
              <a:gd name="T81" fmla="*/ 91 h 1933"/>
              <a:gd name="T82" fmla="*/ 723 w 1627"/>
              <a:gd name="T83" fmla="*/ 53 h 1933"/>
              <a:gd name="T84" fmla="*/ 734 w 1627"/>
              <a:gd name="T85" fmla="*/ 42 h 1933"/>
              <a:gd name="T86" fmla="*/ 782 w 1627"/>
              <a:gd name="T87" fmla="*/ 5 h 19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627" h="1933">
                <a:moveTo>
                  <a:pt x="803" y="0"/>
                </a:moveTo>
                <a:lnTo>
                  <a:pt x="822" y="2"/>
                </a:lnTo>
                <a:lnTo>
                  <a:pt x="838" y="9"/>
                </a:lnTo>
                <a:lnTo>
                  <a:pt x="854" y="22"/>
                </a:lnTo>
                <a:lnTo>
                  <a:pt x="1592" y="763"/>
                </a:lnTo>
                <a:lnTo>
                  <a:pt x="1605" y="778"/>
                </a:lnTo>
                <a:lnTo>
                  <a:pt x="1616" y="790"/>
                </a:lnTo>
                <a:lnTo>
                  <a:pt x="1623" y="807"/>
                </a:lnTo>
                <a:lnTo>
                  <a:pt x="1627" y="823"/>
                </a:lnTo>
                <a:lnTo>
                  <a:pt x="1625" y="840"/>
                </a:lnTo>
                <a:lnTo>
                  <a:pt x="1616" y="860"/>
                </a:lnTo>
                <a:lnTo>
                  <a:pt x="1598" y="883"/>
                </a:lnTo>
                <a:lnTo>
                  <a:pt x="1561" y="925"/>
                </a:lnTo>
                <a:lnTo>
                  <a:pt x="1530" y="963"/>
                </a:lnTo>
                <a:lnTo>
                  <a:pt x="1507" y="994"/>
                </a:lnTo>
                <a:lnTo>
                  <a:pt x="1487" y="1020"/>
                </a:lnTo>
                <a:lnTo>
                  <a:pt x="1474" y="1042"/>
                </a:lnTo>
                <a:lnTo>
                  <a:pt x="1465" y="1056"/>
                </a:lnTo>
                <a:lnTo>
                  <a:pt x="1459" y="1066"/>
                </a:lnTo>
                <a:lnTo>
                  <a:pt x="1457" y="1069"/>
                </a:lnTo>
                <a:lnTo>
                  <a:pt x="1447" y="1091"/>
                </a:lnTo>
                <a:lnTo>
                  <a:pt x="1437" y="1118"/>
                </a:lnTo>
                <a:lnTo>
                  <a:pt x="1434" y="1149"/>
                </a:lnTo>
                <a:lnTo>
                  <a:pt x="1434" y="1184"/>
                </a:lnTo>
                <a:lnTo>
                  <a:pt x="1441" y="1219"/>
                </a:lnTo>
                <a:lnTo>
                  <a:pt x="1457" y="1253"/>
                </a:lnTo>
                <a:lnTo>
                  <a:pt x="1545" y="1388"/>
                </a:lnTo>
                <a:lnTo>
                  <a:pt x="1554" y="1410"/>
                </a:lnTo>
                <a:lnTo>
                  <a:pt x="1556" y="1432"/>
                </a:lnTo>
                <a:lnTo>
                  <a:pt x="1549" y="1448"/>
                </a:lnTo>
                <a:lnTo>
                  <a:pt x="1532" y="1463"/>
                </a:lnTo>
                <a:lnTo>
                  <a:pt x="1510" y="1472"/>
                </a:lnTo>
                <a:lnTo>
                  <a:pt x="1315" y="1508"/>
                </a:lnTo>
                <a:lnTo>
                  <a:pt x="1286" y="1523"/>
                </a:lnTo>
                <a:lnTo>
                  <a:pt x="1263" y="1541"/>
                </a:lnTo>
                <a:lnTo>
                  <a:pt x="1244" y="1565"/>
                </a:lnTo>
                <a:lnTo>
                  <a:pt x="1230" y="1592"/>
                </a:lnTo>
                <a:lnTo>
                  <a:pt x="1217" y="1623"/>
                </a:lnTo>
                <a:lnTo>
                  <a:pt x="1210" y="1656"/>
                </a:lnTo>
                <a:lnTo>
                  <a:pt x="1204" y="1692"/>
                </a:lnTo>
                <a:lnTo>
                  <a:pt x="1201" y="1729"/>
                </a:lnTo>
                <a:lnTo>
                  <a:pt x="1197" y="1765"/>
                </a:lnTo>
                <a:lnTo>
                  <a:pt x="1195" y="1802"/>
                </a:lnTo>
                <a:lnTo>
                  <a:pt x="1191" y="1838"/>
                </a:lnTo>
                <a:lnTo>
                  <a:pt x="1188" y="1862"/>
                </a:lnTo>
                <a:lnTo>
                  <a:pt x="1177" y="1884"/>
                </a:lnTo>
                <a:lnTo>
                  <a:pt x="1162" y="1900"/>
                </a:lnTo>
                <a:lnTo>
                  <a:pt x="1142" y="1911"/>
                </a:lnTo>
                <a:lnTo>
                  <a:pt x="1119" y="1916"/>
                </a:lnTo>
                <a:lnTo>
                  <a:pt x="71" y="1933"/>
                </a:lnTo>
                <a:lnTo>
                  <a:pt x="53" y="1931"/>
                </a:lnTo>
                <a:lnTo>
                  <a:pt x="38" y="1925"/>
                </a:lnTo>
                <a:lnTo>
                  <a:pt x="24" y="1916"/>
                </a:lnTo>
                <a:lnTo>
                  <a:pt x="13" y="1904"/>
                </a:lnTo>
                <a:lnTo>
                  <a:pt x="5" y="1884"/>
                </a:lnTo>
                <a:lnTo>
                  <a:pt x="2" y="1858"/>
                </a:lnTo>
                <a:lnTo>
                  <a:pt x="0" y="1823"/>
                </a:lnTo>
                <a:lnTo>
                  <a:pt x="0" y="1818"/>
                </a:lnTo>
                <a:lnTo>
                  <a:pt x="2" y="1796"/>
                </a:lnTo>
                <a:lnTo>
                  <a:pt x="2" y="1765"/>
                </a:lnTo>
                <a:lnTo>
                  <a:pt x="5" y="1721"/>
                </a:lnTo>
                <a:lnTo>
                  <a:pt x="11" y="1667"/>
                </a:lnTo>
                <a:lnTo>
                  <a:pt x="18" y="1605"/>
                </a:lnTo>
                <a:lnTo>
                  <a:pt x="29" y="1534"/>
                </a:lnTo>
                <a:lnTo>
                  <a:pt x="42" y="1455"/>
                </a:lnTo>
                <a:lnTo>
                  <a:pt x="60" y="1370"/>
                </a:lnTo>
                <a:lnTo>
                  <a:pt x="82" y="1280"/>
                </a:lnTo>
                <a:lnTo>
                  <a:pt x="107" y="1186"/>
                </a:lnTo>
                <a:lnTo>
                  <a:pt x="140" y="1089"/>
                </a:lnTo>
                <a:lnTo>
                  <a:pt x="177" y="989"/>
                </a:lnTo>
                <a:lnTo>
                  <a:pt x="220" y="887"/>
                </a:lnTo>
                <a:lnTo>
                  <a:pt x="277" y="767"/>
                </a:lnTo>
                <a:lnTo>
                  <a:pt x="333" y="656"/>
                </a:lnTo>
                <a:lnTo>
                  <a:pt x="386" y="555"/>
                </a:lnTo>
                <a:lnTo>
                  <a:pt x="435" y="464"/>
                </a:lnTo>
                <a:lnTo>
                  <a:pt x="483" y="386"/>
                </a:lnTo>
                <a:lnTo>
                  <a:pt x="527" y="315"/>
                </a:lnTo>
                <a:lnTo>
                  <a:pt x="568" y="253"/>
                </a:lnTo>
                <a:lnTo>
                  <a:pt x="605" y="200"/>
                </a:lnTo>
                <a:lnTo>
                  <a:pt x="638" y="156"/>
                </a:lnTo>
                <a:lnTo>
                  <a:pt x="667" y="120"/>
                </a:lnTo>
                <a:lnTo>
                  <a:pt x="690" y="91"/>
                </a:lnTo>
                <a:lnTo>
                  <a:pt x="709" y="69"/>
                </a:lnTo>
                <a:lnTo>
                  <a:pt x="723" y="53"/>
                </a:lnTo>
                <a:lnTo>
                  <a:pt x="732" y="45"/>
                </a:lnTo>
                <a:lnTo>
                  <a:pt x="734" y="42"/>
                </a:lnTo>
                <a:lnTo>
                  <a:pt x="760" y="20"/>
                </a:lnTo>
                <a:lnTo>
                  <a:pt x="782" y="5"/>
                </a:lnTo>
                <a:lnTo>
                  <a:pt x="803" y="0"/>
                </a:lnTo>
                <a:close/>
              </a:path>
            </a:pathLst>
          </a:custGeom>
          <a:solidFill>
            <a:srgbClr val="A1CE96"/>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solidFill>
                <a:srgbClr val="FFC000"/>
              </a:solidFill>
              <a:latin typeface="+mj-lt"/>
            </a:endParaRPr>
          </a:p>
        </xdr:txBody>
      </xdr:sp>
      <xdr:sp macro="" textlink="">
        <xdr:nvSpPr>
          <xdr:cNvPr id="12" name="Freeform 13">
            <a:extLst>
              <a:ext uri="{FF2B5EF4-FFF2-40B4-BE49-F238E27FC236}">
                <a16:creationId xmlns:a16="http://schemas.microsoft.com/office/drawing/2014/main" id="{00000000-0008-0000-0000-00000C000000}"/>
              </a:ext>
            </a:extLst>
          </xdr:cNvPr>
          <xdr:cNvSpPr>
            <a:spLocks/>
          </xdr:cNvSpPr>
        </xdr:nvSpPr>
        <xdr:spPr bwMode="auto">
          <a:xfrm>
            <a:off x="4485481" y="1420812"/>
            <a:ext cx="1533525" cy="1276350"/>
          </a:xfrm>
          <a:custGeom>
            <a:avLst/>
            <a:gdLst>
              <a:gd name="T0" fmla="*/ 1835 w 1933"/>
              <a:gd name="T1" fmla="*/ 0 h 1608"/>
              <a:gd name="T2" fmla="*/ 1893 w 1933"/>
              <a:gd name="T3" fmla="*/ 9 h 1608"/>
              <a:gd name="T4" fmla="*/ 1924 w 1933"/>
              <a:gd name="T5" fmla="*/ 34 h 1608"/>
              <a:gd name="T6" fmla="*/ 1933 w 1933"/>
              <a:gd name="T7" fmla="*/ 71 h 1608"/>
              <a:gd name="T8" fmla="*/ 1920 w 1933"/>
              <a:gd name="T9" fmla="*/ 1136 h 1608"/>
              <a:gd name="T10" fmla="*/ 1913 w 1933"/>
              <a:gd name="T11" fmla="*/ 1169 h 1608"/>
              <a:gd name="T12" fmla="*/ 1889 w 1933"/>
              <a:gd name="T13" fmla="*/ 1195 h 1608"/>
              <a:gd name="T14" fmla="*/ 1840 w 1933"/>
              <a:gd name="T15" fmla="*/ 1206 h 1608"/>
              <a:gd name="T16" fmla="*/ 1723 w 1933"/>
              <a:gd name="T17" fmla="*/ 1215 h 1608"/>
              <a:gd name="T18" fmla="*/ 1651 w 1933"/>
              <a:gd name="T19" fmla="*/ 1226 h 1608"/>
              <a:gd name="T20" fmla="*/ 1614 w 1933"/>
              <a:gd name="T21" fmla="*/ 1235 h 1608"/>
              <a:gd name="T22" fmla="*/ 1587 w 1933"/>
              <a:gd name="T23" fmla="*/ 1244 h 1608"/>
              <a:gd name="T24" fmla="*/ 1534 w 1933"/>
              <a:gd name="T25" fmla="*/ 1275 h 1608"/>
              <a:gd name="T26" fmla="*/ 1490 w 1933"/>
              <a:gd name="T27" fmla="*/ 1329 h 1608"/>
              <a:gd name="T28" fmla="*/ 1443 w 1933"/>
              <a:gd name="T29" fmla="*/ 1523 h 1608"/>
              <a:gd name="T30" fmla="*/ 1419 w 1933"/>
              <a:gd name="T31" fmla="*/ 1559 h 1608"/>
              <a:gd name="T32" fmla="*/ 1381 w 1933"/>
              <a:gd name="T33" fmla="*/ 1564 h 1608"/>
              <a:gd name="T34" fmla="*/ 1195 w 1933"/>
              <a:gd name="T35" fmla="*/ 1442 h 1608"/>
              <a:gd name="T36" fmla="*/ 1122 w 1933"/>
              <a:gd name="T37" fmla="*/ 1428 h 1608"/>
              <a:gd name="T38" fmla="*/ 1049 w 1933"/>
              <a:gd name="T39" fmla="*/ 1451 h 1608"/>
              <a:gd name="T40" fmla="*/ 978 w 1933"/>
              <a:gd name="T41" fmla="*/ 1499 h 1608"/>
              <a:gd name="T42" fmla="*/ 909 w 1933"/>
              <a:gd name="T43" fmla="*/ 1557 h 1608"/>
              <a:gd name="T44" fmla="*/ 854 w 1933"/>
              <a:gd name="T45" fmla="*/ 1599 h 1608"/>
              <a:gd name="T46" fmla="*/ 809 w 1933"/>
              <a:gd name="T47" fmla="*/ 1608 h 1608"/>
              <a:gd name="T48" fmla="*/ 769 w 1933"/>
              <a:gd name="T49" fmla="*/ 1588 h 1608"/>
              <a:gd name="T50" fmla="*/ 11 w 1933"/>
              <a:gd name="T51" fmla="*/ 839 h 1608"/>
              <a:gd name="T52" fmla="*/ 0 w 1933"/>
              <a:gd name="T53" fmla="*/ 808 h 1608"/>
              <a:gd name="T54" fmla="*/ 11 w 1933"/>
              <a:gd name="T55" fmla="*/ 772 h 1608"/>
              <a:gd name="T56" fmla="*/ 49 w 1933"/>
              <a:gd name="T57" fmla="*/ 726 h 1608"/>
              <a:gd name="T58" fmla="*/ 62 w 1933"/>
              <a:gd name="T59" fmla="*/ 714 h 1608"/>
              <a:gd name="T60" fmla="*/ 102 w 1933"/>
              <a:gd name="T61" fmla="*/ 679 h 1608"/>
              <a:gd name="T62" fmla="*/ 166 w 1933"/>
              <a:gd name="T63" fmla="*/ 626 h 1608"/>
              <a:gd name="T64" fmla="*/ 251 w 1933"/>
              <a:gd name="T65" fmla="*/ 561 h 1608"/>
              <a:gd name="T66" fmla="*/ 359 w 1933"/>
              <a:gd name="T67" fmla="*/ 488 h 1608"/>
              <a:gd name="T68" fmla="*/ 485 w 1933"/>
              <a:gd name="T69" fmla="*/ 409 h 1608"/>
              <a:gd name="T70" fmla="*/ 627 w 1933"/>
              <a:gd name="T71" fmla="*/ 331 h 1608"/>
              <a:gd name="T72" fmla="*/ 787 w 1933"/>
              <a:gd name="T73" fmla="*/ 260 h 1608"/>
              <a:gd name="T74" fmla="*/ 991 w 1933"/>
              <a:gd name="T75" fmla="*/ 185 h 1608"/>
              <a:gd name="T76" fmla="*/ 1204 w 1933"/>
              <a:gd name="T77" fmla="*/ 118 h 1608"/>
              <a:gd name="T78" fmla="*/ 1386 w 1933"/>
              <a:gd name="T79" fmla="*/ 69 h 1608"/>
              <a:gd name="T80" fmla="*/ 1536 w 1933"/>
              <a:gd name="T81" fmla="*/ 36 h 1608"/>
              <a:gd name="T82" fmla="*/ 1656 w 1933"/>
              <a:gd name="T83" fmla="*/ 16 h 1608"/>
              <a:gd name="T84" fmla="*/ 1744 w 1933"/>
              <a:gd name="T85" fmla="*/ 5 h 1608"/>
              <a:gd name="T86" fmla="*/ 1802 w 1933"/>
              <a:gd name="T87" fmla="*/ 1 h 1608"/>
              <a:gd name="T88" fmla="*/ 1831 w 1933"/>
              <a:gd name="T89" fmla="*/ 0 h 16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933" h="1608">
                <a:moveTo>
                  <a:pt x="1831" y="0"/>
                </a:moveTo>
                <a:lnTo>
                  <a:pt x="1835" y="0"/>
                </a:lnTo>
                <a:lnTo>
                  <a:pt x="1867" y="3"/>
                </a:lnTo>
                <a:lnTo>
                  <a:pt x="1893" y="9"/>
                </a:lnTo>
                <a:lnTo>
                  <a:pt x="1913" y="20"/>
                </a:lnTo>
                <a:lnTo>
                  <a:pt x="1924" y="34"/>
                </a:lnTo>
                <a:lnTo>
                  <a:pt x="1931" y="51"/>
                </a:lnTo>
                <a:lnTo>
                  <a:pt x="1933" y="71"/>
                </a:lnTo>
                <a:lnTo>
                  <a:pt x="1920" y="1118"/>
                </a:lnTo>
                <a:lnTo>
                  <a:pt x="1920" y="1136"/>
                </a:lnTo>
                <a:lnTo>
                  <a:pt x="1918" y="1153"/>
                </a:lnTo>
                <a:lnTo>
                  <a:pt x="1913" y="1169"/>
                </a:lnTo>
                <a:lnTo>
                  <a:pt x="1904" y="1184"/>
                </a:lnTo>
                <a:lnTo>
                  <a:pt x="1889" y="1195"/>
                </a:lnTo>
                <a:lnTo>
                  <a:pt x="1869" y="1202"/>
                </a:lnTo>
                <a:lnTo>
                  <a:pt x="1840" y="1206"/>
                </a:lnTo>
                <a:lnTo>
                  <a:pt x="1776" y="1209"/>
                </a:lnTo>
                <a:lnTo>
                  <a:pt x="1723" y="1215"/>
                </a:lnTo>
                <a:lnTo>
                  <a:pt x="1682" y="1220"/>
                </a:lnTo>
                <a:lnTo>
                  <a:pt x="1651" y="1226"/>
                </a:lnTo>
                <a:lnTo>
                  <a:pt x="1627" y="1231"/>
                </a:lnTo>
                <a:lnTo>
                  <a:pt x="1614" y="1235"/>
                </a:lnTo>
                <a:lnTo>
                  <a:pt x="1611" y="1237"/>
                </a:lnTo>
                <a:lnTo>
                  <a:pt x="1587" y="1244"/>
                </a:lnTo>
                <a:lnTo>
                  <a:pt x="1561" y="1257"/>
                </a:lnTo>
                <a:lnTo>
                  <a:pt x="1534" y="1275"/>
                </a:lnTo>
                <a:lnTo>
                  <a:pt x="1510" y="1300"/>
                </a:lnTo>
                <a:lnTo>
                  <a:pt x="1490" y="1329"/>
                </a:lnTo>
                <a:lnTo>
                  <a:pt x="1478" y="1366"/>
                </a:lnTo>
                <a:lnTo>
                  <a:pt x="1443" y="1523"/>
                </a:lnTo>
                <a:lnTo>
                  <a:pt x="1434" y="1544"/>
                </a:lnTo>
                <a:lnTo>
                  <a:pt x="1419" y="1559"/>
                </a:lnTo>
                <a:lnTo>
                  <a:pt x="1401" y="1566"/>
                </a:lnTo>
                <a:lnTo>
                  <a:pt x="1381" y="1564"/>
                </a:lnTo>
                <a:lnTo>
                  <a:pt x="1359" y="1555"/>
                </a:lnTo>
                <a:lnTo>
                  <a:pt x="1195" y="1442"/>
                </a:lnTo>
                <a:lnTo>
                  <a:pt x="1159" y="1430"/>
                </a:lnTo>
                <a:lnTo>
                  <a:pt x="1122" y="1428"/>
                </a:lnTo>
                <a:lnTo>
                  <a:pt x="1086" y="1437"/>
                </a:lnTo>
                <a:lnTo>
                  <a:pt x="1049" y="1451"/>
                </a:lnTo>
                <a:lnTo>
                  <a:pt x="1013" y="1473"/>
                </a:lnTo>
                <a:lnTo>
                  <a:pt x="978" y="1499"/>
                </a:lnTo>
                <a:lnTo>
                  <a:pt x="942" y="1528"/>
                </a:lnTo>
                <a:lnTo>
                  <a:pt x="909" y="1557"/>
                </a:lnTo>
                <a:lnTo>
                  <a:pt x="875" y="1586"/>
                </a:lnTo>
                <a:lnTo>
                  <a:pt x="854" y="1599"/>
                </a:lnTo>
                <a:lnTo>
                  <a:pt x="833" y="1608"/>
                </a:lnTo>
                <a:lnTo>
                  <a:pt x="809" y="1608"/>
                </a:lnTo>
                <a:lnTo>
                  <a:pt x="789" y="1603"/>
                </a:lnTo>
                <a:lnTo>
                  <a:pt x="769" y="1588"/>
                </a:lnTo>
                <a:lnTo>
                  <a:pt x="22" y="852"/>
                </a:lnTo>
                <a:lnTo>
                  <a:pt x="11" y="839"/>
                </a:lnTo>
                <a:lnTo>
                  <a:pt x="2" y="825"/>
                </a:lnTo>
                <a:lnTo>
                  <a:pt x="0" y="808"/>
                </a:lnTo>
                <a:lnTo>
                  <a:pt x="2" y="792"/>
                </a:lnTo>
                <a:lnTo>
                  <a:pt x="11" y="772"/>
                </a:lnTo>
                <a:lnTo>
                  <a:pt x="26" y="750"/>
                </a:lnTo>
                <a:lnTo>
                  <a:pt x="49" y="726"/>
                </a:lnTo>
                <a:lnTo>
                  <a:pt x="53" y="723"/>
                </a:lnTo>
                <a:lnTo>
                  <a:pt x="62" y="714"/>
                </a:lnTo>
                <a:lnTo>
                  <a:pt x="78" y="699"/>
                </a:lnTo>
                <a:lnTo>
                  <a:pt x="102" y="679"/>
                </a:lnTo>
                <a:lnTo>
                  <a:pt x="131" y="655"/>
                </a:lnTo>
                <a:lnTo>
                  <a:pt x="166" y="626"/>
                </a:lnTo>
                <a:lnTo>
                  <a:pt x="206" y="595"/>
                </a:lnTo>
                <a:lnTo>
                  <a:pt x="251" y="561"/>
                </a:lnTo>
                <a:lnTo>
                  <a:pt x="302" y="524"/>
                </a:lnTo>
                <a:lnTo>
                  <a:pt x="359" y="488"/>
                </a:lnTo>
                <a:lnTo>
                  <a:pt x="419" y="448"/>
                </a:lnTo>
                <a:lnTo>
                  <a:pt x="485" y="409"/>
                </a:lnTo>
                <a:lnTo>
                  <a:pt x="554" y="369"/>
                </a:lnTo>
                <a:lnTo>
                  <a:pt x="627" y="331"/>
                </a:lnTo>
                <a:lnTo>
                  <a:pt x="705" y="295"/>
                </a:lnTo>
                <a:lnTo>
                  <a:pt x="787" y="260"/>
                </a:lnTo>
                <a:lnTo>
                  <a:pt x="871" y="227"/>
                </a:lnTo>
                <a:lnTo>
                  <a:pt x="991" y="185"/>
                </a:lnTo>
                <a:lnTo>
                  <a:pt x="1102" y="149"/>
                </a:lnTo>
                <a:lnTo>
                  <a:pt x="1204" y="118"/>
                </a:lnTo>
                <a:lnTo>
                  <a:pt x="1299" y="91"/>
                </a:lnTo>
                <a:lnTo>
                  <a:pt x="1386" y="69"/>
                </a:lnTo>
                <a:lnTo>
                  <a:pt x="1465" y="51"/>
                </a:lnTo>
                <a:lnTo>
                  <a:pt x="1536" y="36"/>
                </a:lnTo>
                <a:lnTo>
                  <a:pt x="1600" y="23"/>
                </a:lnTo>
                <a:lnTo>
                  <a:pt x="1656" y="16"/>
                </a:lnTo>
                <a:lnTo>
                  <a:pt x="1703" y="9"/>
                </a:lnTo>
                <a:lnTo>
                  <a:pt x="1744" y="5"/>
                </a:lnTo>
                <a:lnTo>
                  <a:pt x="1776" y="1"/>
                </a:lnTo>
                <a:lnTo>
                  <a:pt x="1802" y="1"/>
                </a:lnTo>
                <a:lnTo>
                  <a:pt x="1820" y="0"/>
                </a:lnTo>
                <a:lnTo>
                  <a:pt x="1831" y="0"/>
                </a:lnTo>
                <a:close/>
              </a:path>
            </a:pathLst>
          </a:custGeom>
          <a:solidFill>
            <a:srgbClr val="00CC99"/>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3" name="TextBox 18">
            <a:extLst>
              <a:ext uri="{FF2B5EF4-FFF2-40B4-BE49-F238E27FC236}">
                <a16:creationId xmlns:a16="http://schemas.microsoft.com/office/drawing/2014/main" id="{00000000-0008-0000-0000-00000D000000}"/>
              </a:ext>
            </a:extLst>
          </xdr:cNvPr>
          <xdr:cNvSpPr txBox="1"/>
        </xdr:nvSpPr>
        <xdr:spPr>
          <a:xfrm>
            <a:off x="5027387" y="3459171"/>
            <a:ext cx="2284333" cy="936277"/>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ct val="80000"/>
              </a:lnSpc>
            </a:pPr>
            <a:r>
              <a:rPr lang="en-US" sz="2400" b="1" kern="0" spc="-150">
                <a:solidFill>
                  <a:schemeClr val="tx1"/>
                </a:solidFill>
                <a:latin typeface="+mj-lt"/>
                <a:ea typeface="Open Sans" panose="020B0606030504020204" pitchFamily="34" charset="0"/>
                <a:cs typeface="Open Sans" panose="020B0606030504020204" pitchFamily="34" charset="0"/>
              </a:rPr>
              <a:t>Planes</a:t>
            </a:r>
          </a:p>
          <a:p>
            <a:pPr algn="ctr">
              <a:lnSpc>
                <a:spcPct val="80000"/>
              </a:lnSpc>
            </a:pPr>
            <a:r>
              <a:rPr lang="en-US" sz="2400" b="1" kern="0" spc="-150">
                <a:solidFill>
                  <a:schemeClr val="tx1"/>
                </a:solidFill>
                <a:latin typeface="+mj-lt"/>
                <a:ea typeface="Open Sans" panose="020B0606030504020204" pitchFamily="34" charset="0"/>
                <a:cs typeface="Open Sans" panose="020B0606030504020204" pitchFamily="34" charset="0"/>
              </a:rPr>
              <a:t>Institucionales</a:t>
            </a:r>
          </a:p>
          <a:p>
            <a:pPr algn="ctr">
              <a:lnSpc>
                <a:spcPct val="80000"/>
              </a:lnSpc>
            </a:pPr>
            <a:r>
              <a:rPr lang="en-US" sz="2400" b="1" kern="0" spc="-150">
                <a:solidFill>
                  <a:schemeClr val="tx1"/>
                </a:solidFill>
                <a:latin typeface="+mj-lt"/>
                <a:ea typeface="Open Sans" panose="020B0606030504020204" pitchFamily="34" charset="0"/>
                <a:cs typeface="Open Sans" panose="020B0606030504020204" pitchFamily="34" charset="0"/>
              </a:rPr>
              <a:t>2025</a:t>
            </a:r>
            <a:endParaRPr lang="en-US" sz="2400" b="1" spc="-150">
              <a:solidFill>
                <a:schemeClr val="tx1"/>
              </a:solidFill>
              <a:latin typeface="+mj-lt"/>
              <a:ea typeface="Open Sans" panose="020B0606030504020204" pitchFamily="34" charset="0"/>
              <a:cs typeface="Open Sans" panose="020B0606030504020204" pitchFamily="34" charset="0"/>
            </a:endParaRPr>
          </a:p>
        </xdr:txBody>
      </xdr:sp>
      <xdr:grpSp>
        <xdr:nvGrpSpPr>
          <xdr:cNvPr id="14" name="Group 49">
            <a:extLst>
              <a:ext uri="{FF2B5EF4-FFF2-40B4-BE49-F238E27FC236}">
                <a16:creationId xmlns:a16="http://schemas.microsoft.com/office/drawing/2014/main" id="{00000000-0008-0000-0000-00000E000000}"/>
              </a:ext>
            </a:extLst>
          </xdr:cNvPr>
          <xdr:cNvGrpSpPr/>
        </xdr:nvGrpSpPr>
        <xdr:grpSpPr>
          <a:xfrm>
            <a:off x="6009696" y="4615806"/>
            <a:ext cx="184195" cy="148098"/>
            <a:chOff x="7286626" y="4057650"/>
            <a:chExt cx="866775" cy="696913"/>
          </a:xfrm>
        </xdr:grpSpPr>
        <xdr:sp macro="" textlink="">
          <xdr:nvSpPr>
            <xdr:cNvPr id="131" name="Freeform 32">
              <a:extLst>
                <a:ext uri="{FF2B5EF4-FFF2-40B4-BE49-F238E27FC236}">
                  <a16:creationId xmlns:a16="http://schemas.microsoft.com/office/drawing/2014/main" id="{00000000-0008-0000-0000-000083000000}"/>
                </a:ext>
              </a:extLst>
            </xdr:cNvPr>
            <xdr:cNvSpPr>
              <a:spLocks/>
            </xdr:cNvSpPr>
          </xdr:nvSpPr>
          <xdr:spPr bwMode="auto">
            <a:xfrm>
              <a:off x="7467601" y="4057650"/>
              <a:ext cx="506413" cy="174625"/>
            </a:xfrm>
            <a:custGeom>
              <a:avLst/>
              <a:gdLst>
                <a:gd name="T0" fmla="*/ 0 w 319"/>
                <a:gd name="T1" fmla="*/ 0 h 110"/>
                <a:gd name="T2" fmla="*/ 319 w 319"/>
                <a:gd name="T3" fmla="*/ 0 h 110"/>
                <a:gd name="T4" fmla="*/ 319 w 319"/>
                <a:gd name="T5" fmla="*/ 9 h 110"/>
                <a:gd name="T6" fmla="*/ 316 w 319"/>
                <a:gd name="T7" fmla="*/ 11 h 110"/>
                <a:gd name="T8" fmla="*/ 310 w 319"/>
                <a:gd name="T9" fmla="*/ 17 h 110"/>
                <a:gd name="T10" fmla="*/ 302 w 319"/>
                <a:gd name="T11" fmla="*/ 25 h 110"/>
                <a:gd name="T12" fmla="*/ 290 w 319"/>
                <a:gd name="T13" fmla="*/ 36 h 110"/>
                <a:gd name="T14" fmla="*/ 275 w 319"/>
                <a:gd name="T15" fmla="*/ 48 h 110"/>
                <a:gd name="T16" fmla="*/ 260 w 319"/>
                <a:gd name="T17" fmla="*/ 60 h 110"/>
                <a:gd name="T18" fmla="*/ 243 w 319"/>
                <a:gd name="T19" fmla="*/ 73 h 110"/>
                <a:gd name="T20" fmla="*/ 225 w 319"/>
                <a:gd name="T21" fmla="*/ 85 h 110"/>
                <a:gd name="T22" fmla="*/ 207 w 319"/>
                <a:gd name="T23" fmla="*/ 95 h 110"/>
                <a:gd name="T24" fmla="*/ 190 w 319"/>
                <a:gd name="T25" fmla="*/ 103 h 110"/>
                <a:gd name="T26" fmla="*/ 173 w 319"/>
                <a:gd name="T27" fmla="*/ 109 h 110"/>
                <a:gd name="T28" fmla="*/ 157 w 319"/>
                <a:gd name="T29" fmla="*/ 110 h 110"/>
                <a:gd name="T30" fmla="*/ 142 w 319"/>
                <a:gd name="T31" fmla="*/ 109 h 110"/>
                <a:gd name="T32" fmla="*/ 126 w 319"/>
                <a:gd name="T33" fmla="*/ 103 h 110"/>
                <a:gd name="T34" fmla="*/ 108 w 319"/>
                <a:gd name="T35" fmla="*/ 95 h 110"/>
                <a:gd name="T36" fmla="*/ 91 w 319"/>
                <a:gd name="T37" fmla="*/ 85 h 110"/>
                <a:gd name="T38" fmla="*/ 73 w 319"/>
                <a:gd name="T39" fmla="*/ 73 h 110"/>
                <a:gd name="T40" fmla="*/ 57 w 319"/>
                <a:gd name="T41" fmla="*/ 60 h 110"/>
                <a:gd name="T42" fmla="*/ 41 w 319"/>
                <a:gd name="T43" fmla="*/ 49 h 110"/>
                <a:gd name="T44" fmla="*/ 28 w 319"/>
                <a:gd name="T45" fmla="*/ 37 h 110"/>
                <a:gd name="T46" fmla="*/ 16 w 319"/>
                <a:gd name="T47" fmla="*/ 26 h 110"/>
                <a:gd name="T48" fmla="*/ 7 w 319"/>
                <a:gd name="T49" fmla="*/ 18 h 110"/>
                <a:gd name="T50" fmla="*/ 2 w 319"/>
                <a:gd name="T51" fmla="*/ 12 h 110"/>
                <a:gd name="T52" fmla="*/ 0 w 319"/>
                <a:gd name="T53" fmla="*/ 10 h 110"/>
                <a:gd name="T54" fmla="*/ 0 w 319"/>
                <a:gd name="T55" fmla="*/ 0 h 1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319" h="110">
                  <a:moveTo>
                    <a:pt x="0" y="0"/>
                  </a:moveTo>
                  <a:lnTo>
                    <a:pt x="319" y="0"/>
                  </a:lnTo>
                  <a:lnTo>
                    <a:pt x="319" y="9"/>
                  </a:lnTo>
                  <a:lnTo>
                    <a:pt x="316" y="11"/>
                  </a:lnTo>
                  <a:lnTo>
                    <a:pt x="310" y="17"/>
                  </a:lnTo>
                  <a:lnTo>
                    <a:pt x="302" y="25"/>
                  </a:lnTo>
                  <a:lnTo>
                    <a:pt x="290" y="36"/>
                  </a:lnTo>
                  <a:lnTo>
                    <a:pt x="275" y="48"/>
                  </a:lnTo>
                  <a:lnTo>
                    <a:pt x="260" y="60"/>
                  </a:lnTo>
                  <a:lnTo>
                    <a:pt x="243" y="73"/>
                  </a:lnTo>
                  <a:lnTo>
                    <a:pt x="225" y="85"/>
                  </a:lnTo>
                  <a:lnTo>
                    <a:pt x="207" y="95"/>
                  </a:lnTo>
                  <a:lnTo>
                    <a:pt x="190" y="103"/>
                  </a:lnTo>
                  <a:lnTo>
                    <a:pt x="173" y="109"/>
                  </a:lnTo>
                  <a:lnTo>
                    <a:pt x="157" y="110"/>
                  </a:lnTo>
                  <a:lnTo>
                    <a:pt x="142" y="109"/>
                  </a:lnTo>
                  <a:lnTo>
                    <a:pt x="126" y="103"/>
                  </a:lnTo>
                  <a:lnTo>
                    <a:pt x="108" y="95"/>
                  </a:lnTo>
                  <a:lnTo>
                    <a:pt x="91" y="85"/>
                  </a:lnTo>
                  <a:lnTo>
                    <a:pt x="73" y="73"/>
                  </a:lnTo>
                  <a:lnTo>
                    <a:pt x="57" y="60"/>
                  </a:lnTo>
                  <a:lnTo>
                    <a:pt x="41" y="49"/>
                  </a:lnTo>
                  <a:lnTo>
                    <a:pt x="28" y="37"/>
                  </a:lnTo>
                  <a:lnTo>
                    <a:pt x="16" y="26"/>
                  </a:lnTo>
                  <a:lnTo>
                    <a:pt x="7" y="18"/>
                  </a:lnTo>
                  <a:lnTo>
                    <a:pt x="2" y="12"/>
                  </a:lnTo>
                  <a:lnTo>
                    <a:pt x="0" y="10"/>
                  </a:lnTo>
                  <a:lnTo>
                    <a:pt x="0" y="0"/>
                  </a:lnTo>
                  <a:close/>
                </a:path>
              </a:pathLst>
            </a:custGeom>
            <a:solidFill>
              <a:schemeClr val="tx1">
                <a:alpha val="10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32" name="Freeform 36">
              <a:extLst>
                <a:ext uri="{FF2B5EF4-FFF2-40B4-BE49-F238E27FC236}">
                  <a16:creationId xmlns:a16="http://schemas.microsoft.com/office/drawing/2014/main" id="{00000000-0008-0000-0000-000084000000}"/>
                </a:ext>
              </a:extLst>
            </xdr:cNvPr>
            <xdr:cNvSpPr>
              <a:spLocks/>
            </xdr:cNvSpPr>
          </xdr:nvSpPr>
          <xdr:spPr bwMode="auto">
            <a:xfrm>
              <a:off x="7286626" y="4232275"/>
              <a:ext cx="427038" cy="522288"/>
            </a:xfrm>
            <a:custGeom>
              <a:avLst/>
              <a:gdLst>
                <a:gd name="T0" fmla="*/ 114 w 269"/>
                <a:gd name="T1" fmla="*/ 0 h 329"/>
                <a:gd name="T2" fmla="*/ 269 w 269"/>
                <a:gd name="T3" fmla="*/ 210 h 329"/>
                <a:gd name="T4" fmla="*/ 145 w 269"/>
                <a:gd name="T5" fmla="*/ 329 h 329"/>
                <a:gd name="T6" fmla="*/ 0 w 269"/>
                <a:gd name="T7" fmla="*/ 104 h 329"/>
                <a:gd name="T8" fmla="*/ 114 w 269"/>
                <a:gd name="T9" fmla="*/ 0 h 329"/>
              </a:gdLst>
              <a:ahLst/>
              <a:cxnLst>
                <a:cxn ang="0">
                  <a:pos x="T0" y="T1"/>
                </a:cxn>
                <a:cxn ang="0">
                  <a:pos x="T2" y="T3"/>
                </a:cxn>
                <a:cxn ang="0">
                  <a:pos x="T4" y="T5"/>
                </a:cxn>
                <a:cxn ang="0">
                  <a:pos x="T6" y="T7"/>
                </a:cxn>
                <a:cxn ang="0">
                  <a:pos x="T8" y="T9"/>
                </a:cxn>
              </a:cxnLst>
              <a:rect l="0" t="0" r="r" b="b"/>
              <a:pathLst>
                <a:path w="269" h="329">
                  <a:moveTo>
                    <a:pt x="114" y="0"/>
                  </a:moveTo>
                  <a:lnTo>
                    <a:pt x="269" y="210"/>
                  </a:lnTo>
                  <a:lnTo>
                    <a:pt x="145" y="329"/>
                  </a:lnTo>
                  <a:lnTo>
                    <a:pt x="0" y="104"/>
                  </a:lnTo>
                  <a:lnTo>
                    <a:pt x="114"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33" name="Freeform 37">
              <a:extLst>
                <a:ext uri="{FF2B5EF4-FFF2-40B4-BE49-F238E27FC236}">
                  <a16:creationId xmlns:a16="http://schemas.microsoft.com/office/drawing/2014/main" id="{00000000-0008-0000-0000-000085000000}"/>
                </a:ext>
              </a:extLst>
            </xdr:cNvPr>
            <xdr:cNvSpPr>
              <a:spLocks/>
            </xdr:cNvSpPr>
          </xdr:nvSpPr>
          <xdr:spPr bwMode="auto">
            <a:xfrm>
              <a:off x="7713663" y="4232275"/>
              <a:ext cx="439738" cy="522288"/>
            </a:xfrm>
            <a:custGeom>
              <a:avLst/>
              <a:gdLst>
                <a:gd name="T0" fmla="*/ 164 w 277"/>
                <a:gd name="T1" fmla="*/ 0 h 329"/>
                <a:gd name="T2" fmla="*/ 277 w 277"/>
                <a:gd name="T3" fmla="*/ 109 h 329"/>
                <a:gd name="T4" fmla="*/ 125 w 277"/>
                <a:gd name="T5" fmla="*/ 329 h 329"/>
                <a:gd name="T6" fmla="*/ 0 w 277"/>
                <a:gd name="T7" fmla="*/ 210 h 329"/>
                <a:gd name="T8" fmla="*/ 164 w 277"/>
                <a:gd name="T9" fmla="*/ 0 h 329"/>
              </a:gdLst>
              <a:ahLst/>
              <a:cxnLst>
                <a:cxn ang="0">
                  <a:pos x="T0" y="T1"/>
                </a:cxn>
                <a:cxn ang="0">
                  <a:pos x="T2" y="T3"/>
                </a:cxn>
                <a:cxn ang="0">
                  <a:pos x="T4" y="T5"/>
                </a:cxn>
                <a:cxn ang="0">
                  <a:pos x="T6" y="T7"/>
                </a:cxn>
                <a:cxn ang="0">
                  <a:pos x="T8" y="T9"/>
                </a:cxn>
              </a:cxnLst>
              <a:rect l="0" t="0" r="r" b="b"/>
              <a:pathLst>
                <a:path w="277" h="329">
                  <a:moveTo>
                    <a:pt x="164" y="0"/>
                  </a:moveTo>
                  <a:lnTo>
                    <a:pt x="277" y="109"/>
                  </a:lnTo>
                  <a:lnTo>
                    <a:pt x="125" y="329"/>
                  </a:lnTo>
                  <a:lnTo>
                    <a:pt x="0" y="210"/>
                  </a:lnTo>
                  <a:lnTo>
                    <a:pt x="164"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34" name="Rectangle 39">
              <a:extLst>
                <a:ext uri="{FF2B5EF4-FFF2-40B4-BE49-F238E27FC236}">
                  <a16:creationId xmlns:a16="http://schemas.microsoft.com/office/drawing/2014/main" id="{00000000-0008-0000-0000-000086000000}"/>
                </a:ext>
              </a:extLst>
            </xdr:cNvPr>
            <xdr:cNvSpPr>
              <a:spLocks noChangeArrowheads="1"/>
            </xdr:cNvSpPr>
          </xdr:nvSpPr>
          <xdr:spPr bwMode="auto">
            <a:xfrm>
              <a:off x="7713663" y="4565650"/>
              <a:ext cx="1588" cy="1588"/>
            </a:xfrm>
            <a:prstGeom prst="rect">
              <a:avLst/>
            </a:prstGeom>
            <a:solidFill>
              <a:srgbClr val="10886F"/>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nvGrpSpPr>
          <xdr:cNvPr id="15" name="Group 67">
            <a:extLst>
              <a:ext uri="{FF2B5EF4-FFF2-40B4-BE49-F238E27FC236}">
                <a16:creationId xmlns:a16="http://schemas.microsoft.com/office/drawing/2014/main" id="{00000000-0008-0000-0000-00000F000000}"/>
              </a:ext>
            </a:extLst>
          </xdr:cNvPr>
          <xdr:cNvGrpSpPr/>
        </xdr:nvGrpSpPr>
        <xdr:grpSpPr>
          <a:xfrm>
            <a:off x="4739945" y="1847626"/>
            <a:ext cx="464343" cy="464343"/>
            <a:chOff x="3948113" y="4859338"/>
            <a:chExt cx="1301750" cy="1301750"/>
          </a:xfrm>
        </xdr:grpSpPr>
        <xdr:sp macro="" textlink="">
          <xdr:nvSpPr>
            <xdr:cNvPr id="121" name="Freeform 47">
              <a:extLst>
                <a:ext uri="{FF2B5EF4-FFF2-40B4-BE49-F238E27FC236}">
                  <a16:creationId xmlns:a16="http://schemas.microsoft.com/office/drawing/2014/main" id="{00000000-0008-0000-0000-000079000000}"/>
                </a:ext>
              </a:extLst>
            </xdr:cNvPr>
            <xdr:cNvSpPr>
              <a:spLocks/>
            </xdr:cNvSpPr>
          </xdr:nvSpPr>
          <xdr:spPr bwMode="auto">
            <a:xfrm>
              <a:off x="3948113" y="4859338"/>
              <a:ext cx="1301750" cy="1301750"/>
            </a:xfrm>
            <a:custGeom>
              <a:avLst/>
              <a:gdLst>
                <a:gd name="T0" fmla="*/ 411 w 820"/>
                <a:gd name="T1" fmla="*/ 0 h 820"/>
                <a:gd name="T2" fmla="*/ 462 w 820"/>
                <a:gd name="T3" fmla="*/ 3 h 820"/>
                <a:gd name="T4" fmla="*/ 511 w 820"/>
                <a:gd name="T5" fmla="*/ 12 h 820"/>
                <a:gd name="T6" fmla="*/ 559 w 820"/>
                <a:gd name="T7" fmla="*/ 28 h 820"/>
                <a:gd name="T8" fmla="*/ 604 w 820"/>
                <a:gd name="T9" fmla="*/ 48 h 820"/>
                <a:gd name="T10" fmla="*/ 645 w 820"/>
                <a:gd name="T11" fmla="*/ 73 h 820"/>
                <a:gd name="T12" fmla="*/ 683 w 820"/>
                <a:gd name="T13" fmla="*/ 104 h 820"/>
                <a:gd name="T14" fmla="*/ 716 w 820"/>
                <a:gd name="T15" fmla="*/ 137 h 820"/>
                <a:gd name="T16" fmla="*/ 747 w 820"/>
                <a:gd name="T17" fmla="*/ 175 h 820"/>
                <a:gd name="T18" fmla="*/ 773 w 820"/>
                <a:gd name="T19" fmla="*/ 217 h 820"/>
                <a:gd name="T20" fmla="*/ 792 w 820"/>
                <a:gd name="T21" fmla="*/ 262 h 820"/>
                <a:gd name="T22" fmla="*/ 808 w 820"/>
                <a:gd name="T23" fmla="*/ 309 h 820"/>
                <a:gd name="T24" fmla="*/ 817 w 820"/>
                <a:gd name="T25" fmla="*/ 358 h 820"/>
                <a:gd name="T26" fmla="*/ 820 w 820"/>
                <a:gd name="T27" fmla="*/ 409 h 820"/>
                <a:gd name="T28" fmla="*/ 817 w 820"/>
                <a:gd name="T29" fmla="*/ 461 h 820"/>
                <a:gd name="T30" fmla="*/ 808 w 820"/>
                <a:gd name="T31" fmla="*/ 511 h 820"/>
                <a:gd name="T32" fmla="*/ 792 w 820"/>
                <a:gd name="T33" fmla="*/ 558 h 820"/>
                <a:gd name="T34" fmla="*/ 773 w 820"/>
                <a:gd name="T35" fmla="*/ 602 h 820"/>
                <a:gd name="T36" fmla="*/ 747 w 820"/>
                <a:gd name="T37" fmla="*/ 644 h 820"/>
                <a:gd name="T38" fmla="*/ 716 w 820"/>
                <a:gd name="T39" fmla="*/ 682 h 820"/>
                <a:gd name="T40" fmla="*/ 683 w 820"/>
                <a:gd name="T41" fmla="*/ 716 h 820"/>
                <a:gd name="T42" fmla="*/ 645 w 820"/>
                <a:gd name="T43" fmla="*/ 746 h 820"/>
                <a:gd name="T44" fmla="*/ 604 w 820"/>
                <a:gd name="T45" fmla="*/ 772 h 820"/>
                <a:gd name="T46" fmla="*/ 559 w 820"/>
                <a:gd name="T47" fmla="*/ 792 h 820"/>
                <a:gd name="T48" fmla="*/ 511 w 820"/>
                <a:gd name="T49" fmla="*/ 808 h 820"/>
                <a:gd name="T50" fmla="*/ 462 w 820"/>
                <a:gd name="T51" fmla="*/ 817 h 820"/>
                <a:gd name="T52" fmla="*/ 411 w 820"/>
                <a:gd name="T53" fmla="*/ 820 h 820"/>
                <a:gd name="T54" fmla="*/ 360 w 820"/>
                <a:gd name="T55" fmla="*/ 817 h 820"/>
                <a:gd name="T56" fmla="*/ 310 w 820"/>
                <a:gd name="T57" fmla="*/ 808 h 820"/>
                <a:gd name="T58" fmla="*/ 263 w 820"/>
                <a:gd name="T59" fmla="*/ 792 h 820"/>
                <a:gd name="T60" fmla="*/ 218 w 820"/>
                <a:gd name="T61" fmla="*/ 772 h 820"/>
                <a:gd name="T62" fmla="*/ 177 w 820"/>
                <a:gd name="T63" fmla="*/ 746 h 820"/>
                <a:gd name="T64" fmla="*/ 139 w 820"/>
                <a:gd name="T65" fmla="*/ 716 h 820"/>
                <a:gd name="T66" fmla="*/ 104 w 820"/>
                <a:gd name="T67" fmla="*/ 682 h 820"/>
                <a:gd name="T68" fmla="*/ 74 w 820"/>
                <a:gd name="T69" fmla="*/ 644 h 820"/>
                <a:gd name="T70" fmla="*/ 49 w 820"/>
                <a:gd name="T71" fmla="*/ 602 h 820"/>
                <a:gd name="T72" fmla="*/ 28 w 820"/>
                <a:gd name="T73" fmla="*/ 558 h 820"/>
                <a:gd name="T74" fmla="*/ 14 w 820"/>
                <a:gd name="T75" fmla="*/ 511 h 820"/>
                <a:gd name="T76" fmla="*/ 5 w 820"/>
                <a:gd name="T77" fmla="*/ 461 h 820"/>
                <a:gd name="T78" fmla="*/ 0 w 820"/>
                <a:gd name="T79" fmla="*/ 409 h 820"/>
                <a:gd name="T80" fmla="*/ 5 w 820"/>
                <a:gd name="T81" fmla="*/ 358 h 820"/>
                <a:gd name="T82" fmla="*/ 14 w 820"/>
                <a:gd name="T83" fmla="*/ 309 h 820"/>
                <a:gd name="T84" fmla="*/ 28 w 820"/>
                <a:gd name="T85" fmla="*/ 262 h 820"/>
                <a:gd name="T86" fmla="*/ 49 w 820"/>
                <a:gd name="T87" fmla="*/ 217 h 820"/>
                <a:gd name="T88" fmla="*/ 74 w 820"/>
                <a:gd name="T89" fmla="*/ 175 h 820"/>
                <a:gd name="T90" fmla="*/ 104 w 820"/>
                <a:gd name="T91" fmla="*/ 137 h 820"/>
                <a:gd name="T92" fmla="*/ 139 w 820"/>
                <a:gd name="T93" fmla="*/ 104 h 820"/>
                <a:gd name="T94" fmla="*/ 177 w 820"/>
                <a:gd name="T95" fmla="*/ 73 h 820"/>
                <a:gd name="T96" fmla="*/ 218 w 820"/>
                <a:gd name="T97" fmla="*/ 48 h 820"/>
                <a:gd name="T98" fmla="*/ 263 w 820"/>
                <a:gd name="T99" fmla="*/ 28 h 820"/>
                <a:gd name="T100" fmla="*/ 310 w 820"/>
                <a:gd name="T101" fmla="*/ 12 h 820"/>
                <a:gd name="T102" fmla="*/ 360 w 820"/>
                <a:gd name="T103" fmla="*/ 3 h 820"/>
                <a:gd name="T104" fmla="*/ 411 w 820"/>
                <a:gd name="T105" fmla="*/ 0 h 8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20">
                  <a:moveTo>
                    <a:pt x="411" y="0"/>
                  </a:moveTo>
                  <a:lnTo>
                    <a:pt x="462" y="3"/>
                  </a:lnTo>
                  <a:lnTo>
                    <a:pt x="511" y="12"/>
                  </a:lnTo>
                  <a:lnTo>
                    <a:pt x="559" y="28"/>
                  </a:lnTo>
                  <a:lnTo>
                    <a:pt x="604" y="48"/>
                  </a:lnTo>
                  <a:lnTo>
                    <a:pt x="645" y="73"/>
                  </a:lnTo>
                  <a:lnTo>
                    <a:pt x="683" y="104"/>
                  </a:lnTo>
                  <a:lnTo>
                    <a:pt x="716" y="137"/>
                  </a:lnTo>
                  <a:lnTo>
                    <a:pt x="747" y="175"/>
                  </a:lnTo>
                  <a:lnTo>
                    <a:pt x="773" y="217"/>
                  </a:lnTo>
                  <a:lnTo>
                    <a:pt x="792" y="262"/>
                  </a:lnTo>
                  <a:lnTo>
                    <a:pt x="808" y="309"/>
                  </a:lnTo>
                  <a:lnTo>
                    <a:pt x="817" y="358"/>
                  </a:lnTo>
                  <a:lnTo>
                    <a:pt x="820" y="409"/>
                  </a:lnTo>
                  <a:lnTo>
                    <a:pt x="817" y="461"/>
                  </a:lnTo>
                  <a:lnTo>
                    <a:pt x="808" y="511"/>
                  </a:lnTo>
                  <a:lnTo>
                    <a:pt x="792" y="558"/>
                  </a:lnTo>
                  <a:lnTo>
                    <a:pt x="773" y="602"/>
                  </a:lnTo>
                  <a:lnTo>
                    <a:pt x="747" y="644"/>
                  </a:lnTo>
                  <a:lnTo>
                    <a:pt x="716" y="682"/>
                  </a:lnTo>
                  <a:lnTo>
                    <a:pt x="683" y="716"/>
                  </a:lnTo>
                  <a:lnTo>
                    <a:pt x="645" y="746"/>
                  </a:lnTo>
                  <a:lnTo>
                    <a:pt x="604" y="772"/>
                  </a:lnTo>
                  <a:lnTo>
                    <a:pt x="559" y="792"/>
                  </a:lnTo>
                  <a:lnTo>
                    <a:pt x="511" y="808"/>
                  </a:lnTo>
                  <a:lnTo>
                    <a:pt x="462" y="817"/>
                  </a:lnTo>
                  <a:lnTo>
                    <a:pt x="411" y="820"/>
                  </a:lnTo>
                  <a:lnTo>
                    <a:pt x="360" y="817"/>
                  </a:lnTo>
                  <a:lnTo>
                    <a:pt x="310" y="808"/>
                  </a:lnTo>
                  <a:lnTo>
                    <a:pt x="263" y="792"/>
                  </a:lnTo>
                  <a:lnTo>
                    <a:pt x="218" y="772"/>
                  </a:lnTo>
                  <a:lnTo>
                    <a:pt x="177" y="746"/>
                  </a:lnTo>
                  <a:lnTo>
                    <a:pt x="139" y="716"/>
                  </a:lnTo>
                  <a:lnTo>
                    <a:pt x="104" y="682"/>
                  </a:lnTo>
                  <a:lnTo>
                    <a:pt x="74" y="644"/>
                  </a:lnTo>
                  <a:lnTo>
                    <a:pt x="49" y="602"/>
                  </a:lnTo>
                  <a:lnTo>
                    <a:pt x="28" y="558"/>
                  </a:lnTo>
                  <a:lnTo>
                    <a:pt x="14" y="511"/>
                  </a:lnTo>
                  <a:lnTo>
                    <a:pt x="5" y="461"/>
                  </a:lnTo>
                  <a:lnTo>
                    <a:pt x="0" y="409"/>
                  </a:lnTo>
                  <a:lnTo>
                    <a:pt x="5" y="358"/>
                  </a:lnTo>
                  <a:lnTo>
                    <a:pt x="14" y="309"/>
                  </a:lnTo>
                  <a:lnTo>
                    <a:pt x="28" y="262"/>
                  </a:lnTo>
                  <a:lnTo>
                    <a:pt x="49" y="217"/>
                  </a:lnTo>
                  <a:lnTo>
                    <a:pt x="74" y="175"/>
                  </a:lnTo>
                  <a:lnTo>
                    <a:pt x="104" y="137"/>
                  </a:lnTo>
                  <a:lnTo>
                    <a:pt x="139" y="104"/>
                  </a:lnTo>
                  <a:lnTo>
                    <a:pt x="177" y="73"/>
                  </a:lnTo>
                  <a:lnTo>
                    <a:pt x="218" y="48"/>
                  </a:lnTo>
                  <a:lnTo>
                    <a:pt x="263" y="28"/>
                  </a:lnTo>
                  <a:lnTo>
                    <a:pt x="310" y="12"/>
                  </a:lnTo>
                  <a:lnTo>
                    <a:pt x="360" y="3"/>
                  </a:lnTo>
                  <a:lnTo>
                    <a:pt x="411"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2" name="Freeform 48">
              <a:extLst>
                <a:ext uri="{FF2B5EF4-FFF2-40B4-BE49-F238E27FC236}">
                  <a16:creationId xmlns:a16="http://schemas.microsoft.com/office/drawing/2014/main" id="{00000000-0008-0000-0000-00007A000000}"/>
                </a:ext>
              </a:extLst>
            </xdr:cNvPr>
            <xdr:cNvSpPr>
              <a:spLocks noEditPoints="1"/>
            </xdr:cNvSpPr>
          </xdr:nvSpPr>
          <xdr:spPr bwMode="auto">
            <a:xfrm>
              <a:off x="4230688" y="5232400"/>
              <a:ext cx="741363" cy="517525"/>
            </a:xfrm>
            <a:custGeom>
              <a:avLst/>
              <a:gdLst>
                <a:gd name="T0" fmla="*/ 32 w 467"/>
                <a:gd name="T1" fmla="*/ 26 h 326"/>
                <a:gd name="T2" fmla="*/ 32 w 467"/>
                <a:gd name="T3" fmla="*/ 169 h 326"/>
                <a:gd name="T4" fmla="*/ 35 w 467"/>
                <a:gd name="T5" fmla="*/ 194 h 326"/>
                <a:gd name="T6" fmla="*/ 44 w 467"/>
                <a:gd name="T7" fmla="*/ 218 h 326"/>
                <a:gd name="T8" fmla="*/ 58 w 467"/>
                <a:gd name="T9" fmla="*/ 239 h 326"/>
                <a:gd name="T10" fmla="*/ 79 w 467"/>
                <a:gd name="T11" fmla="*/ 258 h 326"/>
                <a:gd name="T12" fmla="*/ 103 w 467"/>
                <a:gd name="T13" fmla="*/ 274 h 326"/>
                <a:gd name="T14" fmla="*/ 130 w 467"/>
                <a:gd name="T15" fmla="*/ 287 h 326"/>
                <a:gd name="T16" fmla="*/ 162 w 467"/>
                <a:gd name="T17" fmla="*/ 298 h 326"/>
                <a:gd name="T18" fmla="*/ 197 w 467"/>
                <a:gd name="T19" fmla="*/ 304 h 326"/>
                <a:gd name="T20" fmla="*/ 234 w 467"/>
                <a:gd name="T21" fmla="*/ 306 h 326"/>
                <a:gd name="T22" fmla="*/ 271 w 467"/>
                <a:gd name="T23" fmla="*/ 304 h 326"/>
                <a:gd name="T24" fmla="*/ 305 w 467"/>
                <a:gd name="T25" fmla="*/ 298 h 326"/>
                <a:gd name="T26" fmla="*/ 336 w 467"/>
                <a:gd name="T27" fmla="*/ 287 h 326"/>
                <a:gd name="T28" fmla="*/ 364 w 467"/>
                <a:gd name="T29" fmla="*/ 274 h 326"/>
                <a:gd name="T30" fmla="*/ 389 w 467"/>
                <a:gd name="T31" fmla="*/ 258 h 326"/>
                <a:gd name="T32" fmla="*/ 408 w 467"/>
                <a:gd name="T33" fmla="*/ 239 h 326"/>
                <a:gd name="T34" fmla="*/ 423 w 467"/>
                <a:gd name="T35" fmla="*/ 218 h 326"/>
                <a:gd name="T36" fmla="*/ 432 w 467"/>
                <a:gd name="T37" fmla="*/ 194 h 326"/>
                <a:gd name="T38" fmla="*/ 435 w 467"/>
                <a:gd name="T39" fmla="*/ 169 h 326"/>
                <a:gd name="T40" fmla="*/ 435 w 467"/>
                <a:gd name="T41" fmla="*/ 26 h 326"/>
                <a:gd name="T42" fmla="*/ 32 w 467"/>
                <a:gd name="T43" fmla="*/ 26 h 326"/>
                <a:gd name="T44" fmla="*/ 0 w 467"/>
                <a:gd name="T45" fmla="*/ 0 h 326"/>
                <a:gd name="T46" fmla="*/ 467 w 467"/>
                <a:gd name="T47" fmla="*/ 0 h 326"/>
                <a:gd name="T48" fmla="*/ 467 w 467"/>
                <a:gd name="T49" fmla="*/ 169 h 326"/>
                <a:gd name="T50" fmla="*/ 464 w 467"/>
                <a:gd name="T51" fmla="*/ 196 h 326"/>
                <a:gd name="T52" fmla="*/ 455 w 467"/>
                <a:gd name="T53" fmla="*/ 220 h 326"/>
                <a:gd name="T54" fmla="*/ 441 w 467"/>
                <a:gd name="T55" fmla="*/ 242 h 326"/>
                <a:gd name="T56" fmla="*/ 423 w 467"/>
                <a:gd name="T57" fmla="*/ 263 h 326"/>
                <a:gd name="T58" fmla="*/ 399 w 467"/>
                <a:gd name="T59" fmla="*/ 281 h 326"/>
                <a:gd name="T60" fmla="*/ 371 w 467"/>
                <a:gd name="T61" fmla="*/ 297 h 326"/>
                <a:gd name="T62" fmla="*/ 342 w 467"/>
                <a:gd name="T63" fmla="*/ 309 h 326"/>
                <a:gd name="T64" fmla="*/ 308 w 467"/>
                <a:gd name="T65" fmla="*/ 318 h 326"/>
                <a:gd name="T66" fmla="*/ 272 w 467"/>
                <a:gd name="T67" fmla="*/ 324 h 326"/>
                <a:gd name="T68" fmla="*/ 234 w 467"/>
                <a:gd name="T69" fmla="*/ 326 h 326"/>
                <a:gd name="T70" fmla="*/ 195 w 467"/>
                <a:gd name="T71" fmla="*/ 324 h 326"/>
                <a:gd name="T72" fmla="*/ 159 w 467"/>
                <a:gd name="T73" fmla="*/ 318 h 326"/>
                <a:gd name="T74" fmla="*/ 126 w 467"/>
                <a:gd name="T75" fmla="*/ 309 h 326"/>
                <a:gd name="T76" fmla="*/ 95 w 467"/>
                <a:gd name="T77" fmla="*/ 297 h 326"/>
                <a:gd name="T78" fmla="*/ 68 w 467"/>
                <a:gd name="T79" fmla="*/ 281 h 326"/>
                <a:gd name="T80" fmla="*/ 45 w 467"/>
                <a:gd name="T81" fmla="*/ 263 h 326"/>
                <a:gd name="T82" fmla="*/ 26 w 467"/>
                <a:gd name="T83" fmla="*/ 242 h 326"/>
                <a:gd name="T84" fmla="*/ 11 w 467"/>
                <a:gd name="T85" fmla="*/ 220 h 326"/>
                <a:gd name="T86" fmla="*/ 3 w 467"/>
                <a:gd name="T87" fmla="*/ 196 h 326"/>
                <a:gd name="T88" fmla="*/ 0 w 467"/>
                <a:gd name="T89" fmla="*/ 169 h 326"/>
                <a:gd name="T90" fmla="*/ 0 w 467"/>
                <a:gd name="T91" fmla="*/ 0 h 3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467" h="326">
                  <a:moveTo>
                    <a:pt x="32" y="26"/>
                  </a:moveTo>
                  <a:lnTo>
                    <a:pt x="32" y="169"/>
                  </a:lnTo>
                  <a:lnTo>
                    <a:pt x="35" y="194"/>
                  </a:lnTo>
                  <a:lnTo>
                    <a:pt x="44" y="218"/>
                  </a:lnTo>
                  <a:lnTo>
                    <a:pt x="58" y="239"/>
                  </a:lnTo>
                  <a:lnTo>
                    <a:pt x="79" y="258"/>
                  </a:lnTo>
                  <a:lnTo>
                    <a:pt x="103" y="274"/>
                  </a:lnTo>
                  <a:lnTo>
                    <a:pt x="130" y="287"/>
                  </a:lnTo>
                  <a:lnTo>
                    <a:pt x="162" y="298"/>
                  </a:lnTo>
                  <a:lnTo>
                    <a:pt x="197" y="304"/>
                  </a:lnTo>
                  <a:lnTo>
                    <a:pt x="234" y="306"/>
                  </a:lnTo>
                  <a:lnTo>
                    <a:pt x="271" y="304"/>
                  </a:lnTo>
                  <a:lnTo>
                    <a:pt x="305" y="298"/>
                  </a:lnTo>
                  <a:lnTo>
                    <a:pt x="336" y="287"/>
                  </a:lnTo>
                  <a:lnTo>
                    <a:pt x="364" y="274"/>
                  </a:lnTo>
                  <a:lnTo>
                    <a:pt x="389" y="258"/>
                  </a:lnTo>
                  <a:lnTo>
                    <a:pt x="408" y="239"/>
                  </a:lnTo>
                  <a:lnTo>
                    <a:pt x="423" y="218"/>
                  </a:lnTo>
                  <a:lnTo>
                    <a:pt x="432" y="194"/>
                  </a:lnTo>
                  <a:lnTo>
                    <a:pt x="435" y="169"/>
                  </a:lnTo>
                  <a:lnTo>
                    <a:pt x="435" y="26"/>
                  </a:lnTo>
                  <a:lnTo>
                    <a:pt x="32" y="26"/>
                  </a:lnTo>
                  <a:close/>
                  <a:moveTo>
                    <a:pt x="0" y="0"/>
                  </a:moveTo>
                  <a:lnTo>
                    <a:pt x="467" y="0"/>
                  </a:lnTo>
                  <a:lnTo>
                    <a:pt x="467" y="169"/>
                  </a:lnTo>
                  <a:lnTo>
                    <a:pt x="464" y="196"/>
                  </a:lnTo>
                  <a:lnTo>
                    <a:pt x="455" y="220"/>
                  </a:lnTo>
                  <a:lnTo>
                    <a:pt x="441" y="242"/>
                  </a:lnTo>
                  <a:lnTo>
                    <a:pt x="423" y="263"/>
                  </a:lnTo>
                  <a:lnTo>
                    <a:pt x="399" y="281"/>
                  </a:lnTo>
                  <a:lnTo>
                    <a:pt x="371" y="297"/>
                  </a:lnTo>
                  <a:lnTo>
                    <a:pt x="342" y="309"/>
                  </a:lnTo>
                  <a:lnTo>
                    <a:pt x="308" y="318"/>
                  </a:lnTo>
                  <a:lnTo>
                    <a:pt x="272" y="324"/>
                  </a:lnTo>
                  <a:lnTo>
                    <a:pt x="234" y="326"/>
                  </a:lnTo>
                  <a:lnTo>
                    <a:pt x="195" y="324"/>
                  </a:lnTo>
                  <a:lnTo>
                    <a:pt x="159" y="318"/>
                  </a:lnTo>
                  <a:lnTo>
                    <a:pt x="126" y="309"/>
                  </a:lnTo>
                  <a:lnTo>
                    <a:pt x="95" y="297"/>
                  </a:lnTo>
                  <a:lnTo>
                    <a:pt x="68" y="281"/>
                  </a:lnTo>
                  <a:lnTo>
                    <a:pt x="45" y="263"/>
                  </a:lnTo>
                  <a:lnTo>
                    <a:pt x="26" y="242"/>
                  </a:lnTo>
                  <a:lnTo>
                    <a:pt x="11" y="220"/>
                  </a:lnTo>
                  <a:lnTo>
                    <a:pt x="3" y="196"/>
                  </a:lnTo>
                  <a:lnTo>
                    <a:pt x="0" y="169"/>
                  </a:lnTo>
                  <a:lnTo>
                    <a:pt x="0" y="0"/>
                  </a:lnTo>
                  <a:close/>
                </a:path>
              </a:pathLst>
            </a:custGeom>
            <a:solidFill>
              <a:schemeClr val="accent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3" name="Rectangle 49">
              <a:extLst>
                <a:ext uri="{FF2B5EF4-FFF2-40B4-BE49-F238E27FC236}">
                  <a16:creationId xmlns:a16="http://schemas.microsoft.com/office/drawing/2014/main" id="{00000000-0008-0000-0000-00007B000000}"/>
                </a:ext>
              </a:extLst>
            </xdr:cNvPr>
            <xdr:cNvSpPr>
              <a:spLocks noChangeArrowheads="1"/>
            </xdr:cNvSpPr>
          </xdr:nvSpPr>
          <xdr:spPr bwMode="auto">
            <a:xfrm>
              <a:off x="4545013" y="5699125"/>
              <a:ext cx="103188" cy="193675"/>
            </a:xfrm>
            <a:prstGeom prst="rect">
              <a:avLst/>
            </a:prstGeom>
            <a:solidFill>
              <a:srgbClr val="D8BB00"/>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4" name="Freeform 50">
              <a:extLst>
                <a:ext uri="{FF2B5EF4-FFF2-40B4-BE49-F238E27FC236}">
                  <a16:creationId xmlns:a16="http://schemas.microsoft.com/office/drawing/2014/main" id="{00000000-0008-0000-0000-00007C000000}"/>
                </a:ext>
              </a:extLst>
            </xdr:cNvPr>
            <xdr:cNvSpPr>
              <a:spLocks/>
            </xdr:cNvSpPr>
          </xdr:nvSpPr>
          <xdr:spPr bwMode="auto">
            <a:xfrm>
              <a:off x="4324351" y="5170488"/>
              <a:ext cx="546100" cy="596900"/>
            </a:xfrm>
            <a:custGeom>
              <a:avLst/>
              <a:gdLst>
                <a:gd name="T0" fmla="*/ 342 w 344"/>
                <a:gd name="T1" fmla="*/ 0 h 376"/>
                <a:gd name="T2" fmla="*/ 344 w 344"/>
                <a:gd name="T3" fmla="*/ 11 h 376"/>
                <a:gd name="T4" fmla="*/ 344 w 344"/>
                <a:gd name="T5" fmla="*/ 22 h 376"/>
                <a:gd name="T6" fmla="*/ 344 w 344"/>
                <a:gd name="T7" fmla="*/ 203 h 376"/>
                <a:gd name="T8" fmla="*/ 341 w 344"/>
                <a:gd name="T9" fmla="*/ 234 h 376"/>
                <a:gd name="T10" fmla="*/ 334 w 344"/>
                <a:gd name="T11" fmla="*/ 263 h 376"/>
                <a:gd name="T12" fmla="*/ 322 w 344"/>
                <a:gd name="T13" fmla="*/ 289 h 376"/>
                <a:gd name="T14" fmla="*/ 305 w 344"/>
                <a:gd name="T15" fmla="*/ 314 h 376"/>
                <a:gd name="T16" fmla="*/ 285 w 344"/>
                <a:gd name="T17" fmla="*/ 335 h 376"/>
                <a:gd name="T18" fmla="*/ 261 w 344"/>
                <a:gd name="T19" fmla="*/ 352 h 376"/>
                <a:gd name="T20" fmla="*/ 234 w 344"/>
                <a:gd name="T21" fmla="*/ 364 h 376"/>
                <a:gd name="T22" fmla="*/ 206 w 344"/>
                <a:gd name="T23" fmla="*/ 372 h 376"/>
                <a:gd name="T24" fmla="*/ 175 w 344"/>
                <a:gd name="T25" fmla="*/ 376 h 376"/>
                <a:gd name="T26" fmla="*/ 143 w 344"/>
                <a:gd name="T27" fmla="*/ 372 h 376"/>
                <a:gd name="T28" fmla="*/ 114 w 344"/>
                <a:gd name="T29" fmla="*/ 364 h 376"/>
                <a:gd name="T30" fmla="*/ 88 w 344"/>
                <a:gd name="T31" fmla="*/ 352 h 376"/>
                <a:gd name="T32" fmla="*/ 64 w 344"/>
                <a:gd name="T33" fmla="*/ 335 h 376"/>
                <a:gd name="T34" fmla="*/ 45 w 344"/>
                <a:gd name="T35" fmla="*/ 314 h 376"/>
                <a:gd name="T36" fmla="*/ 27 w 344"/>
                <a:gd name="T37" fmla="*/ 289 h 376"/>
                <a:gd name="T38" fmla="*/ 15 w 344"/>
                <a:gd name="T39" fmla="*/ 263 h 376"/>
                <a:gd name="T40" fmla="*/ 8 w 344"/>
                <a:gd name="T41" fmla="*/ 234 h 376"/>
                <a:gd name="T42" fmla="*/ 5 w 344"/>
                <a:gd name="T43" fmla="*/ 203 h 376"/>
                <a:gd name="T44" fmla="*/ 5 w 344"/>
                <a:gd name="T45" fmla="*/ 22 h 376"/>
                <a:gd name="T46" fmla="*/ 4 w 344"/>
                <a:gd name="T47" fmla="*/ 14 h 376"/>
                <a:gd name="T48" fmla="*/ 1 w 344"/>
                <a:gd name="T49" fmla="*/ 7 h 376"/>
                <a:gd name="T50" fmla="*/ 0 w 344"/>
                <a:gd name="T51" fmla="*/ 0 h 376"/>
                <a:gd name="T52" fmla="*/ 342 w 344"/>
                <a:gd name="T53" fmla="*/ 0 h 3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344" h="376">
                  <a:moveTo>
                    <a:pt x="342" y="0"/>
                  </a:moveTo>
                  <a:lnTo>
                    <a:pt x="344" y="11"/>
                  </a:lnTo>
                  <a:lnTo>
                    <a:pt x="344" y="22"/>
                  </a:lnTo>
                  <a:lnTo>
                    <a:pt x="344" y="203"/>
                  </a:lnTo>
                  <a:lnTo>
                    <a:pt x="341" y="234"/>
                  </a:lnTo>
                  <a:lnTo>
                    <a:pt x="334" y="263"/>
                  </a:lnTo>
                  <a:lnTo>
                    <a:pt x="322" y="289"/>
                  </a:lnTo>
                  <a:lnTo>
                    <a:pt x="305" y="314"/>
                  </a:lnTo>
                  <a:lnTo>
                    <a:pt x="285" y="335"/>
                  </a:lnTo>
                  <a:lnTo>
                    <a:pt x="261" y="352"/>
                  </a:lnTo>
                  <a:lnTo>
                    <a:pt x="234" y="364"/>
                  </a:lnTo>
                  <a:lnTo>
                    <a:pt x="206" y="372"/>
                  </a:lnTo>
                  <a:lnTo>
                    <a:pt x="175" y="376"/>
                  </a:lnTo>
                  <a:lnTo>
                    <a:pt x="143" y="372"/>
                  </a:lnTo>
                  <a:lnTo>
                    <a:pt x="114" y="364"/>
                  </a:lnTo>
                  <a:lnTo>
                    <a:pt x="88" y="352"/>
                  </a:lnTo>
                  <a:lnTo>
                    <a:pt x="64" y="335"/>
                  </a:lnTo>
                  <a:lnTo>
                    <a:pt x="45" y="314"/>
                  </a:lnTo>
                  <a:lnTo>
                    <a:pt x="27" y="289"/>
                  </a:lnTo>
                  <a:lnTo>
                    <a:pt x="15" y="263"/>
                  </a:lnTo>
                  <a:lnTo>
                    <a:pt x="8" y="234"/>
                  </a:lnTo>
                  <a:lnTo>
                    <a:pt x="5" y="203"/>
                  </a:lnTo>
                  <a:lnTo>
                    <a:pt x="5" y="22"/>
                  </a:lnTo>
                  <a:lnTo>
                    <a:pt x="4" y="14"/>
                  </a:lnTo>
                  <a:lnTo>
                    <a:pt x="1" y="7"/>
                  </a:lnTo>
                  <a:lnTo>
                    <a:pt x="0" y="0"/>
                  </a:lnTo>
                  <a:lnTo>
                    <a:pt x="342" y="0"/>
                  </a:lnTo>
                  <a:close/>
                </a:path>
              </a:pathLst>
            </a:custGeom>
            <a:solidFill>
              <a:schemeClr val="accent2"/>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5" name="Freeform 51">
              <a:extLst>
                <a:ext uri="{FF2B5EF4-FFF2-40B4-BE49-F238E27FC236}">
                  <a16:creationId xmlns:a16="http://schemas.microsoft.com/office/drawing/2014/main" id="{00000000-0008-0000-0000-00007D000000}"/>
                </a:ext>
              </a:extLst>
            </xdr:cNvPr>
            <xdr:cNvSpPr>
              <a:spLocks/>
            </xdr:cNvSpPr>
          </xdr:nvSpPr>
          <xdr:spPr bwMode="auto">
            <a:xfrm>
              <a:off x="4291013" y="5129213"/>
              <a:ext cx="639763" cy="71438"/>
            </a:xfrm>
            <a:custGeom>
              <a:avLst/>
              <a:gdLst>
                <a:gd name="T0" fmla="*/ 22 w 403"/>
                <a:gd name="T1" fmla="*/ 0 h 45"/>
                <a:gd name="T2" fmla="*/ 381 w 403"/>
                <a:gd name="T3" fmla="*/ 0 h 45"/>
                <a:gd name="T4" fmla="*/ 390 w 403"/>
                <a:gd name="T5" fmla="*/ 2 h 45"/>
                <a:gd name="T6" fmla="*/ 397 w 403"/>
                <a:gd name="T7" fmla="*/ 7 h 45"/>
                <a:gd name="T8" fmla="*/ 402 w 403"/>
                <a:gd name="T9" fmla="*/ 15 h 45"/>
                <a:gd name="T10" fmla="*/ 403 w 403"/>
                <a:gd name="T11" fmla="*/ 23 h 45"/>
                <a:gd name="T12" fmla="*/ 402 w 403"/>
                <a:gd name="T13" fmla="*/ 32 h 45"/>
                <a:gd name="T14" fmla="*/ 397 w 403"/>
                <a:gd name="T15" fmla="*/ 39 h 45"/>
                <a:gd name="T16" fmla="*/ 390 w 403"/>
                <a:gd name="T17" fmla="*/ 43 h 45"/>
                <a:gd name="T18" fmla="*/ 381 w 403"/>
                <a:gd name="T19" fmla="*/ 45 h 45"/>
                <a:gd name="T20" fmla="*/ 22 w 403"/>
                <a:gd name="T21" fmla="*/ 45 h 45"/>
                <a:gd name="T22" fmla="*/ 14 w 403"/>
                <a:gd name="T23" fmla="*/ 43 h 45"/>
                <a:gd name="T24" fmla="*/ 7 w 403"/>
                <a:gd name="T25" fmla="*/ 39 h 45"/>
                <a:gd name="T26" fmla="*/ 2 w 403"/>
                <a:gd name="T27" fmla="*/ 32 h 45"/>
                <a:gd name="T28" fmla="*/ 0 w 403"/>
                <a:gd name="T29" fmla="*/ 23 h 45"/>
                <a:gd name="T30" fmla="*/ 2 w 403"/>
                <a:gd name="T31" fmla="*/ 15 h 45"/>
                <a:gd name="T32" fmla="*/ 7 w 403"/>
                <a:gd name="T33" fmla="*/ 7 h 45"/>
                <a:gd name="T34" fmla="*/ 14 w 403"/>
                <a:gd name="T35" fmla="*/ 2 h 45"/>
                <a:gd name="T36" fmla="*/ 22 w 403"/>
                <a:gd name="T37" fmla="*/ 0 h 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403" h="45">
                  <a:moveTo>
                    <a:pt x="22" y="0"/>
                  </a:moveTo>
                  <a:lnTo>
                    <a:pt x="381" y="0"/>
                  </a:lnTo>
                  <a:lnTo>
                    <a:pt x="390" y="2"/>
                  </a:lnTo>
                  <a:lnTo>
                    <a:pt x="397" y="7"/>
                  </a:lnTo>
                  <a:lnTo>
                    <a:pt x="402" y="15"/>
                  </a:lnTo>
                  <a:lnTo>
                    <a:pt x="403" y="23"/>
                  </a:lnTo>
                  <a:lnTo>
                    <a:pt x="402" y="32"/>
                  </a:lnTo>
                  <a:lnTo>
                    <a:pt x="397" y="39"/>
                  </a:lnTo>
                  <a:lnTo>
                    <a:pt x="390" y="43"/>
                  </a:lnTo>
                  <a:lnTo>
                    <a:pt x="381" y="45"/>
                  </a:lnTo>
                  <a:lnTo>
                    <a:pt x="22" y="45"/>
                  </a:lnTo>
                  <a:lnTo>
                    <a:pt x="14" y="43"/>
                  </a:lnTo>
                  <a:lnTo>
                    <a:pt x="7" y="39"/>
                  </a:lnTo>
                  <a:lnTo>
                    <a:pt x="2" y="32"/>
                  </a:lnTo>
                  <a:lnTo>
                    <a:pt x="0" y="23"/>
                  </a:lnTo>
                  <a:lnTo>
                    <a:pt x="2" y="15"/>
                  </a:lnTo>
                  <a:lnTo>
                    <a:pt x="7" y="7"/>
                  </a:lnTo>
                  <a:lnTo>
                    <a:pt x="14" y="2"/>
                  </a:lnTo>
                  <a:lnTo>
                    <a:pt x="22" y="0"/>
                  </a:lnTo>
                  <a:close/>
                </a:path>
              </a:pathLst>
            </a:custGeom>
            <a:solidFill>
              <a:schemeClr val="accent2"/>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6" name="Freeform 52">
              <a:extLst>
                <a:ext uri="{FF2B5EF4-FFF2-40B4-BE49-F238E27FC236}">
                  <a16:creationId xmlns:a16="http://schemas.microsoft.com/office/drawing/2014/main" id="{00000000-0008-0000-0000-00007E000000}"/>
                </a:ext>
              </a:extLst>
            </xdr:cNvPr>
            <xdr:cNvSpPr>
              <a:spLocks/>
            </xdr:cNvSpPr>
          </xdr:nvSpPr>
          <xdr:spPr bwMode="auto">
            <a:xfrm>
              <a:off x="4486276" y="5832475"/>
              <a:ext cx="212725" cy="30163"/>
            </a:xfrm>
            <a:custGeom>
              <a:avLst/>
              <a:gdLst>
                <a:gd name="T0" fmla="*/ 8 w 134"/>
                <a:gd name="T1" fmla="*/ 0 h 19"/>
                <a:gd name="T2" fmla="*/ 126 w 134"/>
                <a:gd name="T3" fmla="*/ 0 h 19"/>
                <a:gd name="T4" fmla="*/ 129 w 134"/>
                <a:gd name="T5" fmla="*/ 1 h 19"/>
                <a:gd name="T6" fmla="*/ 131 w 134"/>
                <a:gd name="T7" fmla="*/ 3 h 19"/>
                <a:gd name="T8" fmla="*/ 133 w 134"/>
                <a:gd name="T9" fmla="*/ 6 h 19"/>
                <a:gd name="T10" fmla="*/ 134 w 134"/>
                <a:gd name="T11" fmla="*/ 9 h 19"/>
                <a:gd name="T12" fmla="*/ 133 w 134"/>
                <a:gd name="T13" fmla="*/ 13 h 19"/>
                <a:gd name="T14" fmla="*/ 131 w 134"/>
                <a:gd name="T15" fmla="*/ 16 h 19"/>
                <a:gd name="T16" fmla="*/ 129 w 134"/>
                <a:gd name="T17" fmla="*/ 18 h 19"/>
                <a:gd name="T18" fmla="*/ 126 w 134"/>
                <a:gd name="T19" fmla="*/ 19 h 19"/>
                <a:gd name="T20" fmla="*/ 8 w 134"/>
                <a:gd name="T21" fmla="*/ 19 h 19"/>
                <a:gd name="T22" fmla="*/ 5 w 134"/>
                <a:gd name="T23" fmla="*/ 18 h 19"/>
                <a:gd name="T24" fmla="*/ 2 w 134"/>
                <a:gd name="T25" fmla="*/ 16 h 19"/>
                <a:gd name="T26" fmla="*/ 1 w 134"/>
                <a:gd name="T27" fmla="*/ 13 h 19"/>
                <a:gd name="T28" fmla="*/ 0 w 134"/>
                <a:gd name="T29" fmla="*/ 9 h 19"/>
                <a:gd name="T30" fmla="*/ 1 w 134"/>
                <a:gd name="T31" fmla="*/ 6 h 19"/>
                <a:gd name="T32" fmla="*/ 2 w 134"/>
                <a:gd name="T33" fmla="*/ 3 h 19"/>
                <a:gd name="T34" fmla="*/ 5 w 134"/>
                <a:gd name="T35" fmla="*/ 1 h 19"/>
                <a:gd name="T36" fmla="*/ 8 w 134"/>
                <a:gd name="T37" fmla="*/ 0 h 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34" h="19">
                  <a:moveTo>
                    <a:pt x="8" y="0"/>
                  </a:moveTo>
                  <a:lnTo>
                    <a:pt x="126" y="0"/>
                  </a:lnTo>
                  <a:lnTo>
                    <a:pt x="129" y="1"/>
                  </a:lnTo>
                  <a:lnTo>
                    <a:pt x="131" y="3"/>
                  </a:lnTo>
                  <a:lnTo>
                    <a:pt x="133" y="6"/>
                  </a:lnTo>
                  <a:lnTo>
                    <a:pt x="134" y="9"/>
                  </a:lnTo>
                  <a:lnTo>
                    <a:pt x="133" y="13"/>
                  </a:lnTo>
                  <a:lnTo>
                    <a:pt x="131" y="16"/>
                  </a:lnTo>
                  <a:lnTo>
                    <a:pt x="129" y="18"/>
                  </a:lnTo>
                  <a:lnTo>
                    <a:pt x="126" y="19"/>
                  </a:lnTo>
                  <a:lnTo>
                    <a:pt x="8" y="19"/>
                  </a:lnTo>
                  <a:lnTo>
                    <a:pt x="5" y="18"/>
                  </a:lnTo>
                  <a:lnTo>
                    <a:pt x="2" y="16"/>
                  </a:lnTo>
                  <a:lnTo>
                    <a:pt x="1" y="13"/>
                  </a:lnTo>
                  <a:lnTo>
                    <a:pt x="0" y="9"/>
                  </a:lnTo>
                  <a:lnTo>
                    <a:pt x="1" y="6"/>
                  </a:lnTo>
                  <a:lnTo>
                    <a:pt x="2" y="3"/>
                  </a:lnTo>
                  <a:lnTo>
                    <a:pt x="5" y="1"/>
                  </a:lnTo>
                  <a:lnTo>
                    <a:pt x="8" y="0"/>
                  </a:lnTo>
                  <a:close/>
                </a:path>
              </a:pathLst>
            </a:custGeom>
            <a:solidFill>
              <a:schemeClr val="accent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7" name="Rectangle 53">
              <a:extLst>
                <a:ext uri="{FF2B5EF4-FFF2-40B4-BE49-F238E27FC236}">
                  <a16:creationId xmlns:a16="http://schemas.microsoft.com/office/drawing/2014/main" id="{00000000-0008-0000-0000-00007F000000}"/>
                </a:ext>
              </a:extLst>
            </xdr:cNvPr>
            <xdr:cNvSpPr>
              <a:spLocks noChangeArrowheads="1"/>
            </xdr:cNvSpPr>
          </xdr:nvSpPr>
          <xdr:spPr bwMode="auto">
            <a:xfrm>
              <a:off x="4433888" y="5862638"/>
              <a:ext cx="334963" cy="111125"/>
            </a:xfrm>
            <a:prstGeom prst="rect">
              <a:avLst/>
            </a:prstGeom>
            <a:solidFill>
              <a:schemeClr val="accent2"/>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8" name="Rectangle 54">
              <a:extLst>
                <a:ext uri="{FF2B5EF4-FFF2-40B4-BE49-F238E27FC236}">
                  <a16:creationId xmlns:a16="http://schemas.microsoft.com/office/drawing/2014/main" id="{00000000-0008-0000-0000-000080000000}"/>
                </a:ext>
              </a:extLst>
            </xdr:cNvPr>
            <xdr:cNvSpPr>
              <a:spLocks noChangeArrowheads="1"/>
            </xdr:cNvSpPr>
          </xdr:nvSpPr>
          <xdr:spPr bwMode="auto">
            <a:xfrm>
              <a:off x="4484688" y="5892800"/>
              <a:ext cx="222250" cy="50800"/>
            </a:xfrm>
            <a:prstGeom prst="rect">
              <a:avLst/>
            </a:prstGeom>
            <a:solidFill>
              <a:srgbClr val="F7FAFD"/>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9" name="Freeform 55">
              <a:extLst>
                <a:ext uri="{FF2B5EF4-FFF2-40B4-BE49-F238E27FC236}">
                  <a16:creationId xmlns:a16="http://schemas.microsoft.com/office/drawing/2014/main" id="{00000000-0008-0000-0000-000081000000}"/>
                </a:ext>
              </a:extLst>
            </xdr:cNvPr>
            <xdr:cNvSpPr>
              <a:spLocks/>
            </xdr:cNvSpPr>
          </xdr:nvSpPr>
          <xdr:spPr bwMode="auto">
            <a:xfrm>
              <a:off x="4421188" y="5267325"/>
              <a:ext cx="360363" cy="358775"/>
            </a:xfrm>
            <a:custGeom>
              <a:avLst/>
              <a:gdLst>
                <a:gd name="T0" fmla="*/ 113 w 227"/>
                <a:gd name="T1" fmla="*/ 0 h 226"/>
                <a:gd name="T2" fmla="*/ 139 w 227"/>
                <a:gd name="T3" fmla="*/ 4 h 226"/>
                <a:gd name="T4" fmla="*/ 163 w 227"/>
                <a:gd name="T5" fmla="*/ 12 h 226"/>
                <a:gd name="T6" fmla="*/ 184 w 227"/>
                <a:gd name="T7" fmla="*/ 25 h 226"/>
                <a:gd name="T8" fmla="*/ 201 w 227"/>
                <a:gd name="T9" fmla="*/ 43 h 226"/>
                <a:gd name="T10" fmla="*/ 214 w 227"/>
                <a:gd name="T11" fmla="*/ 63 h 226"/>
                <a:gd name="T12" fmla="*/ 224 w 227"/>
                <a:gd name="T13" fmla="*/ 88 h 226"/>
                <a:gd name="T14" fmla="*/ 227 w 227"/>
                <a:gd name="T15" fmla="*/ 113 h 226"/>
                <a:gd name="T16" fmla="*/ 224 w 227"/>
                <a:gd name="T17" fmla="*/ 139 h 226"/>
                <a:gd name="T18" fmla="*/ 214 w 227"/>
                <a:gd name="T19" fmla="*/ 164 h 226"/>
                <a:gd name="T20" fmla="*/ 201 w 227"/>
                <a:gd name="T21" fmla="*/ 184 h 226"/>
                <a:gd name="T22" fmla="*/ 184 w 227"/>
                <a:gd name="T23" fmla="*/ 202 h 226"/>
                <a:gd name="T24" fmla="*/ 163 w 227"/>
                <a:gd name="T25" fmla="*/ 215 h 226"/>
                <a:gd name="T26" fmla="*/ 139 w 227"/>
                <a:gd name="T27" fmla="*/ 223 h 226"/>
                <a:gd name="T28" fmla="*/ 113 w 227"/>
                <a:gd name="T29" fmla="*/ 226 h 226"/>
                <a:gd name="T30" fmla="*/ 87 w 227"/>
                <a:gd name="T31" fmla="*/ 223 h 226"/>
                <a:gd name="T32" fmla="*/ 64 w 227"/>
                <a:gd name="T33" fmla="*/ 215 h 226"/>
                <a:gd name="T34" fmla="*/ 42 w 227"/>
                <a:gd name="T35" fmla="*/ 202 h 226"/>
                <a:gd name="T36" fmla="*/ 25 w 227"/>
                <a:gd name="T37" fmla="*/ 184 h 226"/>
                <a:gd name="T38" fmla="*/ 11 w 227"/>
                <a:gd name="T39" fmla="*/ 164 h 226"/>
                <a:gd name="T40" fmla="*/ 3 w 227"/>
                <a:gd name="T41" fmla="*/ 139 h 226"/>
                <a:gd name="T42" fmla="*/ 0 w 227"/>
                <a:gd name="T43" fmla="*/ 113 h 226"/>
                <a:gd name="T44" fmla="*/ 3 w 227"/>
                <a:gd name="T45" fmla="*/ 88 h 226"/>
                <a:gd name="T46" fmla="*/ 11 w 227"/>
                <a:gd name="T47" fmla="*/ 63 h 226"/>
                <a:gd name="T48" fmla="*/ 25 w 227"/>
                <a:gd name="T49" fmla="*/ 43 h 226"/>
                <a:gd name="T50" fmla="*/ 42 w 227"/>
                <a:gd name="T51" fmla="*/ 25 h 226"/>
                <a:gd name="T52" fmla="*/ 64 w 227"/>
                <a:gd name="T53" fmla="*/ 12 h 226"/>
                <a:gd name="T54" fmla="*/ 87 w 227"/>
                <a:gd name="T55" fmla="*/ 4 h 226"/>
                <a:gd name="T56" fmla="*/ 113 w 227"/>
                <a:gd name="T57" fmla="*/ 0 h 2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227" h="226">
                  <a:moveTo>
                    <a:pt x="113" y="0"/>
                  </a:moveTo>
                  <a:lnTo>
                    <a:pt x="139" y="4"/>
                  </a:lnTo>
                  <a:lnTo>
                    <a:pt x="163" y="12"/>
                  </a:lnTo>
                  <a:lnTo>
                    <a:pt x="184" y="25"/>
                  </a:lnTo>
                  <a:lnTo>
                    <a:pt x="201" y="43"/>
                  </a:lnTo>
                  <a:lnTo>
                    <a:pt x="214" y="63"/>
                  </a:lnTo>
                  <a:lnTo>
                    <a:pt x="224" y="88"/>
                  </a:lnTo>
                  <a:lnTo>
                    <a:pt x="227" y="113"/>
                  </a:lnTo>
                  <a:lnTo>
                    <a:pt x="224" y="139"/>
                  </a:lnTo>
                  <a:lnTo>
                    <a:pt x="214" y="164"/>
                  </a:lnTo>
                  <a:lnTo>
                    <a:pt x="201" y="184"/>
                  </a:lnTo>
                  <a:lnTo>
                    <a:pt x="184" y="202"/>
                  </a:lnTo>
                  <a:lnTo>
                    <a:pt x="163" y="215"/>
                  </a:lnTo>
                  <a:lnTo>
                    <a:pt x="139" y="223"/>
                  </a:lnTo>
                  <a:lnTo>
                    <a:pt x="113" y="226"/>
                  </a:lnTo>
                  <a:lnTo>
                    <a:pt x="87" y="223"/>
                  </a:lnTo>
                  <a:lnTo>
                    <a:pt x="64" y="215"/>
                  </a:lnTo>
                  <a:lnTo>
                    <a:pt x="42" y="202"/>
                  </a:lnTo>
                  <a:lnTo>
                    <a:pt x="25" y="184"/>
                  </a:lnTo>
                  <a:lnTo>
                    <a:pt x="11" y="164"/>
                  </a:lnTo>
                  <a:lnTo>
                    <a:pt x="3" y="139"/>
                  </a:lnTo>
                  <a:lnTo>
                    <a:pt x="0" y="113"/>
                  </a:lnTo>
                  <a:lnTo>
                    <a:pt x="3" y="88"/>
                  </a:lnTo>
                  <a:lnTo>
                    <a:pt x="11" y="63"/>
                  </a:lnTo>
                  <a:lnTo>
                    <a:pt x="25" y="43"/>
                  </a:lnTo>
                  <a:lnTo>
                    <a:pt x="42" y="25"/>
                  </a:lnTo>
                  <a:lnTo>
                    <a:pt x="64" y="12"/>
                  </a:lnTo>
                  <a:lnTo>
                    <a:pt x="87" y="4"/>
                  </a:lnTo>
                  <a:lnTo>
                    <a:pt x="113" y="0"/>
                  </a:lnTo>
                  <a:close/>
                </a:path>
              </a:pathLst>
            </a:custGeom>
            <a:solidFill>
              <a:srgbClr val="F7FAFD"/>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30" name="Freeform 56">
              <a:extLst>
                <a:ext uri="{FF2B5EF4-FFF2-40B4-BE49-F238E27FC236}">
                  <a16:creationId xmlns:a16="http://schemas.microsoft.com/office/drawing/2014/main" id="{00000000-0008-0000-0000-000082000000}"/>
                </a:ext>
              </a:extLst>
            </xdr:cNvPr>
            <xdr:cNvSpPr>
              <a:spLocks/>
            </xdr:cNvSpPr>
          </xdr:nvSpPr>
          <xdr:spPr bwMode="auto">
            <a:xfrm>
              <a:off x="4495801" y="5346700"/>
              <a:ext cx="207963" cy="196850"/>
            </a:xfrm>
            <a:custGeom>
              <a:avLst/>
              <a:gdLst>
                <a:gd name="T0" fmla="*/ 66 w 131"/>
                <a:gd name="T1" fmla="*/ 0 h 124"/>
                <a:gd name="T2" fmla="*/ 86 w 131"/>
                <a:gd name="T3" fmla="*/ 41 h 124"/>
                <a:gd name="T4" fmla="*/ 131 w 131"/>
                <a:gd name="T5" fmla="*/ 47 h 124"/>
                <a:gd name="T6" fmla="*/ 99 w 131"/>
                <a:gd name="T7" fmla="*/ 79 h 124"/>
                <a:gd name="T8" fmla="*/ 107 w 131"/>
                <a:gd name="T9" fmla="*/ 124 h 124"/>
                <a:gd name="T10" fmla="*/ 66 w 131"/>
                <a:gd name="T11" fmla="*/ 103 h 124"/>
                <a:gd name="T12" fmla="*/ 26 w 131"/>
                <a:gd name="T13" fmla="*/ 124 h 124"/>
                <a:gd name="T14" fmla="*/ 33 w 131"/>
                <a:gd name="T15" fmla="*/ 79 h 124"/>
                <a:gd name="T16" fmla="*/ 0 w 131"/>
                <a:gd name="T17" fmla="*/ 47 h 124"/>
                <a:gd name="T18" fmla="*/ 46 w 131"/>
                <a:gd name="T19" fmla="*/ 41 h 124"/>
                <a:gd name="T20" fmla="*/ 66 w 131"/>
                <a:gd name="T21" fmla="*/ 0 h 1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31" h="124">
                  <a:moveTo>
                    <a:pt x="66" y="0"/>
                  </a:moveTo>
                  <a:lnTo>
                    <a:pt x="86" y="41"/>
                  </a:lnTo>
                  <a:lnTo>
                    <a:pt x="131" y="47"/>
                  </a:lnTo>
                  <a:lnTo>
                    <a:pt x="99" y="79"/>
                  </a:lnTo>
                  <a:lnTo>
                    <a:pt x="107" y="124"/>
                  </a:lnTo>
                  <a:lnTo>
                    <a:pt x="66" y="103"/>
                  </a:lnTo>
                  <a:lnTo>
                    <a:pt x="26" y="124"/>
                  </a:lnTo>
                  <a:lnTo>
                    <a:pt x="33" y="79"/>
                  </a:lnTo>
                  <a:lnTo>
                    <a:pt x="0" y="47"/>
                  </a:lnTo>
                  <a:lnTo>
                    <a:pt x="46" y="41"/>
                  </a:lnTo>
                  <a:lnTo>
                    <a:pt x="66" y="0"/>
                  </a:lnTo>
                  <a:close/>
                </a:path>
              </a:pathLst>
            </a:custGeom>
            <a:solidFill>
              <a:schemeClr val="accent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nvGrpSpPr>
          <xdr:cNvPr id="16" name="Group 78">
            <a:extLst>
              <a:ext uri="{FF2B5EF4-FFF2-40B4-BE49-F238E27FC236}">
                <a16:creationId xmlns:a16="http://schemas.microsoft.com/office/drawing/2014/main" id="{00000000-0008-0000-0000-000010000000}"/>
              </a:ext>
            </a:extLst>
          </xdr:cNvPr>
          <xdr:cNvGrpSpPr/>
        </xdr:nvGrpSpPr>
        <xdr:grpSpPr>
          <a:xfrm>
            <a:off x="3888071" y="3155561"/>
            <a:ext cx="464343" cy="463778"/>
            <a:chOff x="2970213" y="3378200"/>
            <a:chExt cx="1301750" cy="1300163"/>
          </a:xfrm>
        </xdr:grpSpPr>
        <xdr:sp macro="" textlink="">
          <xdr:nvSpPr>
            <xdr:cNvPr id="112" name="Freeform 57">
              <a:extLst>
                <a:ext uri="{FF2B5EF4-FFF2-40B4-BE49-F238E27FC236}">
                  <a16:creationId xmlns:a16="http://schemas.microsoft.com/office/drawing/2014/main" id="{00000000-0008-0000-0000-000070000000}"/>
                </a:ext>
              </a:extLst>
            </xdr:cNvPr>
            <xdr:cNvSpPr>
              <a:spLocks/>
            </xdr:cNvSpPr>
          </xdr:nvSpPr>
          <xdr:spPr bwMode="auto">
            <a:xfrm>
              <a:off x="2970213" y="3378200"/>
              <a:ext cx="1301750" cy="1300163"/>
            </a:xfrm>
            <a:custGeom>
              <a:avLst/>
              <a:gdLst>
                <a:gd name="T0" fmla="*/ 409 w 820"/>
                <a:gd name="T1" fmla="*/ 0 h 819"/>
                <a:gd name="T2" fmla="*/ 462 w 820"/>
                <a:gd name="T3" fmla="*/ 3 h 819"/>
                <a:gd name="T4" fmla="*/ 511 w 820"/>
                <a:gd name="T5" fmla="*/ 12 h 819"/>
                <a:gd name="T6" fmla="*/ 558 w 820"/>
                <a:gd name="T7" fmla="*/ 27 h 819"/>
                <a:gd name="T8" fmla="*/ 602 w 820"/>
                <a:gd name="T9" fmla="*/ 47 h 819"/>
                <a:gd name="T10" fmla="*/ 644 w 820"/>
                <a:gd name="T11" fmla="*/ 73 h 819"/>
                <a:gd name="T12" fmla="*/ 682 w 820"/>
                <a:gd name="T13" fmla="*/ 102 h 819"/>
                <a:gd name="T14" fmla="*/ 716 w 820"/>
                <a:gd name="T15" fmla="*/ 137 h 819"/>
                <a:gd name="T16" fmla="*/ 746 w 820"/>
                <a:gd name="T17" fmla="*/ 175 h 819"/>
                <a:gd name="T18" fmla="*/ 771 w 820"/>
                <a:gd name="T19" fmla="*/ 216 h 819"/>
                <a:gd name="T20" fmla="*/ 792 w 820"/>
                <a:gd name="T21" fmla="*/ 262 h 819"/>
                <a:gd name="T22" fmla="*/ 807 w 820"/>
                <a:gd name="T23" fmla="*/ 309 h 819"/>
                <a:gd name="T24" fmla="*/ 817 w 820"/>
                <a:gd name="T25" fmla="*/ 358 h 819"/>
                <a:gd name="T26" fmla="*/ 820 w 820"/>
                <a:gd name="T27" fmla="*/ 409 h 819"/>
                <a:gd name="T28" fmla="*/ 817 w 820"/>
                <a:gd name="T29" fmla="*/ 461 h 819"/>
                <a:gd name="T30" fmla="*/ 807 w 820"/>
                <a:gd name="T31" fmla="*/ 510 h 819"/>
                <a:gd name="T32" fmla="*/ 792 w 820"/>
                <a:gd name="T33" fmla="*/ 557 h 819"/>
                <a:gd name="T34" fmla="*/ 771 w 820"/>
                <a:gd name="T35" fmla="*/ 602 h 819"/>
                <a:gd name="T36" fmla="*/ 746 w 820"/>
                <a:gd name="T37" fmla="*/ 643 h 819"/>
                <a:gd name="T38" fmla="*/ 716 w 820"/>
                <a:gd name="T39" fmla="*/ 681 h 819"/>
                <a:gd name="T40" fmla="*/ 682 w 820"/>
                <a:gd name="T41" fmla="*/ 716 h 819"/>
                <a:gd name="T42" fmla="*/ 644 w 820"/>
                <a:gd name="T43" fmla="*/ 746 h 819"/>
                <a:gd name="T44" fmla="*/ 602 w 820"/>
                <a:gd name="T45" fmla="*/ 772 h 819"/>
                <a:gd name="T46" fmla="*/ 558 w 820"/>
                <a:gd name="T47" fmla="*/ 792 h 819"/>
                <a:gd name="T48" fmla="*/ 511 w 820"/>
                <a:gd name="T49" fmla="*/ 807 h 819"/>
                <a:gd name="T50" fmla="*/ 462 w 820"/>
                <a:gd name="T51" fmla="*/ 816 h 819"/>
                <a:gd name="T52" fmla="*/ 409 w 820"/>
                <a:gd name="T53" fmla="*/ 819 h 819"/>
                <a:gd name="T54" fmla="*/ 358 w 820"/>
                <a:gd name="T55" fmla="*/ 816 h 819"/>
                <a:gd name="T56" fmla="*/ 309 w 820"/>
                <a:gd name="T57" fmla="*/ 807 h 819"/>
                <a:gd name="T58" fmla="*/ 262 w 820"/>
                <a:gd name="T59" fmla="*/ 792 h 819"/>
                <a:gd name="T60" fmla="*/ 217 w 820"/>
                <a:gd name="T61" fmla="*/ 772 h 819"/>
                <a:gd name="T62" fmla="*/ 175 w 820"/>
                <a:gd name="T63" fmla="*/ 746 h 819"/>
                <a:gd name="T64" fmla="*/ 137 w 820"/>
                <a:gd name="T65" fmla="*/ 716 h 819"/>
                <a:gd name="T66" fmla="*/ 104 w 820"/>
                <a:gd name="T67" fmla="*/ 681 h 819"/>
                <a:gd name="T68" fmla="*/ 74 w 820"/>
                <a:gd name="T69" fmla="*/ 643 h 819"/>
                <a:gd name="T70" fmla="*/ 48 w 820"/>
                <a:gd name="T71" fmla="*/ 602 h 819"/>
                <a:gd name="T72" fmla="*/ 28 w 820"/>
                <a:gd name="T73" fmla="*/ 557 h 819"/>
                <a:gd name="T74" fmla="*/ 12 w 820"/>
                <a:gd name="T75" fmla="*/ 510 h 819"/>
                <a:gd name="T76" fmla="*/ 3 w 820"/>
                <a:gd name="T77" fmla="*/ 461 h 819"/>
                <a:gd name="T78" fmla="*/ 0 w 820"/>
                <a:gd name="T79" fmla="*/ 409 h 819"/>
                <a:gd name="T80" fmla="*/ 3 w 820"/>
                <a:gd name="T81" fmla="*/ 358 h 819"/>
                <a:gd name="T82" fmla="*/ 12 w 820"/>
                <a:gd name="T83" fmla="*/ 309 h 819"/>
                <a:gd name="T84" fmla="*/ 28 w 820"/>
                <a:gd name="T85" fmla="*/ 262 h 819"/>
                <a:gd name="T86" fmla="*/ 48 w 820"/>
                <a:gd name="T87" fmla="*/ 216 h 819"/>
                <a:gd name="T88" fmla="*/ 74 w 820"/>
                <a:gd name="T89" fmla="*/ 175 h 819"/>
                <a:gd name="T90" fmla="*/ 104 w 820"/>
                <a:gd name="T91" fmla="*/ 137 h 819"/>
                <a:gd name="T92" fmla="*/ 137 w 820"/>
                <a:gd name="T93" fmla="*/ 102 h 819"/>
                <a:gd name="T94" fmla="*/ 175 w 820"/>
                <a:gd name="T95" fmla="*/ 73 h 819"/>
                <a:gd name="T96" fmla="*/ 217 w 820"/>
                <a:gd name="T97" fmla="*/ 47 h 819"/>
                <a:gd name="T98" fmla="*/ 262 w 820"/>
                <a:gd name="T99" fmla="*/ 27 h 819"/>
                <a:gd name="T100" fmla="*/ 309 w 820"/>
                <a:gd name="T101" fmla="*/ 12 h 819"/>
                <a:gd name="T102" fmla="*/ 358 w 820"/>
                <a:gd name="T103" fmla="*/ 3 h 819"/>
                <a:gd name="T104" fmla="*/ 409 w 820"/>
                <a:gd name="T105" fmla="*/ 0 h 8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19">
                  <a:moveTo>
                    <a:pt x="409" y="0"/>
                  </a:moveTo>
                  <a:lnTo>
                    <a:pt x="462" y="3"/>
                  </a:lnTo>
                  <a:lnTo>
                    <a:pt x="511" y="12"/>
                  </a:lnTo>
                  <a:lnTo>
                    <a:pt x="558" y="27"/>
                  </a:lnTo>
                  <a:lnTo>
                    <a:pt x="602" y="47"/>
                  </a:lnTo>
                  <a:lnTo>
                    <a:pt x="644" y="73"/>
                  </a:lnTo>
                  <a:lnTo>
                    <a:pt x="682" y="102"/>
                  </a:lnTo>
                  <a:lnTo>
                    <a:pt x="716" y="137"/>
                  </a:lnTo>
                  <a:lnTo>
                    <a:pt x="746" y="175"/>
                  </a:lnTo>
                  <a:lnTo>
                    <a:pt x="771" y="216"/>
                  </a:lnTo>
                  <a:lnTo>
                    <a:pt x="792" y="262"/>
                  </a:lnTo>
                  <a:lnTo>
                    <a:pt x="807" y="309"/>
                  </a:lnTo>
                  <a:lnTo>
                    <a:pt x="817" y="358"/>
                  </a:lnTo>
                  <a:lnTo>
                    <a:pt x="820" y="409"/>
                  </a:lnTo>
                  <a:lnTo>
                    <a:pt x="817" y="461"/>
                  </a:lnTo>
                  <a:lnTo>
                    <a:pt x="807" y="510"/>
                  </a:lnTo>
                  <a:lnTo>
                    <a:pt x="792" y="557"/>
                  </a:lnTo>
                  <a:lnTo>
                    <a:pt x="771" y="602"/>
                  </a:lnTo>
                  <a:lnTo>
                    <a:pt x="746" y="643"/>
                  </a:lnTo>
                  <a:lnTo>
                    <a:pt x="716" y="681"/>
                  </a:lnTo>
                  <a:lnTo>
                    <a:pt x="682" y="716"/>
                  </a:lnTo>
                  <a:lnTo>
                    <a:pt x="644" y="746"/>
                  </a:lnTo>
                  <a:lnTo>
                    <a:pt x="602" y="772"/>
                  </a:lnTo>
                  <a:lnTo>
                    <a:pt x="558" y="792"/>
                  </a:lnTo>
                  <a:lnTo>
                    <a:pt x="511" y="807"/>
                  </a:lnTo>
                  <a:lnTo>
                    <a:pt x="462" y="816"/>
                  </a:lnTo>
                  <a:lnTo>
                    <a:pt x="409" y="819"/>
                  </a:lnTo>
                  <a:lnTo>
                    <a:pt x="358" y="816"/>
                  </a:lnTo>
                  <a:lnTo>
                    <a:pt x="309" y="807"/>
                  </a:lnTo>
                  <a:lnTo>
                    <a:pt x="262" y="792"/>
                  </a:lnTo>
                  <a:lnTo>
                    <a:pt x="217" y="772"/>
                  </a:lnTo>
                  <a:lnTo>
                    <a:pt x="175" y="746"/>
                  </a:lnTo>
                  <a:lnTo>
                    <a:pt x="137" y="716"/>
                  </a:lnTo>
                  <a:lnTo>
                    <a:pt x="104" y="681"/>
                  </a:lnTo>
                  <a:lnTo>
                    <a:pt x="74" y="643"/>
                  </a:lnTo>
                  <a:lnTo>
                    <a:pt x="48" y="602"/>
                  </a:lnTo>
                  <a:lnTo>
                    <a:pt x="28" y="557"/>
                  </a:lnTo>
                  <a:lnTo>
                    <a:pt x="12" y="510"/>
                  </a:lnTo>
                  <a:lnTo>
                    <a:pt x="3" y="461"/>
                  </a:lnTo>
                  <a:lnTo>
                    <a:pt x="0" y="409"/>
                  </a:lnTo>
                  <a:lnTo>
                    <a:pt x="3" y="358"/>
                  </a:lnTo>
                  <a:lnTo>
                    <a:pt x="12" y="309"/>
                  </a:lnTo>
                  <a:lnTo>
                    <a:pt x="28" y="262"/>
                  </a:lnTo>
                  <a:lnTo>
                    <a:pt x="48" y="216"/>
                  </a:lnTo>
                  <a:lnTo>
                    <a:pt x="74" y="175"/>
                  </a:lnTo>
                  <a:lnTo>
                    <a:pt x="104" y="137"/>
                  </a:lnTo>
                  <a:lnTo>
                    <a:pt x="137" y="102"/>
                  </a:lnTo>
                  <a:lnTo>
                    <a:pt x="175" y="73"/>
                  </a:lnTo>
                  <a:lnTo>
                    <a:pt x="217" y="47"/>
                  </a:lnTo>
                  <a:lnTo>
                    <a:pt x="262" y="27"/>
                  </a:lnTo>
                  <a:lnTo>
                    <a:pt x="309" y="12"/>
                  </a:lnTo>
                  <a:lnTo>
                    <a:pt x="358" y="3"/>
                  </a:lnTo>
                  <a:lnTo>
                    <a:pt x="409"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3" name="Freeform 58">
              <a:extLst>
                <a:ext uri="{FF2B5EF4-FFF2-40B4-BE49-F238E27FC236}">
                  <a16:creationId xmlns:a16="http://schemas.microsoft.com/office/drawing/2014/main" id="{00000000-0008-0000-0000-000071000000}"/>
                </a:ext>
              </a:extLst>
            </xdr:cNvPr>
            <xdr:cNvSpPr>
              <a:spLocks/>
            </xdr:cNvSpPr>
          </xdr:nvSpPr>
          <xdr:spPr bwMode="auto">
            <a:xfrm>
              <a:off x="3178176" y="3586163"/>
              <a:ext cx="884238" cy="885825"/>
            </a:xfrm>
            <a:custGeom>
              <a:avLst/>
              <a:gdLst>
                <a:gd name="T0" fmla="*/ 278 w 557"/>
                <a:gd name="T1" fmla="*/ 0 h 558"/>
                <a:gd name="T2" fmla="*/ 320 w 557"/>
                <a:gd name="T3" fmla="*/ 2 h 558"/>
                <a:gd name="T4" fmla="*/ 359 w 557"/>
                <a:gd name="T5" fmla="*/ 12 h 558"/>
                <a:gd name="T6" fmla="*/ 396 w 557"/>
                <a:gd name="T7" fmla="*/ 26 h 558"/>
                <a:gd name="T8" fmla="*/ 430 w 557"/>
                <a:gd name="T9" fmla="*/ 44 h 558"/>
                <a:gd name="T10" fmla="*/ 462 w 557"/>
                <a:gd name="T11" fmla="*/ 68 h 558"/>
                <a:gd name="T12" fmla="*/ 489 w 557"/>
                <a:gd name="T13" fmla="*/ 96 h 558"/>
                <a:gd name="T14" fmla="*/ 512 w 557"/>
                <a:gd name="T15" fmla="*/ 126 h 558"/>
                <a:gd name="T16" fmla="*/ 532 w 557"/>
                <a:gd name="T17" fmla="*/ 161 h 558"/>
                <a:gd name="T18" fmla="*/ 545 w 557"/>
                <a:gd name="T19" fmla="*/ 198 h 558"/>
                <a:gd name="T20" fmla="*/ 554 w 557"/>
                <a:gd name="T21" fmla="*/ 237 h 558"/>
                <a:gd name="T22" fmla="*/ 557 w 557"/>
                <a:gd name="T23" fmla="*/ 278 h 558"/>
                <a:gd name="T24" fmla="*/ 554 w 557"/>
                <a:gd name="T25" fmla="*/ 319 h 558"/>
                <a:gd name="T26" fmla="*/ 545 w 557"/>
                <a:gd name="T27" fmla="*/ 358 h 558"/>
                <a:gd name="T28" fmla="*/ 532 w 557"/>
                <a:gd name="T29" fmla="*/ 395 h 558"/>
                <a:gd name="T30" fmla="*/ 512 w 557"/>
                <a:gd name="T31" fmla="*/ 430 h 558"/>
                <a:gd name="T32" fmla="*/ 489 w 557"/>
                <a:gd name="T33" fmla="*/ 461 h 558"/>
                <a:gd name="T34" fmla="*/ 462 w 557"/>
                <a:gd name="T35" fmla="*/ 489 h 558"/>
                <a:gd name="T36" fmla="*/ 430 w 557"/>
                <a:gd name="T37" fmla="*/ 512 h 558"/>
                <a:gd name="T38" fmla="*/ 396 w 557"/>
                <a:gd name="T39" fmla="*/ 531 h 558"/>
                <a:gd name="T40" fmla="*/ 359 w 557"/>
                <a:gd name="T41" fmla="*/ 545 h 558"/>
                <a:gd name="T42" fmla="*/ 320 w 557"/>
                <a:gd name="T43" fmla="*/ 554 h 558"/>
                <a:gd name="T44" fmla="*/ 278 w 557"/>
                <a:gd name="T45" fmla="*/ 558 h 558"/>
                <a:gd name="T46" fmla="*/ 237 w 557"/>
                <a:gd name="T47" fmla="*/ 554 h 558"/>
                <a:gd name="T48" fmla="*/ 198 w 557"/>
                <a:gd name="T49" fmla="*/ 545 h 558"/>
                <a:gd name="T50" fmla="*/ 161 w 557"/>
                <a:gd name="T51" fmla="*/ 531 h 558"/>
                <a:gd name="T52" fmla="*/ 127 w 557"/>
                <a:gd name="T53" fmla="*/ 512 h 558"/>
                <a:gd name="T54" fmla="*/ 96 w 557"/>
                <a:gd name="T55" fmla="*/ 489 h 558"/>
                <a:gd name="T56" fmla="*/ 69 w 557"/>
                <a:gd name="T57" fmla="*/ 461 h 558"/>
                <a:gd name="T58" fmla="*/ 45 w 557"/>
                <a:gd name="T59" fmla="*/ 430 h 558"/>
                <a:gd name="T60" fmla="*/ 26 w 557"/>
                <a:gd name="T61" fmla="*/ 395 h 558"/>
                <a:gd name="T62" fmla="*/ 12 w 557"/>
                <a:gd name="T63" fmla="*/ 358 h 558"/>
                <a:gd name="T64" fmla="*/ 3 w 557"/>
                <a:gd name="T65" fmla="*/ 319 h 558"/>
                <a:gd name="T66" fmla="*/ 0 w 557"/>
                <a:gd name="T67" fmla="*/ 278 h 558"/>
                <a:gd name="T68" fmla="*/ 3 w 557"/>
                <a:gd name="T69" fmla="*/ 237 h 558"/>
                <a:gd name="T70" fmla="*/ 12 w 557"/>
                <a:gd name="T71" fmla="*/ 198 h 558"/>
                <a:gd name="T72" fmla="*/ 26 w 557"/>
                <a:gd name="T73" fmla="*/ 161 h 558"/>
                <a:gd name="T74" fmla="*/ 45 w 557"/>
                <a:gd name="T75" fmla="*/ 126 h 558"/>
                <a:gd name="T76" fmla="*/ 69 w 557"/>
                <a:gd name="T77" fmla="*/ 96 h 558"/>
                <a:gd name="T78" fmla="*/ 96 w 557"/>
                <a:gd name="T79" fmla="*/ 68 h 558"/>
                <a:gd name="T80" fmla="*/ 127 w 557"/>
                <a:gd name="T81" fmla="*/ 44 h 558"/>
                <a:gd name="T82" fmla="*/ 161 w 557"/>
                <a:gd name="T83" fmla="*/ 26 h 558"/>
                <a:gd name="T84" fmla="*/ 198 w 557"/>
                <a:gd name="T85" fmla="*/ 12 h 558"/>
                <a:gd name="T86" fmla="*/ 237 w 557"/>
                <a:gd name="T87" fmla="*/ 2 h 558"/>
                <a:gd name="T88" fmla="*/ 278 w 557"/>
                <a:gd name="T89" fmla="*/ 0 h 5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557" h="558">
                  <a:moveTo>
                    <a:pt x="278" y="0"/>
                  </a:moveTo>
                  <a:lnTo>
                    <a:pt x="320" y="2"/>
                  </a:lnTo>
                  <a:lnTo>
                    <a:pt x="359" y="12"/>
                  </a:lnTo>
                  <a:lnTo>
                    <a:pt x="396" y="26"/>
                  </a:lnTo>
                  <a:lnTo>
                    <a:pt x="430" y="44"/>
                  </a:lnTo>
                  <a:lnTo>
                    <a:pt x="462" y="68"/>
                  </a:lnTo>
                  <a:lnTo>
                    <a:pt x="489" y="96"/>
                  </a:lnTo>
                  <a:lnTo>
                    <a:pt x="512" y="126"/>
                  </a:lnTo>
                  <a:lnTo>
                    <a:pt x="532" y="161"/>
                  </a:lnTo>
                  <a:lnTo>
                    <a:pt x="545" y="198"/>
                  </a:lnTo>
                  <a:lnTo>
                    <a:pt x="554" y="237"/>
                  </a:lnTo>
                  <a:lnTo>
                    <a:pt x="557" y="278"/>
                  </a:lnTo>
                  <a:lnTo>
                    <a:pt x="554" y="319"/>
                  </a:lnTo>
                  <a:lnTo>
                    <a:pt x="545" y="358"/>
                  </a:lnTo>
                  <a:lnTo>
                    <a:pt x="532" y="395"/>
                  </a:lnTo>
                  <a:lnTo>
                    <a:pt x="512" y="430"/>
                  </a:lnTo>
                  <a:lnTo>
                    <a:pt x="489" y="461"/>
                  </a:lnTo>
                  <a:lnTo>
                    <a:pt x="462" y="489"/>
                  </a:lnTo>
                  <a:lnTo>
                    <a:pt x="430" y="512"/>
                  </a:lnTo>
                  <a:lnTo>
                    <a:pt x="396" y="531"/>
                  </a:lnTo>
                  <a:lnTo>
                    <a:pt x="359" y="545"/>
                  </a:lnTo>
                  <a:lnTo>
                    <a:pt x="320" y="554"/>
                  </a:lnTo>
                  <a:lnTo>
                    <a:pt x="278" y="558"/>
                  </a:lnTo>
                  <a:lnTo>
                    <a:pt x="237" y="554"/>
                  </a:lnTo>
                  <a:lnTo>
                    <a:pt x="198" y="545"/>
                  </a:lnTo>
                  <a:lnTo>
                    <a:pt x="161" y="531"/>
                  </a:lnTo>
                  <a:lnTo>
                    <a:pt x="127" y="512"/>
                  </a:lnTo>
                  <a:lnTo>
                    <a:pt x="96" y="489"/>
                  </a:lnTo>
                  <a:lnTo>
                    <a:pt x="69" y="461"/>
                  </a:lnTo>
                  <a:lnTo>
                    <a:pt x="45" y="430"/>
                  </a:lnTo>
                  <a:lnTo>
                    <a:pt x="26" y="395"/>
                  </a:lnTo>
                  <a:lnTo>
                    <a:pt x="12" y="358"/>
                  </a:lnTo>
                  <a:lnTo>
                    <a:pt x="3" y="319"/>
                  </a:lnTo>
                  <a:lnTo>
                    <a:pt x="0" y="278"/>
                  </a:lnTo>
                  <a:lnTo>
                    <a:pt x="3" y="237"/>
                  </a:lnTo>
                  <a:lnTo>
                    <a:pt x="12" y="198"/>
                  </a:lnTo>
                  <a:lnTo>
                    <a:pt x="26" y="161"/>
                  </a:lnTo>
                  <a:lnTo>
                    <a:pt x="45" y="126"/>
                  </a:lnTo>
                  <a:lnTo>
                    <a:pt x="69" y="96"/>
                  </a:lnTo>
                  <a:lnTo>
                    <a:pt x="96" y="68"/>
                  </a:lnTo>
                  <a:lnTo>
                    <a:pt x="127" y="44"/>
                  </a:lnTo>
                  <a:lnTo>
                    <a:pt x="161" y="26"/>
                  </a:lnTo>
                  <a:lnTo>
                    <a:pt x="198" y="12"/>
                  </a:lnTo>
                  <a:lnTo>
                    <a:pt x="237" y="2"/>
                  </a:lnTo>
                  <a:lnTo>
                    <a:pt x="278" y="0"/>
                  </a:lnTo>
                  <a:close/>
                </a:path>
              </a:pathLst>
            </a:custGeom>
            <a:solidFill>
              <a:schemeClr val="accent3"/>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4" name="Freeform 59">
              <a:extLst>
                <a:ext uri="{FF2B5EF4-FFF2-40B4-BE49-F238E27FC236}">
                  <a16:creationId xmlns:a16="http://schemas.microsoft.com/office/drawing/2014/main" id="{00000000-0008-0000-0000-000072000000}"/>
                </a:ext>
              </a:extLst>
            </xdr:cNvPr>
            <xdr:cNvSpPr>
              <a:spLocks/>
            </xdr:cNvSpPr>
          </xdr:nvSpPr>
          <xdr:spPr bwMode="auto">
            <a:xfrm>
              <a:off x="3278188" y="3689350"/>
              <a:ext cx="676275" cy="677863"/>
            </a:xfrm>
            <a:custGeom>
              <a:avLst/>
              <a:gdLst>
                <a:gd name="T0" fmla="*/ 213 w 426"/>
                <a:gd name="T1" fmla="*/ 0 h 427"/>
                <a:gd name="T2" fmla="*/ 247 w 426"/>
                <a:gd name="T3" fmla="*/ 3 h 427"/>
                <a:gd name="T4" fmla="*/ 280 w 426"/>
                <a:gd name="T5" fmla="*/ 11 h 427"/>
                <a:gd name="T6" fmla="*/ 311 w 426"/>
                <a:gd name="T7" fmla="*/ 25 h 427"/>
                <a:gd name="T8" fmla="*/ 338 w 426"/>
                <a:gd name="T9" fmla="*/ 42 h 427"/>
                <a:gd name="T10" fmla="*/ 364 w 426"/>
                <a:gd name="T11" fmla="*/ 62 h 427"/>
                <a:gd name="T12" fmla="*/ 385 w 426"/>
                <a:gd name="T13" fmla="*/ 87 h 427"/>
                <a:gd name="T14" fmla="*/ 402 w 426"/>
                <a:gd name="T15" fmla="*/ 116 h 427"/>
                <a:gd name="T16" fmla="*/ 415 w 426"/>
                <a:gd name="T17" fmla="*/ 146 h 427"/>
                <a:gd name="T18" fmla="*/ 424 w 426"/>
                <a:gd name="T19" fmla="*/ 178 h 427"/>
                <a:gd name="T20" fmla="*/ 426 w 426"/>
                <a:gd name="T21" fmla="*/ 213 h 427"/>
                <a:gd name="T22" fmla="*/ 424 w 426"/>
                <a:gd name="T23" fmla="*/ 248 h 427"/>
                <a:gd name="T24" fmla="*/ 415 w 426"/>
                <a:gd name="T25" fmla="*/ 281 h 427"/>
                <a:gd name="T26" fmla="*/ 402 w 426"/>
                <a:gd name="T27" fmla="*/ 311 h 427"/>
                <a:gd name="T28" fmla="*/ 385 w 426"/>
                <a:gd name="T29" fmla="*/ 340 h 427"/>
                <a:gd name="T30" fmla="*/ 364 w 426"/>
                <a:gd name="T31" fmla="*/ 364 h 427"/>
                <a:gd name="T32" fmla="*/ 338 w 426"/>
                <a:gd name="T33" fmla="*/ 386 h 427"/>
                <a:gd name="T34" fmla="*/ 311 w 426"/>
                <a:gd name="T35" fmla="*/ 402 h 427"/>
                <a:gd name="T36" fmla="*/ 280 w 426"/>
                <a:gd name="T37" fmla="*/ 416 h 427"/>
                <a:gd name="T38" fmla="*/ 247 w 426"/>
                <a:gd name="T39" fmla="*/ 424 h 427"/>
                <a:gd name="T40" fmla="*/ 213 w 426"/>
                <a:gd name="T41" fmla="*/ 427 h 427"/>
                <a:gd name="T42" fmla="*/ 178 w 426"/>
                <a:gd name="T43" fmla="*/ 424 h 427"/>
                <a:gd name="T44" fmla="*/ 146 w 426"/>
                <a:gd name="T45" fmla="*/ 416 h 427"/>
                <a:gd name="T46" fmla="*/ 115 w 426"/>
                <a:gd name="T47" fmla="*/ 402 h 427"/>
                <a:gd name="T48" fmla="*/ 87 w 426"/>
                <a:gd name="T49" fmla="*/ 386 h 427"/>
                <a:gd name="T50" fmla="*/ 62 w 426"/>
                <a:gd name="T51" fmla="*/ 364 h 427"/>
                <a:gd name="T52" fmla="*/ 41 w 426"/>
                <a:gd name="T53" fmla="*/ 340 h 427"/>
                <a:gd name="T54" fmla="*/ 23 w 426"/>
                <a:gd name="T55" fmla="*/ 311 h 427"/>
                <a:gd name="T56" fmla="*/ 11 w 426"/>
                <a:gd name="T57" fmla="*/ 281 h 427"/>
                <a:gd name="T58" fmla="*/ 3 w 426"/>
                <a:gd name="T59" fmla="*/ 248 h 427"/>
                <a:gd name="T60" fmla="*/ 0 w 426"/>
                <a:gd name="T61" fmla="*/ 213 h 427"/>
                <a:gd name="T62" fmla="*/ 3 w 426"/>
                <a:gd name="T63" fmla="*/ 178 h 427"/>
                <a:gd name="T64" fmla="*/ 11 w 426"/>
                <a:gd name="T65" fmla="*/ 146 h 427"/>
                <a:gd name="T66" fmla="*/ 23 w 426"/>
                <a:gd name="T67" fmla="*/ 116 h 427"/>
                <a:gd name="T68" fmla="*/ 41 w 426"/>
                <a:gd name="T69" fmla="*/ 87 h 427"/>
                <a:gd name="T70" fmla="*/ 62 w 426"/>
                <a:gd name="T71" fmla="*/ 62 h 427"/>
                <a:gd name="T72" fmla="*/ 87 w 426"/>
                <a:gd name="T73" fmla="*/ 42 h 427"/>
                <a:gd name="T74" fmla="*/ 115 w 426"/>
                <a:gd name="T75" fmla="*/ 25 h 427"/>
                <a:gd name="T76" fmla="*/ 146 w 426"/>
                <a:gd name="T77" fmla="*/ 11 h 427"/>
                <a:gd name="T78" fmla="*/ 178 w 426"/>
                <a:gd name="T79" fmla="*/ 3 h 427"/>
                <a:gd name="T80" fmla="*/ 213 w 426"/>
                <a:gd name="T81" fmla="*/ 0 h 4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426" h="427">
                  <a:moveTo>
                    <a:pt x="213" y="0"/>
                  </a:moveTo>
                  <a:lnTo>
                    <a:pt x="247" y="3"/>
                  </a:lnTo>
                  <a:lnTo>
                    <a:pt x="280" y="11"/>
                  </a:lnTo>
                  <a:lnTo>
                    <a:pt x="311" y="25"/>
                  </a:lnTo>
                  <a:lnTo>
                    <a:pt x="338" y="42"/>
                  </a:lnTo>
                  <a:lnTo>
                    <a:pt x="364" y="62"/>
                  </a:lnTo>
                  <a:lnTo>
                    <a:pt x="385" y="87"/>
                  </a:lnTo>
                  <a:lnTo>
                    <a:pt x="402" y="116"/>
                  </a:lnTo>
                  <a:lnTo>
                    <a:pt x="415" y="146"/>
                  </a:lnTo>
                  <a:lnTo>
                    <a:pt x="424" y="178"/>
                  </a:lnTo>
                  <a:lnTo>
                    <a:pt x="426" y="213"/>
                  </a:lnTo>
                  <a:lnTo>
                    <a:pt x="424" y="248"/>
                  </a:lnTo>
                  <a:lnTo>
                    <a:pt x="415" y="281"/>
                  </a:lnTo>
                  <a:lnTo>
                    <a:pt x="402" y="311"/>
                  </a:lnTo>
                  <a:lnTo>
                    <a:pt x="385" y="340"/>
                  </a:lnTo>
                  <a:lnTo>
                    <a:pt x="364" y="364"/>
                  </a:lnTo>
                  <a:lnTo>
                    <a:pt x="338" y="386"/>
                  </a:lnTo>
                  <a:lnTo>
                    <a:pt x="311" y="402"/>
                  </a:lnTo>
                  <a:lnTo>
                    <a:pt x="280" y="416"/>
                  </a:lnTo>
                  <a:lnTo>
                    <a:pt x="247" y="424"/>
                  </a:lnTo>
                  <a:lnTo>
                    <a:pt x="213" y="427"/>
                  </a:lnTo>
                  <a:lnTo>
                    <a:pt x="178" y="424"/>
                  </a:lnTo>
                  <a:lnTo>
                    <a:pt x="146" y="416"/>
                  </a:lnTo>
                  <a:lnTo>
                    <a:pt x="115" y="402"/>
                  </a:lnTo>
                  <a:lnTo>
                    <a:pt x="87" y="386"/>
                  </a:lnTo>
                  <a:lnTo>
                    <a:pt x="62" y="364"/>
                  </a:lnTo>
                  <a:lnTo>
                    <a:pt x="41" y="340"/>
                  </a:lnTo>
                  <a:lnTo>
                    <a:pt x="23" y="311"/>
                  </a:lnTo>
                  <a:lnTo>
                    <a:pt x="11" y="281"/>
                  </a:lnTo>
                  <a:lnTo>
                    <a:pt x="3" y="248"/>
                  </a:lnTo>
                  <a:lnTo>
                    <a:pt x="0" y="213"/>
                  </a:lnTo>
                  <a:lnTo>
                    <a:pt x="3" y="178"/>
                  </a:lnTo>
                  <a:lnTo>
                    <a:pt x="11" y="146"/>
                  </a:lnTo>
                  <a:lnTo>
                    <a:pt x="23" y="116"/>
                  </a:lnTo>
                  <a:lnTo>
                    <a:pt x="41" y="87"/>
                  </a:lnTo>
                  <a:lnTo>
                    <a:pt x="62" y="62"/>
                  </a:lnTo>
                  <a:lnTo>
                    <a:pt x="87" y="42"/>
                  </a:lnTo>
                  <a:lnTo>
                    <a:pt x="115" y="25"/>
                  </a:lnTo>
                  <a:lnTo>
                    <a:pt x="146" y="11"/>
                  </a:lnTo>
                  <a:lnTo>
                    <a:pt x="178" y="3"/>
                  </a:lnTo>
                  <a:lnTo>
                    <a:pt x="213" y="0"/>
                  </a:lnTo>
                  <a:close/>
                </a:path>
              </a:pathLst>
            </a:custGeom>
            <a:solidFill>
              <a:schemeClr val="accent3">
                <a:lumMod val="20000"/>
                <a:lumOff val="80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5" name="Freeform 60">
              <a:extLst>
                <a:ext uri="{FF2B5EF4-FFF2-40B4-BE49-F238E27FC236}">
                  <a16:creationId xmlns:a16="http://schemas.microsoft.com/office/drawing/2014/main" id="{00000000-0008-0000-0000-000073000000}"/>
                </a:ext>
              </a:extLst>
            </xdr:cNvPr>
            <xdr:cNvSpPr>
              <a:spLocks/>
            </xdr:cNvSpPr>
          </xdr:nvSpPr>
          <xdr:spPr bwMode="auto">
            <a:xfrm>
              <a:off x="3371851" y="3783013"/>
              <a:ext cx="488950" cy="488950"/>
            </a:xfrm>
            <a:custGeom>
              <a:avLst/>
              <a:gdLst>
                <a:gd name="T0" fmla="*/ 154 w 308"/>
                <a:gd name="T1" fmla="*/ 0 h 308"/>
                <a:gd name="T2" fmla="*/ 185 w 308"/>
                <a:gd name="T3" fmla="*/ 3 h 308"/>
                <a:gd name="T4" fmla="*/ 214 w 308"/>
                <a:gd name="T5" fmla="*/ 13 h 308"/>
                <a:gd name="T6" fmla="*/ 240 w 308"/>
                <a:gd name="T7" fmla="*/ 27 h 308"/>
                <a:gd name="T8" fmla="*/ 263 w 308"/>
                <a:gd name="T9" fmla="*/ 46 h 308"/>
                <a:gd name="T10" fmla="*/ 281 w 308"/>
                <a:gd name="T11" fmla="*/ 68 h 308"/>
                <a:gd name="T12" fmla="*/ 296 w 308"/>
                <a:gd name="T13" fmla="*/ 95 h 308"/>
                <a:gd name="T14" fmla="*/ 305 w 308"/>
                <a:gd name="T15" fmla="*/ 124 h 308"/>
                <a:gd name="T16" fmla="*/ 308 w 308"/>
                <a:gd name="T17" fmla="*/ 154 h 308"/>
                <a:gd name="T18" fmla="*/ 305 w 308"/>
                <a:gd name="T19" fmla="*/ 185 h 308"/>
                <a:gd name="T20" fmla="*/ 296 w 308"/>
                <a:gd name="T21" fmla="*/ 214 h 308"/>
                <a:gd name="T22" fmla="*/ 281 w 308"/>
                <a:gd name="T23" fmla="*/ 241 h 308"/>
                <a:gd name="T24" fmla="*/ 263 w 308"/>
                <a:gd name="T25" fmla="*/ 263 h 308"/>
                <a:gd name="T26" fmla="*/ 240 w 308"/>
                <a:gd name="T27" fmla="*/ 283 h 308"/>
                <a:gd name="T28" fmla="*/ 214 w 308"/>
                <a:gd name="T29" fmla="*/ 296 h 308"/>
                <a:gd name="T30" fmla="*/ 185 w 308"/>
                <a:gd name="T31" fmla="*/ 305 h 308"/>
                <a:gd name="T32" fmla="*/ 154 w 308"/>
                <a:gd name="T33" fmla="*/ 308 h 308"/>
                <a:gd name="T34" fmla="*/ 122 w 308"/>
                <a:gd name="T35" fmla="*/ 305 h 308"/>
                <a:gd name="T36" fmla="*/ 94 w 308"/>
                <a:gd name="T37" fmla="*/ 296 h 308"/>
                <a:gd name="T38" fmla="*/ 68 w 308"/>
                <a:gd name="T39" fmla="*/ 283 h 308"/>
                <a:gd name="T40" fmla="*/ 45 w 308"/>
                <a:gd name="T41" fmla="*/ 263 h 308"/>
                <a:gd name="T42" fmla="*/ 26 w 308"/>
                <a:gd name="T43" fmla="*/ 241 h 308"/>
                <a:gd name="T44" fmla="*/ 12 w 308"/>
                <a:gd name="T45" fmla="*/ 214 h 308"/>
                <a:gd name="T46" fmla="*/ 3 w 308"/>
                <a:gd name="T47" fmla="*/ 185 h 308"/>
                <a:gd name="T48" fmla="*/ 0 w 308"/>
                <a:gd name="T49" fmla="*/ 154 h 308"/>
                <a:gd name="T50" fmla="*/ 3 w 308"/>
                <a:gd name="T51" fmla="*/ 124 h 308"/>
                <a:gd name="T52" fmla="*/ 12 w 308"/>
                <a:gd name="T53" fmla="*/ 95 h 308"/>
                <a:gd name="T54" fmla="*/ 26 w 308"/>
                <a:gd name="T55" fmla="*/ 68 h 308"/>
                <a:gd name="T56" fmla="*/ 45 w 308"/>
                <a:gd name="T57" fmla="*/ 46 h 308"/>
                <a:gd name="T58" fmla="*/ 68 w 308"/>
                <a:gd name="T59" fmla="*/ 27 h 308"/>
                <a:gd name="T60" fmla="*/ 94 w 308"/>
                <a:gd name="T61" fmla="*/ 13 h 308"/>
                <a:gd name="T62" fmla="*/ 122 w 308"/>
                <a:gd name="T63" fmla="*/ 3 h 308"/>
                <a:gd name="T64" fmla="*/ 154 w 308"/>
                <a:gd name="T65" fmla="*/ 0 h 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308" h="308">
                  <a:moveTo>
                    <a:pt x="154" y="0"/>
                  </a:moveTo>
                  <a:lnTo>
                    <a:pt x="185" y="3"/>
                  </a:lnTo>
                  <a:lnTo>
                    <a:pt x="214" y="13"/>
                  </a:lnTo>
                  <a:lnTo>
                    <a:pt x="240" y="27"/>
                  </a:lnTo>
                  <a:lnTo>
                    <a:pt x="263" y="46"/>
                  </a:lnTo>
                  <a:lnTo>
                    <a:pt x="281" y="68"/>
                  </a:lnTo>
                  <a:lnTo>
                    <a:pt x="296" y="95"/>
                  </a:lnTo>
                  <a:lnTo>
                    <a:pt x="305" y="124"/>
                  </a:lnTo>
                  <a:lnTo>
                    <a:pt x="308" y="154"/>
                  </a:lnTo>
                  <a:lnTo>
                    <a:pt x="305" y="185"/>
                  </a:lnTo>
                  <a:lnTo>
                    <a:pt x="296" y="214"/>
                  </a:lnTo>
                  <a:lnTo>
                    <a:pt x="281" y="241"/>
                  </a:lnTo>
                  <a:lnTo>
                    <a:pt x="263" y="263"/>
                  </a:lnTo>
                  <a:lnTo>
                    <a:pt x="240" y="283"/>
                  </a:lnTo>
                  <a:lnTo>
                    <a:pt x="214" y="296"/>
                  </a:lnTo>
                  <a:lnTo>
                    <a:pt x="185" y="305"/>
                  </a:lnTo>
                  <a:lnTo>
                    <a:pt x="154" y="308"/>
                  </a:lnTo>
                  <a:lnTo>
                    <a:pt x="122" y="305"/>
                  </a:lnTo>
                  <a:lnTo>
                    <a:pt x="94" y="296"/>
                  </a:lnTo>
                  <a:lnTo>
                    <a:pt x="68" y="283"/>
                  </a:lnTo>
                  <a:lnTo>
                    <a:pt x="45" y="263"/>
                  </a:lnTo>
                  <a:lnTo>
                    <a:pt x="26" y="241"/>
                  </a:lnTo>
                  <a:lnTo>
                    <a:pt x="12" y="214"/>
                  </a:lnTo>
                  <a:lnTo>
                    <a:pt x="3" y="185"/>
                  </a:lnTo>
                  <a:lnTo>
                    <a:pt x="0" y="154"/>
                  </a:lnTo>
                  <a:lnTo>
                    <a:pt x="3" y="124"/>
                  </a:lnTo>
                  <a:lnTo>
                    <a:pt x="12" y="95"/>
                  </a:lnTo>
                  <a:lnTo>
                    <a:pt x="26" y="68"/>
                  </a:lnTo>
                  <a:lnTo>
                    <a:pt x="45" y="46"/>
                  </a:lnTo>
                  <a:lnTo>
                    <a:pt x="68" y="27"/>
                  </a:lnTo>
                  <a:lnTo>
                    <a:pt x="94" y="13"/>
                  </a:lnTo>
                  <a:lnTo>
                    <a:pt x="122" y="3"/>
                  </a:lnTo>
                  <a:lnTo>
                    <a:pt x="154" y="0"/>
                  </a:lnTo>
                  <a:close/>
                </a:path>
              </a:pathLst>
            </a:custGeom>
            <a:solidFill>
              <a:schemeClr val="accent3"/>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6" name="Freeform 61">
              <a:extLst>
                <a:ext uri="{FF2B5EF4-FFF2-40B4-BE49-F238E27FC236}">
                  <a16:creationId xmlns:a16="http://schemas.microsoft.com/office/drawing/2014/main" id="{00000000-0008-0000-0000-000074000000}"/>
                </a:ext>
              </a:extLst>
            </xdr:cNvPr>
            <xdr:cNvSpPr>
              <a:spLocks/>
            </xdr:cNvSpPr>
          </xdr:nvSpPr>
          <xdr:spPr bwMode="auto">
            <a:xfrm>
              <a:off x="3470276" y="3876675"/>
              <a:ext cx="301625" cy="303213"/>
            </a:xfrm>
            <a:custGeom>
              <a:avLst/>
              <a:gdLst>
                <a:gd name="T0" fmla="*/ 94 w 190"/>
                <a:gd name="T1" fmla="*/ 0 h 191"/>
                <a:gd name="T2" fmla="*/ 117 w 190"/>
                <a:gd name="T3" fmla="*/ 2 h 191"/>
                <a:gd name="T4" fmla="*/ 136 w 190"/>
                <a:gd name="T5" fmla="*/ 10 h 191"/>
                <a:gd name="T6" fmla="*/ 154 w 190"/>
                <a:gd name="T7" fmla="*/ 21 h 191"/>
                <a:gd name="T8" fmla="*/ 169 w 190"/>
                <a:gd name="T9" fmla="*/ 36 h 191"/>
                <a:gd name="T10" fmla="*/ 180 w 190"/>
                <a:gd name="T11" fmla="*/ 53 h 191"/>
                <a:gd name="T12" fmla="*/ 188 w 190"/>
                <a:gd name="T13" fmla="*/ 74 h 191"/>
                <a:gd name="T14" fmla="*/ 190 w 190"/>
                <a:gd name="T15" fmla="*/ 95 h 191"/>
                <a:gd name="T16" fmla="*/ 188 w 190"/>
                <a:gd name="T17" fmla="*/ 117 h 191"/>
                <a:gd name="T18" fmla="*/ 180 w 190"/>
                <a:gd name="T19" fmla="*/ 137 h 191"/>
                <a:gd name="T20" fmla="*/ 169 w 190"/>
                <a:gd name="T21" fmla="*/ 155 h 191"/>
                <a:gd name="T22" fmla="*/ 154 w 190"/>
                <a:gd name="T23" fmla="*/ 169 h 191"/>
                <a:gd name="T24" fmla="*/ 136 w 190"/>
                <a:gd name="T25" fmla="*/ 181 h 191"/>
                <a:gd name="T26" fmla="*/ 117 w 190"/>
                <a:gd name="T27" fmla="*/ 188 h 191"/>
                <a:gd name="T28" fmla="*/ 94 w 190"/>
                <a:gd name="T29" fmla="*/ 191 h 191"/>
                <a:gd name="T30" fmla="*/ 73 w 190"/>
                <a:gd name="T31" fmla="*/ 188 h 191"/>
                <a:gd name="T32" fmla="*/ 53 w 190"/>
                <a:gd name="T33" fmla="*/ 181 h 191"/>
                <a:gd name="T34" fmla="*/ 36 w 190"/>
                <a:gd name="T35" fmla="*/ 169 h 191"/>
                <a:gd name="T36" fmla="*/ 20 w 190"/>
                <a:gd name="T37" fmla="*/ 155 h 191"/>
                <a:gd name="T38" fmla="*/ 9 w 190"/>
                <a:gd name="T39" fmla="*/ 137 h 191"/>
                <a:gd name="T40" fmla="*/ 2 w 190"/>
                <a:gd name="T41" fmla="*/ 117 h 191"/>
                <a:gd name="T42" fmla="*/ 0 w 190"/>
                <a:gd name="T43" fmla="*/ 95 h 191"/>
                <a:gd name="T44" fmla="*/ 2 w 190"/>
                <a:gd name="T45" fmla="*/ 74 h 191"/>
                <a:gd name="T46" fmla="*/ 9 w 190"/>
                <a:gd name="T47" fmla="*/ 53 h 191"/>
                <a:gd name="T48" fmla="*/ 20 w 190"/>
                <a:gd name="T49" fmla="*/ 36 h 191"/>
                <a:gd name="T50" fmla="*/ 36 w 190"/>
                <a:gd name="T51" fmla="*/ 21 h 191"/>
                <a:gd name="T52" fmla="*/ 53 w 190"/>
                <a:gd name="T53" fmla="*/ 10 h 191"/>
                <a:gd name="T54" fmla="*/ 73 w 190"/>
                <a:gd name="T55" fmla="*/ 2 h 191"/>
                <a:gd name="T56" fmla="*/ 94 w 190"/>
                <a:gd name="T57" fmla="*/ 0 h 1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90" h="191">
                  <a:moveTo>
                    <a:pt x="94" y="0"/>
                  </a:moveTo>
                  <a:lnTo>
                    <a:pt x="117" y="2"/>
                  </a:lnTo>
                  <a:lnTo>
                    <a:pt x="136" y="10"/>
                  </a:lnTo>
                  <a:lnTo>
                    <a:pt x="154" y="21"/>
                  </a:lnTo>
                  <a:lnTo>
                    <a:pt x="169" y="36"/>
                  </a:lnTo>
                  <a:lnTo>
                    <a:pt x="180" y="53"/>
                  </a:lnTo>
                  <a:lnTo>
                    <a:pt x="188" y="74"/>
                  </a:lnTo>
                  <a:lnTo>
                    <a:pt x="190" y="95"/>
                  </a:lnTo>
                  <a:lnTo>
                    <a:pt x="188" y="117"/>
                  </a:lnTo>
                  <a:lnTo>
                    <a:pt x="180" y="137"/>
                  </a:lnTo>
                  <a:lnTo>
                    <a:pt x="169" y="155"/>
                  </a:lnTo>
                  <a:lnTo>
                    <a:pt x="154" y="169"/>
                  </a:lnTo>
                  <a:lnTo>
                    <a:pt x="136" y="181"/>
                  </a:lnTo>
                  <a:lnTo>
                    <a:pt x="117" y="188"/>
                  </a:lnTo>
                  <a:lnTo>
                    <a:pt x="94" y="191"/>
                  </a:lnTo>
                  <a:lnTo>
                    <a:pt x="73" y="188"/>
                  </a:lnTo>
                  <a:lnTo>
                    <a:pt x="53" y="181"/>
                  </a:lnTo>
                  <a:lnTo>
                    <a:pt x="36" y="169"/>
                  </a:lnTo>
                  <a:lnTo>
                    <a:pt x="20" y="155"/>
                  </a:lnTo>
                  <a:lnTo>
                    <a:pt x="9" y="137"/>
                  </a:lnTo>
                  <a:lnTo>
                    <a:pt x="2" y="117"/>
                  </a:lnTo>
                  <a:lnTo>
                    <a:pt x="0" y="95"/>
                  </a:lnTo>
                  <a:lnTo>
                    <a:pt x="2" y="74"/>
                  </a:lnTo>
                  <a:lnTo>
                    <a:pt x="9" y="53"/>
                  </a:lnTo>
                  <a:lnTo>
                    <a:pt x="20" y="36"/>
                  </a:lnTo>
                  <a:lnTo>
                    <a:pt x="36" y="21"/>
                  </a:lnTo>
                  <a:lnTo>
                    <a:pt x="53" y="10"/>
                  </a:lnTo>
                  <a:lnTo>
                    <a:pt x="73" y="2"/>
                  </a:lnTo>
                  <a:lnTo>
                    <a:pt x="94" y="0"/>
                  </a:lnTo>
                  <a:close/>
                </a:path>
              </a:pathLst>
            </a:custGeom>
            <a:solidFill>
              <a:schemeClr val="accent3">
                <a:lumMod val="20000"/>
                <a:lumOff val="80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7" name="Freeform 62">
              <a:extLst>
                <a:ext uri="{FF2B5EF4-FFF2-40B4-BE49-F238E27FC236}">
                  <a16:creationId xmlns:a16="http://schemas.microsoft.com/office/drawing/2014/main" id="{00000000-0008-0000-0000-000075000000}"/>
                </a:ext>
              </a:extLst>
            </xdr:cNvPr>
            <xdr:cNvSpPr>
              <a:spLocks/>
            </xdr:cNvSpPr>
          </xdr:nvSpPr>
          <xdr:spPr bwMode="auto">
            <a:xfrm>
              <a:off x="3533776" y="3944938"/>
              <a:ext cx="168275" cy="166688"/>
            </a:xfrm>
            <a:custGeom>
              <a:avLst/>
              <a:gdLst>
                <a:gd name="T0" fmla="*/ 53 w 106"/>
                <a:gd name="T1" fmla="*/ 0 h 105"/>
                <a:gd name="T2" fmla="*/ 70 w 106"/>
                <a:gd name="T3" fmla="*/ 2 h 105"/>
                <a:gd name="T4" fmla="*/ 84 w 106"/>
                <a:gd name="T5" fmla="*/ 10 h 105"/>
                <a:gd name="T6" fmla="*/ 95 w 106"/>
                <a:gd name="T7" fmla="*/ 22 h 105"/>
                <a:gd name="T8" fmla="*/ 102 w 106"/>
                <a:gd name="T9" fmla="*/ 36 h 105"/>
                <a:gd name="T10" fmla="*/ 106 w 106"/>
                <a:gd name="T11" fmla="*/ 52 h 105"/>
                <a:gd name="T12" fmla="*/ 102 w 106"/>
                <a:gd name="T13" fmla="*/ 69 h 105"/>
                <a:gd name="T14" fmla="*/ 95 w 106"/>
                <a:gd name="T15" fmla="*/ 83 h 105"/>
                <a:gd name="T16" fmla="*/ 84 w 106"/>
                <a:gd name="T17" fmla="*/ 94 h 105"/>
                <a:gd name="T18" fmla="*/ 70 w 106"/>
                <a:gd name="T19" fmla="*/ 103 h 105"/>
                <a:gd name="T20" fmla="*/ 53 w 106"/>
                <a:gd name="T21" fmla="*/ 105 h 105"/>
                <a:gd name="T22" fmla="*/ 37 w 106"/>
                <a:gd name="T23" fmla="*/ 103 h 105"/>
                <a:gd name="T24" fmla="*/ 21 w 106"/>
                <a:gd name="T25" fmla="*/ 94 h 105"/>
                <a:gd name="T26" fmla="*/ 10 w 106"/>
                <a:gd name="T27" fmla="*/ 83 h 105"/>
                <a:gd name="T28" fmla="*/ 3 w 106"/>
                <a:gd name="T29" fmla="*/ 69 h 105"/>
                <a:gd name="T30" fmla="*/ 0 w 106"/>
                <a:gd name="T31" fmla="*/ 52 h 105"/>
                <a:gd name="T32" fmla="*/ 3 w 106"/>
                <a:gd name="T33" fmla="*/ 36 h 105"/>
                <a:gd name="T34" fmla="*/ 10 w 106"/>
                <a:gd name="T35" fmla="*/ 22 h 105"/>
                <a:gd name="T36" fmla="*/ 21 w 106"/>
                <a:gd name="T37" fmla="*/ 10 h 105"/>
                <a:gd name="T38" fmla="*/ 37 w 106"/>
                <a:gd name="T39" fmla="*/ 2 h 105"/>
                <a:gd name="T40" fmla="*/ 53 w 106"/>
                <a:gd name="T41" fmla="*/ 0 h 1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106" h="105">
                  <a:moveTo>
                    <a:pt x="53" y="0"/>
                  </a:moveTo>
                  <a:lnTo>
                    <a:pt x="70" y="2"/>
                  </a:lnTo>
                  <a:lnTo>
                    <a:pt x="84" y="10"/>
                  </a:lnTo>
                  <a:lnTo>
                    <a:pt x="95" y="22"/>
                  </a:lnTo>
                  <a:lnTo>
                    <a:pt x="102" y="36"/>
                  </a:lnTo>
                  <a:lnTo>
                    <a:pt x="106" y="52"/>
                  </a:lnTo>
                  <a:lnTo>
                    <a:pt x="102" y="69"/>
                  </a:lnTo>
                  <a:lnTo>
                    <a:pt x="95" y="83"/>
                  </a:lnTo>
                  <a:lnTo>
                    <a:pt x="84" y="94"/>
                  </a:lnTo>
                  <a:lnTo>
                    <a:pt x="70" y="103"/>
                  </a:lnTo>
                  <a:lnTo>
                    <a:pt x="53" y="105"/>
                  </a:lnTo>
                  <a:lnTo>
                    <a:pt x="37" y="103"/>
                  </a:lnTo>
                  <a:lnTo>
                    <a:pt x="21" y="94"/>
                  </a:lnTo>
                  <a:lnTo>
                    <a:pt x="10" y="83"/>
                  </a:lnTo>
                  <a:lnTo>
                    <a:pt x="3" y="69"/>
                  </a:lnTo>
                  <a:lnTo>
                    <a:pt x="0" y="52"/>
                  </a:lnTo>
                  <a:lnTo>
                    <a:pt x="3" y="36"/>
                  </a:lnTo>
                  <a:lnTo>
                    <a:pt x="10" y="22"/>
                  </a:lnTo>
                  <a:lnTo>
                    <a:pt x="21" y="10"/>
                  </a:lnTo>
                  <a:lnTo>
                    <a:pt x="37" y="2"/>
                  </a:lnTo>
                  <a:lnTo>
                    <a:pt x="53" y="0"/>
                  </a:lnTo>
                  <a:close/>
                </a:path>
              </a:pathLst>
            </a:custGeom>
            <a:solidFill>
              <a:schemeClr val="accent3"/>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8" name="Freeform 63">
              <a:extLst>
                <a:ext uri="{FF2B5EF4-FFF2-40B4-BE49-F238E27FC236}">
                  <a16:creationId xmlns:a16="http://schemas.microsoft.com/office/drawing/2014/main" id="{00000000-0008-0000-0000-000076000000}"/>
                </a:ext>
              </a:extLst>
            </xdr:cNvPr>
            <xdr:cNvSpPr>
              <a:spLocks/>
            </xdr:cNvSpPr>
          </xdr:nvSpPr>
          <xdr:spPr bwMode="auto">
            <a:xfrm>
              <a:off x="3619501" y="3876675"/>
              <a:ext cx="152400" cy="152400"/>
            </a:xfrm>
            <a:custGeom>
              <a:avLst/>
              <a:gdLst>
                <a:gd name="T0" fmla="*/ 43 w 96"/>
                <a:gd name="T1" fmla="*/ 0 h 96"/>
                <a:gd name="T2" fmla="*/ 96 w 96"/>
                <a:gd name="T3" fmla="*/ 53 h 96"/>
                <a:gd name="T4" fmla="*/ 0 w 96"/>
                <a:gd name="T5" fmla="*/ 96 h 96"/>
                <a:gd name="T6" fmla="*/ 43 w 96"/>
                <a:gd name="T7" fmla="*/ 0 h 96"/>
              </a:gdLst>
              <a:ahLst/>
              <a:cxnLst>
                <a:cxn ang="0">
                  <a:pos x="T0" y="T1"/>
                </a:cxn>
                <a:cxn ang="0">
                  <a:pos x="T2" y="T3"/>
                </a:cxn>
                <a:cxn ang="0">
                  <a:pos x="T4" y="T5"/>
                </a:cxn>
                <a:cxn ang="0">
                  <a:pos x="T6" y="T7"/>
                </a:cxn>
              </a:cxnLst>
              <a:rect l="0" t="0" r="r" b="b"/>
              <a:pathLst>
                <a:path w="96" h="96">
                  <a:moveTo>
                    <a:pt x="43" y="0"/>
                  </a:moveTo>
                  <a:lnTo>
                    <a:pt x="96" y="53"/>
                  </a:lnTo>
                  <a:lnTo>
                    <a:pt x="0" y="96"/>
                  </a:lnTo>
                  <a:lnTo>
                    <a:pt x="43" y="0"/>
                  </a:lnTo>
                  <a:close/>
                </a:path>
              </a:pathLst>
            </a:custGeom>
            <a:solidFill>
              <a:schemeClr val="accent2"/>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9" name="Freeform 64">
              <a:extLst>
                <a:ext uri="{FF2B5EF4-FFF2-40B4-BE49-F238E27FC236}">
                  <a16:creationId xmlns:a16="http://schemas.microsoft.com/office/drawing/2014/main" id="{00000000-0008-0000-0000-000077000000}"/>
                </a:ext>
              </a:extLst>
            </xdr:cNvPr>
            <xdr:cNvSpPr>
              <a:spLocks/>
            </xdr:cNvSpPr>
          </xdr:nvSpPr>
          <xdr:spPr bwMode="auto">
            <a:xfrm>
              <a:off x="3905251" y="3609975"/>
              <a:ext cx="134938" cy="133350"/>
            </a:xfrm>
            <a:custGeom>
              <a:avLst/>
              <a:gdLst>
                <a:gd name="T0" fmla="*/ 24 w 85"/>
                <a:gd name="T1" fmla="*/ 0 h 84"/>
                <a:gd name="T2" fmla="*/ 42 w 85"/>
                <a:gd name="T3" fmla="*/ 42 h 84"/>
                <a:gd name="T4" fmla="*/ 85 w 85"/>
                <a:gd name="T5" fmla="*/ 59 h 84"/>
                <a:gd name="T6" fmla="*/ 60 w 85"/>
                <a:gd name="T7" fmla="*/ 84 h 84"/>
                <a:gd name="T8" fmla="*/ 1 w 85"/>
                <a:gd name="T9" fmla="*/ 83 h 84"/>
                <a:gd name="T10" fmla="*/ 0 w 85"/>
                <a:gd name="T11" fmla="*/ 24 h 84"/>
                <a:gd name="T12" fmla="*/ 24 w 85"/>
                <a:gd name="T13" fmla="*/ 0 h 84"/>
              </a:gdLst>
              <a:ahLst/>
              <a:cxnLst>
                <a:cxn ang="0">
                  <a:pos x="T0" y="T1"/>
                </a:cxn>
                <a:cxn ang="0">
                  <a:pos x="T2" y="T3"/>
                </a:cxn>
                <a:cxn ang="0">
                  <a:pos x="T4" y="T5"/>
                </a:cxn>
                <a:cxn ang="0">
                  <a:pos x="T6" y="T7"/>
                </a:cxn>
                <a:cxn ang="0">
                  <a:pos x="T8" y="T9"/>
                </a:cxn>
                <a:cxn ang="0">
                  <a:pos x="T10" y="T11"/>
                </a:cxn>
                <a:cxn ang="0">
                  <a:pos x="T12" y="T13"/>
                </a:cxn>
              </a:cxnLst>
              <a:rect l="0" t="0" r="r" b="b"/>
              <a:pathLst>
                <a:path w="85" h="84">
                  <a:moveTo>
                    <a:pt x="24" y="0"/>
                  </a:moveTo>
                  <a:lnTo>
                    <a:pt x="42" y="42"/>
                  </a:lnTo>
                  <a:lnTo>
                    <a:pt x="85" y="59"/>
                  </a:lnTo>
                  <a:lnTo>
                    <a:pt x="60" y="84"/>
                  </a:lnTo>
                  <a:lnTo>
                    <a:pt x="1" y="83"/>
                  </a:lnTo>
                  <a:lnTo>
                    <a:pt x="0" y="24"/>
                  </a:lnTo>
                  <a:lnTo>
                    <a:pt x="24" y="0"/>
                  </a:lnTo>
                  <a:close/>
                </a:path>
              </a:pathLst>
            </a:custGeom>
            <a:solidFill>
              <a:schemeClr val="accent2"/>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0" name="Freeform 65">
              <a:extLst>
                <a:ext uri="{FF2B5EF4-FFF2-40B4-BE49-F238E27FC236}">
                  <a16:creationId xmlns:a16="http://schemas.microsoft.com/office/drawing/2014/main" id="{00000000-0008-0000-0000-000078000000}"/>
                </a:ext>
              </a:extLst>
            </xdr:cNvPr>
            <xdr:cNvSpPr>
              <a:spLocks/>
            </xdr:cNvSpPr>
          </xdr:nvSpPr>
          <xdr:spPr bwMode="auto">
            <a:xfrm>
              <a:off x="3706813" y="3703638"/>
              <a:ext cx="236538" cy="239713"/>
            </a:xfrm>
            <a:custGeom>
              <a:avLst/>
              <a:gdLst>
                <a:gd name="T0" fmla="*/ 134 w 149"/>
                <a:gd name="T1" fmla="*/ 0 h 151"/>
                <a:gd name="T2" fmla="*/ 149 w 149"/>
                <a:gd name="T3" fmla="*/ 16 h 151"/>
                <a:gd name="T4" fmla="*/ 14 w 149"/>
                <a:gd name="T5" fmla="*/ 151 h 151"/>
                <a:gd name="T6" fmla="*/ 0 w 149"/>
                <a:gd name="T7" fmla="*/ 136 h 151"/>
                <a:gd name="T8" fmla="*/ 134 w 149"/>
                <a:gd name="T9" fmla="*/ 0 h 151"/>
              </a:gdLst>
              <a:ahLst/>
              <a:cxnLst>
                <a:cxn ang="0">
                  <a:pos x="T0" y="T1"/>
                </a:cxn>
                <a:cxn ang="0">
                  <a:pos x="T2" y="T3"/>
                </a:cxn>
                <a:cxn ang="0">
                  <a:pos x="T4" y="T5"/>
                </a:cxn>
                <a:cxn ang="0">
                  <a:pos x="T6" y="T7"/>
                </a:cxn>
                <a:cxn ang="0">
                  <a:pos x="T8" y="T9"/>
                </a:cxn>
              </a:cxnLst>
              <a:rect l="0" t="0" r="r" b="b"/>
              <a:pathLst>
                <a:path w="149" h="151">
                  <a:moveTo>
                    <a:pt x="134" y="0"/>
                  </a:moveTo>
                  <a:lnTo>
                    <a:pt x="149" y="16"/>
                  </a:lnTo>
                  <a:lnTo>
                    <a:pt x="14" y="151"/>
                  </a:lnTo>
                  <a:lnTo>
                    <a:pt x="0" y="136"/>
                  </a:lnTo>
                  <a:lnTo>
                    <a:pt x="134" y="0"/>
                  </a:lnTo>
                  <a:close/>
                </a:path>
              </a:pathLst>
            </a:custGeom>
            <a:solidFill>
              <a:schemeClr val="accent2"/>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nvGrpSpPr>
          <xdr:cNvPr id="17" name="Group 88">
            <a:extLst>
              <a:ext uri="{FF2B5EF4-FFF2-40B4-BE49-F238E27FC236}">
                <a16:creationId xmlns:a16="http://schemas.microsoft.com/office/drawing/2014/main" id="{00000000-0008-0000-0000-000011000000}"/>
              </a:ext>
            </a:extLst>
          </xdr:cNvPr>
          <xdr:cNvGrpSpPr/>
        </xdr:nvGrpSpPr>
        <xdr:grpSpPr>
          <a:xfrm>
            <a:off x="6965579" y="5268316"/>
            <a:ext cx="464343" cy="463777"/>
            <a:chOff x="7038976" y="3378200"/>
            <a:chExt cx="1301750" cy="1300163"/>
          </a:xfrm>
        </xdr:grpSpPr>
        <xdr:sp macro="" textlink="">
          <xdr:nvSpPr>
            <xdr:cNvPr id="96" name="Freeform 66">
              <a:extLst>
                <a:ext uri="{FF2B5EF4-FFF2-40B4-BE49-F238E27FC236}">
                  <a16:creationId xmlns:a16="http://schemas.microsoft.com/office/drawing/2014/main" id="{00000000-0008-0000-0000-000060000000}"/>
                </a:ext>
              </a:extLst>
            </xdr:cNvPr>
            <xdr:cNvSpPr>
              <a:spLocks/>
            </xdr:cNvSpPr>
          </xdr:nvSpPr>
          <xdr:spPr bwMode="auto">
            <a:xfrm>
              <a:off x="7038976" y="3378200"/>
              <a:ext cx="1301750" cy="1300163"/>
            </a:xfrm>
            <a:custGeom>
              <a:avLst/>
              <a:gdLst>
                <a:gd name="T0" fmla="*/ 410 w 820"/>
                <a:gd name="T1" fmla="*/ 0 h 819"/>
                <a:gd name="T2" fmla="*/ 461 w 820"/>
                <a:gd name="T3" fmla="*/ 3 h 819"/>
                <a:gd name="T4" fmla="*/ 511 w 820"/>
                <a:gd name="T5" fmla="*/ 12 h 819"/>
                <a:gd name="T6" fmla="*/ 558 w 820"/>
                <a:gd name="T7" fmla="*/ 27 h 819"/>
                <a:gd name="T8" fmla="*/ 603 w 820"/>
                <a:gd name="T9" fmla="*/ 47 h 819"/>
                <a:gd name="T10" fmla="*/ 645 w 820"/>
                <a:gd name="T11" fmla="*/ 73 h 819"/>
                <a:gd name="T12" fmla="*/ 683 w 820"/>
                <a:gd name="T13" fmla="*/ 102 h 819"/>
                <a:gd name="T14" fmla="*/ 716 w 820"/>
                <a:gd name="T15" fmla="*/ 137 h 819"/>
                <a:gd name="T16" fmla="*/ 746 w 820"/>
                <a:gd name="T17" fmla="*/ 175 h 819"/>
                <a:gd name="T18" fmla="*/ 772 w 820"/>
                <a:gd name="T19" fmla="*/ 216 h 819"/>
                <a:gd name="T20" fmla="*/ 792 w 820"/>
                <a:gd name="T21" fmla="*/ 262 h 819"/>
                <a:gd name="T22" fmla="*/ 808 w 820"/>
                <a:gd name="T23" fmla="*/ 309 h 819"/>
                <a:gd name="T24" fmla="*/ 817 w 820"/>
                <a:gd name="T25" fmla="*/ 358 h 819"/>
                <a:gd name="T26" fmla="*/ 820 w 820"/>
                <a:gd name="T27" fmla="*/ 409 h 819"/>
                <a:gd name="T28" fmla="*/ 817 w 820"/>
                <a:gd name="T29" fmla="*/ 461 h 819"/>
                <a:gd name="T30" fmla="*/ 808 w 820"/>
                <a:gd name="T31" fmla="*/ 510 h 819"/>
                <a:gd name="T32" fmla="*/ 792 w 820"/>
                <a:gd name="T33" fmla="*/ 557 h 819"/>
                <a:gd name="T34" fmla="*/ 772 w 820"/>
                <a:gd name="T35" fmla="*/ 602 h 819"/>
                <a:gd name="T36" fmla="*/ 746 w 820"/>
                <a:gd name="T37" fmla="*/ 643 h 819"/>
                <a:gd name="T38" fmla="*/ 716 w 820"/>
                <a:gd name="T39" fmla="*/ 681 h 819"/>
                <a:gd name="T40" fmla="*/ 683 w 820"/>
                <a:gd name="T41" fmla="*/ 716 h 819"/>
                <a:gd name="T42" fmla="*/ 645 w 820"/>
                <a:gd name="T43" fmla="*/ 746 h 819"/>
                <a:gd name="T44" fmla="*/ 603 w 820"/>
                <a:gd name="T45" fmla="*/ 772 h 819"/>
                <a:gd name="T46" fmla="*/ 558 w 820"/>
                <a:gd name="T47" fmla="*/ 792 h 819"/>
                <a:gd name="T48" fmla="*/ 511 w 820"/>
                <a:gd name="T49" fmla="*/ 807 h 819"/>
                <a:gd name="T50" fmla="*/ 461 w 820"/>
                <a:gd name="T51" fmla="*/ 816 h 819"/>
                <a:gd name="T52" fmla="*/ 410 w 820"/>
                <a:gd name="T53" fmla="*/ 819 h 819"/>
                <a:gd name="T54" fmla="*/ 358 w 820"/>
                <a:gd name="T55" fmla="*/ 816 h 819"/>
                <a:gd name="T56" fmla="*/ 309 w 820"/>
                <a:gd name="T57" fmla="*/ 807 h 819"/>
                <a:gd name="T58" fmla="*/ 262 w 820"/>
                <a:gd name="T59" fmla="*/ 792 h 819"/>
                <a:gd name="T60" fmla="*/ 218 w 820"/>
                <a:gd name="T61" fmla="*/ 772 h 819"/>
                <a:gd name="T62" fmla="*/ 176 w 820"/>
                <a:gd name="T63" fmla="*/ 746 h 819"/>
                <a:gd name="T64" fmla="*/ 138 w 820"/>
                <a:gd name="T65" fmla="*/ 716 h 819"/>
                <a:gd name="T66" fmla="*/ 104 w 820"/>
                <a:gd name="T67" fmla="*/ 681 h 819"/>
                <a:gd name="T68" fmla="*/ 73 w 820"/>
                <a:gd name="T69" fmla="*/ 643 h 819"/>
                <a:gd name="T70" fmla="*/ 49 w 820"/>
                <a:gd name="T71" fmla="*/ 602 h 819"/>
                <a:gd name="T72" fmla="*/ 28 w 820"/>
                <a:gd name="T73" fmla="*/ 557 h 819"/>
                <a:gd name="T74" fmla="*/ 13 w 820"/>
                <a:gd name="T75" fmla="*/ 510 h 819"/>
                <a:gd name="T76" fmla="*/ 3 w 820"/>
                <a:gd name="T77" fmla="*/ 461 h 819"/>
                <a:gd name="T78" fmla="*/ 0 w 820"/>
                <a:gd name="T79" fmla="*/ 409 h 819"/>
                <a:gd name="T80" fmla="*/ 3 w 820"/>
                <a:gd name="T81" fmla="*/ 358 h 819"/>
                <a:gd name="T82" fmla="*/ 13 w 820"/>
                <a:gd name="T83" fmla="*/ 309 h 819"/>
                <a:gd name="T84" fmla="*/ 28 w 820"/>
                <a:gd name="T85" fmla="*/ 262 h 819"/>
                <a:gd name="T86" fmla="*/ 49 w 820"/>
                <a:gd name="T87" fmla="*/ 216 h 819"/>
                <a:gd name="T88" fmla="*/ 73 w 820"/>
                <a:gd name="T89" fmla="*/ 175 h 819"/>
                <a:gd name="T90" fmla="*/ 104 w 820"/>
                <a:gd name="T91" fmla="*/ 137 h 819"/>
                <a:gd name="T92" fmla="*/ 138 w 820"/>
                <a:gd name="T93" fmla="*/ 102 h 819"/>
                <a:gd name="T94" fmla="*/ 176 w 820"/>
                <a:gd name="T95" fmla="*/ 73 h 819"/>
                <a:gd name="T96" fmla="*/ 218 w 820"/>
                <a:gd name="T97" fmla="*/ 47 h 819"/>
                <a:gd name="T98" fmla="*/ 262 w 820"/>
                <a:gd name="T99" fmla="*/ 27 h 819"/>
                <a:gd name="T100" fmla="*/ 309 w 820"/>
                <a:gd name="T101" fmla="*/ 12 h 819"/>
                <a:gd name="T102" fmla="*/ 358 w 820"/>
                <a:gd name="T103" fmla="*/ 3 h 819"/>
                <a:gd name="T104" fmla="*/ 410 w 820"/>
                <a:gd name="T105" fmla="*/ 0 h 8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19">
                  <a:moveTo>
                    <a:pt x="410" y="0"/>
                  </a:moveTo>
                  <a:lnTo>
                    <a:pt x="461" y="3"/>
                  </a:lnTo>
                  <a:lnTo>
                    <a:pt x="511" y="12"/>
                  </a:lnTo>
                  <a:lnTo>
                    <a:pt x="558" y="27"/>
                  </a:lnTo>
                  <a:lnTo>
                    <a:pt x="603" y="47"/>
                  </a:lnTo>
                  <a:lnTo>
                    <a:pt x="645" y="73"/>
                  </a:lnTo>
                  <a:lnTo>
                    <a:pt x="683" y="102"/>
                  </a:lnTo>
                  <a:lnTo>
                    <a:pt x="716" y="137"/>
                  </a:lnTo>
                  <a:lnTo>
                    <a:pt x="746" y="175"/>
                  </a:lnTo>
                  <a:lnTo>
                    <a:pt x="772" y="216"/>
                  </a:lnTo>
                  <a:lnTo>
                    <a:pt x="792" y="262"/>
                  </a:lnTo>
                  <a:lnTo>
                    <a:pt x="808" y="309"/>
                  </a:lnTo>
                  <a:lnTo>
                    <a:pt x="817" y="358"/>
                  </a:lnTo>
                  <a:lnTo>
                    <a:pt x="820" y="409"/>
                  </a:lnTo>
                  <a:lnTo>
                    <a:pt x="817" y="461"/>
                  </a:lnTo>
                  <a:lnTo>
                    <a:pt x="808" y="510"/>
                  </a:lnTo>
                  <a:lnTo>
                    <a:pt x="792" y="557"/>
                  </a:lnTo>
                  <a:lnTo>
                    <a:pt x="772" y="602"/>
                  </a:lnTo>
                  <a:lnTo>
                    <a:pt x="746" y="643"/>
                  </a:lnTo>
                  <a:lnTo>
                    <a:pt x="716" y="681"/>
                  </a:lnTo>
                  <a:lnTo>
                    <a:pt x="683" y="716"/>
                  </a:lnTo>
                  <a:lnTo>
                    <a:pt x="645" y="746"/>
                  </a:lnTo>
                  <a:lnTo>
                    <a:pt x="603" y="772"/>
                  </a:lnTo>
                  <a:lnTo>
                    <a:pt x="558" y="792"/>
                  </a:lnTo>
                  <a:lnTo>
                    <a:pt x="511" y="807"/>
                  </a:lnTo>
                  <a:lnTo>
                    <a:pt x="461" y="816"/>
                  </a:lnTo>
                  <a:lnTo>
                    <a:pt x="410" y="819"/>
                  </a:lnTo>
                  <a:lnTo>
                    <a:pt x="358" y="816"/>
                  </a:lnTo>
                  <a:lnTo>
                    <a:pt x="309" y="807"/>
                  </a:lnTo>
                  <a:lnTo>
                    <a:pt x="262" y="792"/>
                  </a:lnTo>
                  <a:lnTo>
                    <a:pt x="218" y="772"/>
                  </a:lnTo>
                  <a:lnTo>
                    <a:pt x="176" y="746"/>
                  </a:lnTo>
                  <a:lnTo>
                    <a:pt x="138" y="716"/>
                  </a:lnTo>
                  <a:lnTo>
                    <a:pt x="104" y="681"/>
                  </a:lnTo>
                  <a:lnTo>
                    <a:pt x="73" y="643"/>
                  </a:lnTo>
                  <a:lnTo>
                    <a:pt x="49" y="602"/>
                  </a:lnTo>
                  <a:lnTo>
                    <a:pt x="28" y="557"/>
                  </a:lnTo>
                  <a:lnTo>
                    <a:pt x="13" y="510"/>
                  </a:lnTo>
                  <a:lnTo>
                    <a:pt x="3" y="461"/>
                  </a:lnTo>
                  <a:lnTo>
                    <a:pt x="0" y="409"/>
                  </a:lnTo>
                  <a:lnTo>
                    <a:pt x="3" y="358"/>
                  </a:lnTo>
                  <a:lnTo>
                    <a:pt x="13" y="309"/>
                  </a:lnTo>
                  <a:lnTo>
                    <a:pt x="28" y="262"/>
                  </a:lnTo>
                  <a:lnTo>
                    <a:pt x="49" y="216"/>
                  </a:lnTo>
                  <a:lnTo>
                    <a:pt x="73" y="175"/>
                  </a:lnTo>
                  <a:lnTo>
                    <a:pt x="104" y="137"/>
                  </a:lnTo>
                  <a:lnTo>
                    <a:pt x="138" y="102"/>
                  </a:lnTo>
                  <a:lnTo>
                    <a:pt x="176" y="73"/>
                  </a:lnTo>
                  <a:lnTo>
                    <a:pt x="218" y="47"/>
                  </a:lnTo>
                  <a:lnTo>
                    <a:pt x="262" y="27"/>
                  </a:lnTo>
                  <a:lnTo>
                    <a:pt x="309" y="12"/>
                  </a:lnTo>
                  <a:lnTo>
                    <a:pt x="358" y="3"/>
                  </a:lnTo>
                  <a:lnTo>
                    <a:pt x="410"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nvGrpSpPr>
            <xdr:cNvPr id="97" name="Group 90">
              <a:extLst>
                <a:ext uri="{FF2B5EF4-FFF2-40B4-BE49-F238E27FC236}">
                  <a16:creationId xmlns:a16="http://schemas.microsoft.com/office/drawing/2014/main" id="{00000000-0008-0000-0000-000061000000}"/>
                </a:ext>
              </a:extLst>
            </xdr:cNvPr>
            <xdr:cNvGrpSpPr/>
          </xdr:nvGrpSpPr>
          <xdr:grpSpPr>
            <a:xfrm>
              <a:off x="7356476" y="3657600"/>
              <a:ext cx="666750" cy="711200"/>
              <a:chOff x="7356476" y="3621088"/>
              <a:chExt cx="666750" cy="711200"/>
            </a:xfrm>
          </xdr:grpSpPr>
          <xdr:sp macro="" textlink="">
            <xdr:nvSpPr>
              <xdr:cNvPr id="98" name="Rectangle 67">
                <a:extLst>
                  <a:ext uri="{FF2B5EF4-FFF2-40B4-BE49-F238E27FC236}">
                    <a16:creationId xmlns:a16="http://schemas.microsoft.com/office/drawing/2014/main" id="{00000000-0008-0000-0000-000062000000}"/>
                  </a:ext>
                </a:extLst>
              </xdr:cNvPr>
              <xdr:cNvSpPr>
                <a:spLocks noChangeArrowheads="1"/>
              </xdr:cNvSpPr>
            </xdr:nvSpPr>
            <xdr:spPr bwMode="auto">
              <a:xfrm>
                <a:off x="7450138" y="3621088"/>
                <a:ext cx="487363" cy="317500"/>
              </a:xfrm>
              <a:prstGeom prst="rect">
                <a:avLst/>
              </a:prstGeom>
              <a:solidFill>
                <a:schemeClr val="accent3">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99" name="Freeform 68">
                <a:extLst>
                  <a:ext uri="{FF2B5EF4-FFF2-40B4-BE49-F238E27FC236}">
                    <a16:creationId xmlns:a16="http://schemas.microsoft.com/office/drawing/2014/main" id="{00000000-0008-0000-0000-000063000000}"/>
                  </a:ext>
                </a:extLst>
              </xdr:cNvPr>
              <xdr:cNvSpPr>
                <a:spLocks/>
              </xdr:cNvSpPr>
            </xdr:nvSpPr>
            <xdr:spPr bwMode="auto">
              <a:xfrm>
                <a:off x="7356476" y="3878263"/>
                <a:ext cx="666750" cy="330200"/>
              </a:xfrm>
              <a:custGeom>
                <a:avLst/>
                <a:gdLst>
                  <a:gd name="T0" fmla="*/ 20 w 420"/>
                  <a:gd name="T1" fmla="*/ 0 h 208"/>
                  <a:gd name="T2" fmla="*/ 400 w 420"/>
                  <a:gd name="T3" fmla="*/ 0 h 208"/>
                  <a:gd name="T4" fmla="*/ 408 w 420"/>
                  <a:gd name="T5" fmla="*/ 1 h 208"/>
                  <a:gd name="T6" fmla="*/ 414 w 420"/>
                  <a:gd name="T7" fmla="*/ 6 h 208"/>
                  <a:gd name="T8" fmla="*/ 418 w 420"/>
                  <a:gd name="T9" fmla="*/ 14 h 208"/>
                  <a:gd name="T10" fmla="*/ 420 w 420"/>
                  <a:gd name="T11" fmla="*/ 24 h 208"/>
                  <a:gd name="T12" fmla="*/ 420 w 420"/>
                  <a:gd name="T13" fmla="*/ 185 h 208"/>
                  <a:gd name="T14" fmla="*/ 418 w 420"/>
                  <a:gd name="T15" fmla="*/ 194 h 208"/>
                  <a:gd name="T16" fmla="*/ 414 w 420"/>
                  <a:gd name="T17" fmla="*/ 201 h 208"/>
                  <a:gd name="T18" fmla="*/ 408 w 420"/>
                  <a:gd name="T19" fmla="*/ 206 h 208"/>
                  <a:gd name="T20" fmla="*/ 400 w 420"/>
                  <a:gd name="T21" fmla="*/ 208 h 208"/>
                  <a:gd name="T22" fmla="*/ 20 w 420"/>
                  <a:gd name="T23" fmla="*/ 208 h 208"/>
                  <a:gd name="T24" fmla="*/ 13 w 420"/>
                  <a:gd name="T25" fmla="*/ 206 h 208"/>
                  <a:gd name="T26" fmla="*/ 7 w 420"/>
                  <a:gd name="T27" fmla="*/ 201 h 208"/>
                  <a:gd name="T28" fmla="*/ 2 w 420"/>
                  <a:gd name="T29" fmla="*/ 194 h 208"/>
                  <a:gd name="T30" fmla="*/ 0 w 420"/>
                  <a:gd name="T31" fmla="*/ 185 h 208"/>
                  <a:gd name="T32" fmla="*/ 0 w 420"/>
                  <a:gd name="T33" fmla="*/ 24 h 208"/>
                  <a:gd name="T34" fmla="*/ 2 w 420"/>
                  <a:gd name="T35" fmla="*/ 14 h 208"/>
                  <a:gd name="T36" fmla="*/ 7 w 420"/>
                  <a:gd name="T37" fmla="*/ 6 h 208"/>
                  <a:gd name="T38" fmla="*/ 13 w 420"/>
                  <a:gd name="T39" fmla="*/ 1 h 208"/>
                  <a:gd name="T40" fmla="*/ 20 w 420"/>
                  <a:gd name="T41" fmla="*/ 0 h 2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20" h="208">
                    <a:moveTo>
                      <a:pt x="20" y="0"/>
                    </a:moveTo>
                    <a:lnTo>
                      <a:pt x="400" y="0"/>
                    </a:lnTo>
                    <a:lnTo>
                      <a:pt x="408" y="1"/>
                    </a:lnTo>
                    <a:lnTo>
                      <a:pt x="414" y="6"/>
                    </a:lnTo>
                    <a:lnTo>
                      <a:pt x="418" y="14"/>
                    </a:lnTo>
                    <a:lnTo>
                      <a:pt x="420" y="24"/>
                    </a:lnTo>
                    <a:lnTo>
                      <a:pt x="420" y="185"/>
                    </a:lnTo>
                    <a:lnTo>
                      <a:pt x="418" y="194"/>
                    </a:lnTo>
                    <a:lnTo>
                      <a:pt x="414" y="201"/>
                    </a:lnTo>
                    <a:lnTo>
                      <a:pt x="408" y="206"/>
                    </a:lnTo>
                    <a:lnTo>
                      <a:pt x="400" y="208"/>
                    </a:lnTo>
                    <a:lnTo>
                      <a:pt x="20" y="208"/>
                    </a:lnTo>
                    <a:lnTo>
                      <a:pt x="13" y="206"/>
                    </a:lnTo>
                    <a:lnTo>
                      <a:pt x="7" y="201"/>
                    </a:lnTo>
                    <a:lnTo>
                      <a:pt x="2" y="194"/>
                    </a:lnTo>
                    <a:lnTo>
                      <a:pt x="0" y="185"/>
                    </a:lnTo>
                    <a:lnTo>
                      <a:pt x="0" y="24"/>
                    </a:lnTo>
                    <a:lnTo>
                      <a:pt x="2" y="14"/>
                    </a:lnTo>
                    <a:lnTo>
                      <a:pt x="7" y="6"/>
                    </a:lnTo>
                    <a:lnTo>
                      <a:pt x="13" y="1"/>
                    </a:lnTo>
                    <a:lnTo>
                      <a:pt x="20" y="0"/>
                    </a:lnTo>
                    <a:close/>
                  </a:path>
                </a:pathLst>
              </a:custGeom>
              <a:solidFill>
                <a:schemeClr val="accent3"/>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0" name="Freeform 69">
                <a:extLst>
                  <a:ext uri="{FF2B5EF4-FFF2-40B4-BE49-F238E27FC236}">
                    <a16:creationId xmlns:a16="http://schemas.microsoft.com/office/drawing/2014/main" id="{00000000-0008-0000-0000-000064000000}"/>
                  </a:ext>
                </a:extLst>
              </xdr:cNvPr>
              <xdr:cNvSpPr>
                <a:spLocks/>
              </xdr:cNvSpPr>
            </xdr:nvSpPr>
            <xdr:spPr bwMode="auto">
              <a:xfrm>
                <a:off x="7488238" y="3668713"/>
                <a:ext cx="411163" cy="200025"/>
              </a:xfrm>
              <a:custGeom>
                <a:avLst/>
                <a:gdLst>
                  <a:gd name="T0" fmla="*/ 18 w 259"/>
                  <a:gd name="T1" fmla="*/ 0 h 126"/>
                  <a:gd name="T2" fmla="*/ 241 w 259"/>
                  <a:gd name="T3" fmla="*/ 0 h 126"/>
                  <a:gd name="T4" fmla="*/ 250 w 259"/>
                  <a:gd name="T5" fmla="*/ 1 h 126"/>
                  <a:gd name="T6" fmla="*/ 256 w 259"/>
                  <a:gd name="T7" fmla="*/ 4 h 126"/>
                  <a:gd name="T8" fmla="*/ 259 w 259"/>
                  <a:gd name="T9" fmla="*/ 8 h 126"/>
                  <a:gd name="T10" fmla="*/ 259 w 259"/>
                  <a:gd name="T11" fmla="*/ 118 h 126"/>
                  <a:gd name="T12" fmla="*/ 256 w 259"/>
                  <a:gd name="T13" fmla="*/ 122 h 126"/>
                  <a:gd name="T14" fmla="*/ 250 w 259"/>
                  <a:gd name="T15" fmla="*/ 125 h 126"/>
                  <a:gd name="T16" fmla="*/ 241 w 259"/>
                  <a:gd name="T17" fmla="*/ 126 h 126"/>
                  <a:gd name="T18" fmla="*/ 18 w 259"/>
                  <a:gd name="T19" fmla="*/ 126 h 126"/>
                  <a:gd name="T20" fmla="*/ 9 w 259"/>
                  <a:gd name="T21" fmla="*/ 125 h 126"/>
                  <a:gd name="T22" fmla="*/ 3 w 259"/>
                  <a:gd name="T23" fmla="*/ 122 h 126"/>
                  <a:gd name="T24" fmla="*/ 0 w 259"/>
                  <a:gd name="T25" fmla="*/ 118 h 126"/>
                  <a:gd name="T26" fmla="*/ 0 w 259"/>
                  <a:gd name="T27" fmla="*/ 8 h 126"/>
                  <a:gd name="T28" fmla="*/ 3 w 259"/>
                  <a:gd name="T29" fmla="*/ 4 h 126"/>
                  <a:gd name="T30" fmla="*/ 9 w 259"/>
                  <a:gd name="T31" fmla="*/ 1 h 126"/>
                  <a:gd name="T32" fmla="*/ 18 w 259"/>
                  <a:gd name="T33" fmla="*/ 0 h 1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59" h="126">
                    <a:moveTo>
                      <a:pt x="18" y="0"/>
                    </a:moveTo>
                    <a:lnTo>
                      <a:pt x="241" y="0"/>
                    </a:lnTo>
                    <a:lnTo>
                      <a:pt x="250" y="1"/>
                    </a:lnTo>
                    <a:lnTo>
                      <a:pt x="256" y="4"/>
                    </a:lnTo>
                    <a:lnTo>
                      <a:pt x="259" y="8"/>
                    </a:lnTo>
                    <a:lnTo>
                      <a:pt x="259" y="118"/>
                    </a:lnTo>
                    <a:lnTo>
                      <a:pt x="256" y="122"/>
                    </a:lnTo>
                    <a:lnTo>
                      <a:pt x="250" y="125"/>
                    </a:lnTo>
                    <a:lnTo>
                      <a:pt x="241" y="126"/>
                    </a:lnTo>
                    <a:lnTo>
                      <a:pt x="18" y="126"/>
                    </a:lnTo>
                    <a:lnTo>
                      <a:pt x="9" y="125"/>
                    </a:lnTo>
                    <a:lnTo>
                      <a:pt x="3" y="122"/>
                    </a:lnTo>
                    <a:lnTo>
                      <a:pt x="0" y="118"/>
                    </a:lnTo>
                    <a:lnTo>
                      <a:pt x="0" y="8"/>
                    </a:lnTo>
                    <a:lnTo>
                      <a:pt x="3" y="4"/>
                    </a:lnTo>
                    <a:lnTo>
                      <a:pt x="9" y="1"/>
                    </a:lnTo>
                    <a:lnTo>
                      <a:pt x="18" y="0"/>
                    </a:lnTo>
                    <a:close/>
                  </a:path>
                </a:pathLst>
              </a:custGeom>
              <a:solidFill>
                <a:srgbClr val="F4F8FA"/>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1" name="Freeform 70">
                <a:extLst>
                  <a:ext uri="{FF2B5EF4-FFF2-40B4-BE49-F238E27FC236}">
                    <a16:creationId xmlns:a16="http://schemas.microsoft.com/office/drawing/2014/main" id="{00000000-0008-0000-0000-000065000000}"/>
                  </a:ext>
                </a:extLst>
              </xdr:cNvPr>
              <xdr:cNvSpPr>
                <a:spLocks/>
              </xdr:cNvSpPr>
            </xdr:nvSpPr>
            <xdr:spPr bwMode="auto">
              <a:xfrm>
                <a:off x="7356476" y="3800475"/>
                <a:ext cx="666750" cy="160338"/>
              </a:xfrm>
              <a:custGeom>
                <a:avLst/>
                <a:gdLst>
                  <a:gd name="T0" fmla="*/ 20 w 420"/>
                  <a:gd name="T1" fmla="*/ 0 h 101"/>
                  <a:gd name="T2" fmla="*/ 400 w 420"/>
                  <a:gd name="T3" fmla="*/ 0 h 101"/>
                  <a:gd name="T4" fmla="*/ 410 w 420"/>
                  <a:gd name="T5" fmla="*/ 2 h 101"/>
                  <a:gd name="T6" fmla="*/ 417 w 420"/>
                  <a:gd name="T7" fmla="*/ 9 h 101"/>
                  <a:gd name="T8" fmla="*/ 420 w 420"/>
                  <a:gd name="T9" fmla="*/ 19 h 101"/>
                  <a:gd name="T10" fmla="*/ 420 w 420"/>
                  <a:gd name="T11" fmla="*/ 101 h 101"/>
                  <a:gd name="T12" fmla="*/ 0 w 420"/>
                  <a:gd name="T13" fmla="*/ 101 h 101"/>
                  <a:gd name="T14" fmla="*/ 0 w 420"/>
                  <a:gd name="T15" fmla="*/ 19 h 101"/>
                  <a:gd name="T16" fmla="*/ 3 w 420"/>
                  <a:gd name="T17" fmla="*/ 9 h 101"/>
                  <a:gd name="T18" fmla="*/ 11 w 420"/>
                  <a:gd name="T19" fmla="*/ 2 h 101"/>
                  <a:gd name="T20" fmla="*/ 20 w 420"/>
                  <a:gd name="T21" fmla="*/ 0 h 1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20" h="101">
                    <a:moveTo>
                      <a:pt x="20" y="0"/>
                    </a:moveTo>
                    <a:lnTo>
                      <a:pt x="400" y="0"/>
                    </a:lnTo>
                    <a:lnTo>
                      <a:pt x="410" y="2"/>
                    </a:lnTo>
                    <a:lnTo>
                      <a:pt x="417" y="9"/>
                    </a:lnTo>
                    <a:lnTo>
                      <a:pt x="420" y="19"/>
                    </a:lnTo>
                    <a:lnTo>
                      <a:pt x="420" y="101"/>
                    </a:lnTo>
                    <a:lnTo>
                      <a:pt x="0" y="101"/>
                    </a:lnTo>
                    <a:lnTo>
                      <a:pt x="0" y="19"/>
                    </a:lnTo>
                    <a:lnTo>
                      <a:pt x="3" y="9"/>
                    </a:lnTo>
                    <a:lnTo>
                      <a:pt x="11" y="2"/>
                    </a:lnTo>
                    <a:lnTo>
                      <a:pt x="20" y="0"/>
                    </a:lnTo>
                    <a:close/>
                  </a:path>
                </a:pathLst>
              </a:custGeom>
              <a:solidFill>
                <a:schemeClr val="accent3"/>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2" name="Rectangle 71">
                <a:extLst>
                  <a:ext uri="{FF2B5EF4-FFF2-40B4-BE49-F238E27FC236}">
                    <a16:creationId xmlns:a16="http://schemas.microsoft.com/office/drawing/2014/main" id="{00000000-0008-0000-0000-000066000000}"/>
                  </a:ext>
                </a:extLst>
              </xdr:cNvPr>
              <xdr:cNvSpPr>
                <a:spLocks noChangeArrowheads="1"/>
              </xdr:cNvSpPr>
            </xdr:nvSpPr>
            <xdr:spPr bwMode="auto">
              <a:xfrm>
                <a:off x="7356476" y="3959225"/>
                <a:ext cx="666750" cy="38100"/>
              </a:xfrm>
              <a:prstGeom prst="rect">
                <a:avLst/>
              </a:prstGeom>
              <a:solidFill>
                <a:schemeClr val="accent3">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3" name="Freeform 72">
                <a:extLst>
                  <a:ext uri="{FF2B5EF4-FFF2-40B4-BE49-F238E27FC236}">
                    <a16:creationId xmlns:a16="http://schemas.microsoft.com/office/drawing/2014/main" id="{00000000-0008-0000-0000-000067000000}"/>
                  </a:ext>
                </a:extLst>
              </xdr:cNvPr>
              <xdr:cNvSpPr>
                <a:spLocks/>
              </xdr:cNvSpPr>
            </xdr:nvSpPr>
            <xdr:spPr bwMode="auto">
              <a:xfrm>
                <a:off x="7410451" y="3862388"/>
                <a:ext cx="47625" cy="44450"/>
              </a:xfrm>
              <a:custGeom>
                <a:avLst/>
                <a:gdLst>
                  <a:gd name="T0" fmla="*/ 16 w 30"/>
                  <a:gd name="T1" fmla="*/ 0 h 28"/>
                  <a:gd name="T2" fmla="*/ 20 w 30"/>
                  <a:gd name="T3" fmla="*/ 0 h 28"/>
                  <a:gd name="T4" fmla="*/ 24 w 30"/>
                  <a:gd name="T5" fmla="*/ 2 h 28"/>
                  <a:gd name="T6" fmla="*/ 27 w 30"/>
                  <a:gd name="T7" fmla="*/ 5 h 28"/>
                  <a:gd name="T8" fmla="*/ 29 w 30"/>
                  <a:gd name="T9" fmla="*/ 9 h 28"/>
                  <a:gd name="T10" fmla="*/ 30 w 30"/>
                  <a:gd name="T11" fmla="*/ 14 h 28"/>
                  <a:gd name="T12" fmla="*/ 29 w 30"/>
                  <a:gd name="T13" fmla="*/ 18 h 28"/>
                  <a:gd name="T14" fmla="*/ 27 w 30"/>
                  <a:gd name="T15" fmla="*/ 22 h 28"/>
                  <a:gd name="T16" fmla="*/ 24 w 30"/>
                  <a:gd name="T17" fmla="*/ 25 h 28"/>
                  <a:gd name="T18" fmla="*/ 20 w 30"/>
                  <a:gd name="T19" fmla="*/ 27 h 28"/>
                  <a:gd name="T20" fmla="*/ 16 w 30"/>
                  <a:gd name="T21" fmla="*/ 28 h 28"/>
                  <a:gd name="T22" fmla="*/ 11 w 30"/>
                  <a:gd name="T23" fmla="*/ 27 h 28"/>
                  <a:gd name="T24" fmla="*/ 6 w 30"/>
                  <a:gd name="T25" fmla="*/ 25 h 28"/>
                  <a:gd name="T26" fmla="*/ 3 w 30"/>
                  <a:gd name="T27" fmla="*/ 22 h 28"/>
                  <a:gd name="T28" fmla="*/ 1 w 30"/>
                  <a:gd name="T29" fmla="*/ 18 h 28"/>
                  <a:gd name="T30" fmla="*/ 0 w 30"/>
                  <a:gd name="T31" fmla="*/ 14 h 28"/>
                  <a:gd name="T32" fmla="*/ 1 w 30"/>
                  <a:gd name="T33" fmla="*/ 9 h 28"/>
                  <a:gd name="T34" fmla="*/ 3 w 30"/>
                  <a:gd name="T35" fmla="*/ 5 h 28"/>
                  <a:gd name="T36" fmla="*/ 6 w 30"/>
                  <a:gd name="T37" fmla="*/ 2 h 28"/>
                  <a:gd name="T38" fmla="*/ 11 w 30"/>
                  <a:gd name="T39" fmla="*/ 0 h 28"/>
                  <a:gd name="T40" fmla="*/ 16 w 30"/>
                  <a:gd name="T41" fmla="*/ 0 h 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30" h="28">
                    <a:moveTo>
                      <a:pt x="16" y="0"/>
                    </a:moveTo>
                    <a:lnTo>
                      <a:pt x="20" y="0"/>
                    </a:lnTo>
                    <a:lnTo>
                      <a:pt x="24" y="2"/>
                    </a:lnTo>
                    <a:lnTo>
                      <a:pt x="27" y="5"/>
                    </a:lnTo>
                    <a:lnTo>
                      <a:pt x="29" y="9"/>
                    </a:lnTo>
                    <a:lnTo>
                      <a:pt x="30" y="14"/>
                    </a:lnTo>
                    <a:lnTo>
                      <a:pt x="29" y="18"/>
                    </a:lnTo>
                    <a:lnTo>
                      <a:pt x="27" y="22"/>
                    </a:lnTo>
                    <a:lnTo>
                      <a:pt x="24" y="25"/>
                    </a:lnTo>
                    <a:lnTo>
                      <a:pt x="20" y="27"/>
                    </a:lnTo>
                    <a:lnTo>
                      <a:pt x="16" y="28"/>
                    </a:lnTo>
                    <a:lnTo>
                      <a:pt x="11" y="27"/>
                    </a:lnTo>
                    <a:lnTo>
                      <a:pt x="6" y="25"/>
                    </a:lnTo>
                    <a:lnTo>
                      <a:pt x="3" y="22"/>
                    </a:lnTo>
                    <a:lnTo>
                      <a:pt x="1" y="18"/>
                    </a:lnTo>
                    <a:lnTo>
                      <a:pt x="0" y="14"/>
                    </a:lnTo>
                    <a:lnTo>
                      <a:pt x="1" y="9"/>
                    </a:lnTo>
                    <a:lnTo>
                      <a:pt x="3" y="5"/>
                    </a:lnTo>
                    <a:lnTo>
                      <a:pt x="6" y="2"/>
                    </a:lnTo>
                    <a:lnTo>
                      <a:pt x="11" y="0"/>
                    </a:lnTo>
                    <a:lnTo>
                      <a:pt x="16"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4" name="Freeform 73">
                <a:extLst>
                  <a:ext uri="{FF2B5EF4-FFF2-40B4-BE49-F238E27FC236}">
                    <a16:creationId xmlns:a16="http://schemas.microsoft.com/office/drawing/2014/main" id="{00000000-0008-0000-0000-000068000000}"/>
                  </a:ext>
                </a:extLst>
              </xdr:cNvPr>
              <xdr:cNvSpPr>
                <a:spLocks/>
              </xdr:cNvSpPr>
            </xdr:nvSpPr>
            <xdr:spPr bwMode="auto">
              <a:xfrm>
                <a:off x="7480301" y="3868738"/>
                <a:ext cx="31750" cy="30163"/>
              </a:xfrm>
              <a:custGeom>
                <a:avLst/>
                <a:gdLst>
                  <a:gd name="T0" fmla="*/ 11 w 20"/>
                  <a:gd name="T1" fmla="*/ 0 h 19"/>
                  <a:gd name="T2" fmla="*/ 14 w 20"/>
                  <a:gd name="T3" fmla="*/ 1 h 19"/>
                  <a:gd name="T4" fmla="*/ 17 w 20"/>
                  <a:gd name="T5" fmla="*/ 3 h 19"/>
                  <a:gd name="T6" fmla="*/ 19 w 20"/>
                  <a:gd name="T7" fmla="*/ 6 h 19"/>
                  <a:gd name="T8" fmla="*/ 20 w 20"/>
                  <a:gd name="T9" fmla="*/ 10 h 19"/>
                  <a:gd name="T10" fmla="*/ 19 w 20"/>
                  <a:gd name="T11" fmla="*/ 14 h 19"/>
                  <a:gd name="T12" fmla="*/ 17 w 20"/>
                  <a:gd name="T13" fmla="*/ 17 h 19"/>
                  <a:gd name="T14" fmla="*/ 14 w 20"/>
                  <a:gd name="T15" fmla="*/ 19 h 19"/>
                  <a:gd name="T16" fmla="*/ 11 w 20"/>
                  <a:gd name="T17" fmla="*/ 19 h 19"/>
                  <a:gd name="T18" fmla="*/ 7 w 20"/>
                  <a:gd name="T19" fmla="*/ 19 h 19"/>
                  <a:gd name="T20" fmla="*/ 3 w 20"/>
                  <a:gd name="T21" fmla="*/ 17 h 19"/>
                  <a:gd name="T22" fmla="*/ 1 w 20"/>
                  <a:gd name="T23" fmla="*/ 14 h 19"/>
                  <a:gd name="T24" fmla="*/ 0 w 20"/>
                  <a:gd name="T25" fmla="*/ 10 h 19"/>
                  <a:gd name="T26" fmla="*/ 1 w 20"/>
                  <a:gd name="T27" fmla="*/ 6 h 19"/>
                  <a:gd name="T28" fmla="*/ 3 w 20"/>
                  <a:gd name="T29" fmla="*/ 3 h 19"/>
                  <a:gd name="T30" fmla="*/ 7 w 20"/>
                  <a:gd name="T31" fmla="*/ 1 h 19"/>
                  <a:gd name="T32" fmla="*/ 11 w 20"/>
                  <a:gd name="T33" fmla="*/ 0 h 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0" h="19">
                    <a:moveTo>
                      <a:pt x="11" y="0"/>
                    </a:moveTo>
                    <a:lnTo>
                      <a:pt x="14" y="1"/>
                    </a:lnTo>
                    <a:lnTo>
                      <a:pt x="17" y="3"/>
                    </a:lnTo>
                    <a:lnTo>
                      <a:pt x="19" y="6"/>
                    </a:lnTo>
                    <a:lnTo>
                      <a:pt x="20" y="10"/>
                    </a:lnTo>
                    <a:lnTo>
                      <a:pt x="19" y="14"/>
                    </a:lnTo>
                    <a:lnTo>
                      <a:pt x="17" y="17"/>
                    </a:lnTo>
                    <a:lnTo>
                      <a:pt x="14" y="19"/>
                    </a:lnTo>
                    <a:lnTo>
                      <a:pt x="11" y="19"/>
                    </a:lnTo>
                    <a:lnTo>
                      <a:pt x="7" y="19"/>
                    </a:lnTo>
                    <a:lnTo>
                      <a:pt x="3" y="17"/>
                    </a:lnTo>
                    <a:lnTo>
                      <a:pt x="1" y="14"/>
                    </a:lnTo>
                    <a:lnTo>
                      <a:pt x="0" y="10"/>
                    </a:lnTo>
                    <a:lnTo>
                      <a:pt x="1" y="6"/>
                    </a:lnTo>
                    <a:lnTo>
                      <a:pt x="3" y="3"/>
                    </a:lnTo>
                    <a:lnTo>
                      <a:pt x="7" y="1"/>
                    </a:lnTo>
                    <a:lnTo>
                      <a:pt x="11"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5" name="Freeform 74">
                <a:extLst>
                  <a:ext uri="{FF2B5EF4-FFF2-40B4-BE49-F238E27FC236}">
                    <a16:creationId xmlns:a16="http://schemas.microsoft.com/office/drawing/2014/main" id="{00000000-0008-0000-0000-000069000000}"/>
                  </a:ext>
                </a:extLst>
              </xdr:cNvPr>
              <xdr:cNvSpPr>
                <a:spLocks/>
              </xdr:cNvSpPr>
            </xdr:nvSpPr>
            <xdr:spPr bwMode="auto">
              <a:xfrm>
                <a:off x="7534276" y="3868738"/>
                <a:ext cx="31750" cy="30163"/>
              </a:xfrm>
              <a:custGeom>
                <a:avLst/>
                <a:gdLst>
                  <a:gd name="T0" fmla="*/ 10 w 20"/>
                  <a:gd name="T1" fmla="*/ 0 h 19"/>
                  <a:gd name="T2" fmla="*/ 15 w 20"/>
                  <a:gd name="T3" fmla="*/ 1 h 19"/>
                  <a:gd name="T4" fmla="*/ 18 w 20"/>
                  <a:gd name="T5" fmla="*/ 3 h 19"/>
                  <a:gd name="T6" fmla="*/ 20 w 20"/>
                  <a:gd name="T7" fmla="*/ 6 h 19"/>
                  <a:gd name="T8" fmla="*/ 20 w 20"/>
                  <a:gd name="T9" fmla="*/ 10 h 19"/>
                  <a:gd name="T10" fmla="*/ 20 w 20"/>
                  <a:gd name="T11" fmla="*/ 14 h 19"/>
                  <a:gd name="T12" fmla="*/ 18 w 20"/>
                  <a:gd name="T13" fmla="*/ 17 h 19"/>
                  <a:gd name="T14" fmla="*/ 15 w 20"/>
                  <a:gd name="T15" fmla="*/ 19 h 19"/>
                  <a:gd name="T16" fmla="*/ 10 w 20"/>
                  <a:gd name="T17" fmla="*/ 19 h 19"/>
                  <a:gd name="T18" fmla="*/ 6 w 20"/>
                  <a:gd name="T19" fmla="*/ 19 h 19"/>
                  <a:gd name="T20" fmla="*/ 3 w 20"/>
                  <a:gd name="T21" fmla="*/ 17 h 19"/>
                  <a:gd name="T22" fmla="*/ 1 w 20"/>
                  <a:gd name="T23" fmla="*/ 14 h 19"/>
                  <a:gd name="T24" fmla="*/ 0 w 20"/>
                  <a:gd name="T25" fmla="*/ 10 h 19"/>
                  <a:gd name="T26" fmla="*/ 1 w 20"/>
                  <a:gd name="T27" fmla="*/ 6 h 19"/>
                  <a:gd name="T28" fmla="*/ 3 w 20"/>
                  <a:gd name="T29" fmla="*/ 3 h 19"/>
                  <a:gd name="T30" fmla="*/ 6 w 20"/>
                  <a:gd name="T31" fmla="*/ 1 h 19"/>
                  <a:gd name="T32" fmla="*/ 10 w 20"/>
                  <a:gd name="T33" fmla="*/ 0 h 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0" h="19">
                    <a:moveTo>
                      <a:pt x="10" y="0"/>
                    </a:moveTo>
                    <a:lnTo>
                      <a:pt x="15" y="1"/>
                    </a:lnTo>
                    <a:lnTo>
                      <a:pt x="18" y="3"/>
                    </a:lnTo>
                    <a:lnTo>
                      <a:pt x="20" y="6"/>
                    </a:lnTo>
                    <a:lnTo>
                      <a:pt x="20" y="10"/>
                    </a:lnTo>
                    <a:lnTo>
                      <a:pt x="20" y="14"/>
                    </a:lnTo>
                    <a:lnTo>
                      <a:pt x="18" y="17"/>
                    </a:lnTo>
                    <a:lnTo>
                      <a:pt x="15" y="19"/>
                    </a:lnTo>
                    <a:lnTo>
                      <a:pt x="10" y="19"/>
                    </a:lnTo>
                    <a:lnTo>
                      <a:pt x="6" y="19"/>
                    </a:lnTo>
                    <a:lnTo>
                      <a:pt x="3" y="17"/>
                    </a:lnTo>
                    <a:lnTo>
                      <a:pt x="1" y="14"/>
                    </a:lnTo>
                    <a:lnTo>
                      <a:pt x="0" y="10"/>
                    </a:lnTo>
                    <a:lnTo>
                      <a:pt x="1" y="6"/>
                    </a:lnTo>
                    <a:lnTo>
                      <a:pt x="3" y="3"/>
                    </a:lnTo>
                    <a:lnTo>
                      <a:pt x="6" y="1"/>
                    </a:lnTo>
                    <a:lnTo>
                      <a:pt x="10"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6" name="Rectangle 75">
                <a:extLst>
                  <a:ext uri="{FF2B5EF4-FFF2-40B4-BE49-F238E27FC236}">
                    <a16:creationId xmlns:a16="http://schemas.microsoft.com/office/drawing/2014/main" id="{00000000-0008-0000-0000-00006A000000}"/>
                  </a:ext>
                </a:extLst>
              </xdr:cNvPr>
              <xdr:cNvSpPr>
                <a:spLocks noChangeArrowheads="1"/>
              </xdr:cNvSpPr>
            </xdr:nvSpPr>
            <xdr:spPr bwMode="auto">
              <a:xfrm>
                <a:off x="7483476" y="4070350"/>
                <a:ext cx="434975" cy="138113"/>
              </a:xfrm>
              <a:prstGeom prst="rect">
                <a:avLst/>
              </a:prstGeom>
              <a:solidFill>
                <a:schemeClr val="accent3">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7" name="Freeform 76">
                <a:extLst>
                  <a:ext uri="{FF2B5EF4-FFF2-40B4-BE49-F238E27FC236}">
                    <a16:creationId xmlns:a16="http://schemas.microsoft.com/office/drawing/2014/main" id="{00000000-0008-0000-0000-00006B000000}"/>
                  </a:ext>
                </a:extLst>
              </xdr:cNvPr>
              <xdr:cNvSpPr>
                <a:spLocks/>
              </xdr:cNvSpPr>
            </xdr:nvSpPr>
            <xdr:spPr bwMode="auto">
              <a:xfrm>
                <a:off x="7496176" y="4084638"/>
                <a:ext cx="411163" cy="247650"/>
              </a:xfrm>
              <a:custGeom>
                <a:avLst/>
                <a:gdLst>
                  <a:gd name="T0" fmla="*/ 17 w 259"/>
                  <a:gd name="T1" fmla="*/ 0 h 156"/>
                  <a:gd name="T2" fmla="*/ 242 w 259"/>
                  <a:gd name="T3" fmla="*/ 0 h 156"/>
                  <a:gd name="T4" fmla="*/ 251 w 259"/>
                  <a:gd name="T5" fmla="*/ 2 h 156"/>
                  <a:gd name="T6" fmla="*/ 257 w 259"/>
                  <a:gd name="T7" fmla="*/ 5 h 156"/>
                  <a:gd name="T8" fmla="*/ 259 w 259"/>
                  <a:gd name="T9" fmla="*/ 11 h 156"/>
                  <a:gd name="T10" fmla="*/ 259 w 259"/>
                  <a:gd name="T11" fmla="*/ 146 h 156"/>
                  <a:gd name="T12" fmla="*/ 257 w 259"/>
                  <a:gd name="T13" fmla="*/ 151 h 156"/>
                  <a:gd name="T14" fmla="*/ 251 w 259"/>
                  <a:gd name="T15" fmla="*/ 155 h 156"/>
                  <a:gd name="T16" fmla="*/ 242 w 259"/>
                  <a:gd name="T17" fmla="*/ 156 h 156"/>
                  <a:gd name="T18" fmla="*/ 17 w 259"/>
                  <a:gd name="T19" fmla="*/ 156 h 156"/>
                  <a:gd name="T20" fmla="*/ 8 w 259"/>
                  <a:gd name="T21" fmla="*/ 155 h 156"/>
                  <a:gd name="T22" fmla="*/ 2 w 259"/>
                  <a:gd name="T23" fmla="*/ 151 h 156"/>
                  <a:gd name="T24" fmla="*/ 0 w 259"/>
                  <a:gd name="T25" fmla="*/ 146 h 156"/>
                  <a:gd name="T26" fmla="*/ 0 w 259"/>
                  <a:gd name="T27" fmla="*/ 11 h 156"/>
                  <a:gd name="T28" fmla="*/ 2 w 259"/>
                  <a:gd name="T29" fmla="*/ 5 h 156"/>
                  <a:gd name="T30" fmla="*/ 8 w 259"/>
                  <a:gd name="T31" fmla="*/ 2 h 156"/>
                  <a:gd name="T32" fmla="*/ 17 w 259"/>
                  <a:gd name="T33" fmla="*/ 0 h 1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59" h="156">
                    <a:moveTo>
                      <a:pt x="17" y="0"/>
                    </a:moveTo>
                    <a:lnTo>
                      <a:pt x="242" y="0"/>
                    </a:lnTo>
                    <a:lnTo>
                      <a:pt x="251" y="2"/>
                    </a:lnTo>
                    <a:lnTo>
                      <a:pt x="257" y="5"/>
                    </a:lnTo>
                    <a:lnTo>
                      <a:pt x="259" y="11"/>
                    </a:lnTo>
                    <a:lnTo>
                      <a:pt x="259" y="146"/>
                    </a:lnTo>
                    <a:lnTo>
                      <a:pt x="257" y="151"/>
                    </a:lnTo>
                    <a:lnTo>
                      <a:pt x="251" y="155"/>
                    </a:lnTo>
                    <a:lnTo>
                      <a:pt x="242" y="156"/>
                    </a:lnTo>
                    <a:lnTo>
                      <a:pt x="17" y="156"/>
                    </a:lnTo>
                    <a:lnTo>
                      <a:pt x="8" y="155"/>
                    </a:lnTo>
                    <a:lnTo>
                      <a:pt x="2" y="151"/>
                    </a:lnTo>
                    <a:lnTo>
                      <a:pt x="0" y="146"/>
                    </a:lnTo>
                    <a:lnTo>
                      <a:pt x="0" y="11"/>
                    </a:lnTo>
                    <a:lnTo>
                      <a:pt x="2" y="5"/>
                    </a:lnTo>
                    <a:lnTo>
                      <a:pt x="8" y="2"/>
                    </a:lnTo>
                    <a:lnTo>
                      <a:pt x="17" y="0"/>
                    </a:lnTo>
                    <a:close/>
                  </a:path>
                </a:pathLst>
              </a:custGeom>
              <a:solidFill>
                <a:schemeClr val="bg1">
                  <a:lumMod val="9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8" name="Rectangle 77">
                <a:extLst>
                  <a:ext uri="{FF2B5EF4-FFF2-40B4-BE49-F238E27FC236}">
                    <a16:creationId xmlns:a16="http://schemas.microsoft.com/office/drawing/2014/main" id="{00000000-0008-0000-0000-00006C000000}"/>
                  </a:ext>
                </a:extLst>
              </xdr:cNvPr>
              <xdr:cNvSpPr>
                <a:spLocks noChangeArrowheads="1"/>
              </xdr:cNvSpPr>
            </xdr:nvSpPr>
            <xdr:spPr bwMode="auto">
              <a:xfrm>
                <a:off x="7543801" y="4129088"/>
                <a:ext cx="295275" cy="20638"/>
              </a:xfrm>
              <a:prstGeom prst="rect">
                <a:avLst/>
              </a:prstGeom>
              <a:solidFill>
                <a:schemeClr val="bg1">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9" name="Rectangle 78">
                <a:extLst>
                  <a:ext uri="{FF2B5EF4-FFF2-40B4-BE49-F238E27FC236}">
                    <a16:creationId xmlns:a16="http://schemas.microsoft.com/office/drawing/2014/main" id="{00000000-0008-0000-0000-00006D000000}"/>
                  </a:ext>
                </a:extLst>
              </xdr:cNvPr>
              <xdr:cNvSpPr>
                <a:spLocks noChangeArrowheads="1"/>
              </xdr:cNvSpPr>
            </xdr:nvSpPr>
            <xdr:spPr bwMode="auto">
              <a:xfrm>
                <a:off x="7543801" y="4181475"/>
                <a:ext cx="131763" cy="19050"/>
              </a:xfrm>
              <a:prstGeom prst="rect">
                <a:avLst/>
              </a:prstGeom>
              <a:solidFill>
                <a:schemeClr val="bg1">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0" name="Rectangle 79">
                <a:extLst>
                  <a:ext uri="{FF2B5EF4-FFF2-40B4-BE49-F238E27FC236}">
                    <a16:creationId xmlns:a16="http://schemas.microsoft.com/office/drawing/2014/main" id="{00000000-0008-0000-0000-00006E000000}"/>
                  </a:ext>
                </a:extLst>
              </xdr:cNvPr>
              <xdr:cNvSpPr>
                <a:spLocks noChangeArrowheads="1"/>
              </xdr:cNvSpPr>
            </xdr:nvSpPr>
            <xdr:spPr bwMode="auto">
              <a:xfrm>
                <a:off x="7543801" y="4232275"/>
                <a:ext cx="295275" cy="19050"/>
              </a:xfrm>
              <a:prstGeom prst="rect">
                <a:avLst/>
              </a:prstGeom>
              <a:solidFill>
                <a:schemeClr val="bg1">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1" name="Rectangle 80">
                <a:extLst>
                  <a:ext uri="{FF2B5EF4-FFF2-40B4-BE49-F238E27FC236}">
                    <a16:creationId xmlns:a16="http://schemas.microsoft.com/office/drawing/2014/main" id="{00000000-0008-0000-0000-00006F000000}"/>
                  </a:ext>
                </a:extLst>
              </xdr:cNvPr>
              <xdr:cNvSpPr>
                <a:spLocks noChangeArrowheads="1"/>
              </xdr:cNvSpPr>
            </xdr:nvSpPr>
            <xdr:spPr bwMode="auto">
              <a:xfrm>
                <a:off x="7543801" y="4283075"/>
                <a:ext cx="131763" cy="20638"/>
              </a:xfrm>
              <a:prstGeom prst="rect">
                <a:avLst/>
              </a:prstGeom>
              <a:solidFill>
                <a:schemeClr val="bg1">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grpSp>
        <xdr:nvGrpSpPr>
          <xdr:cNvPr id="18" name="Group 105">
            <a:extLst>
              <a:ext uri="{FF2B5EF4-FFF2-40B4-BE49-F238E27FC236}">
                <a16:creationId xmlns:a16="http://schemas.microsoft.com/office/drawing/2014/main" id="{00000000-0008-0000-0000-000012000000}"/>
              </a:ext>
            </a:extLst>
          </xdr:cNvPr>
          <xdr:cNvGrpSpPr/>
        </xdr:nvGrpSpPr>
        <xdr:grpSpPr>
          <a:xfrm>
            <a:off x="7552691" y="4644137"/>
            <a:ext cx="466043" cy="466041"/>
            <a:chOff x="6145213" y="4856163"/>
            <a:chExt cx="1306513" cy="1306513"/>
          </a:xfrm>
        </xdr:grpSpPr>
        <xdr:sp macro="" textlink="">
          <xdr:nvSpPr>
            <xdr:cNvPr id="88" name="Freeform 81">
              <a:extLst>
                <a:ext uri="{FF2B5EF4-FFF2-40B4-BE49-F238E27FC236}">
                  <a16:creationId xmlns:a16="http://schemas.microsoft.com/office/drawing/2014/main" id="{00000000-0008-0000-0000-000058000000}"/>
                </a:ext>
              </a:extLst>
            </xdr:cNvPr>
            <xdr:cNvSpPr>
              <a:spLocks/>
            </xdr:cNvSpPr>
          </xdr:nvSpPr>
          <xdr:spPr bwMode="auto">
            <a:xfrm>
              <a:off x="6145213" y="4856163"/>
              <a:ext cx="1306513" cy="1306513"/>
            </a:xfrm>
            <a:custGeom>
              <a:avLst/>
              <a:gdLst>
                <a:gd name="T0" fmla="*/ 412 w 823"/>
                <a:gd name="T1" fmla="*/ 0 h 823"/>
                <a:gd name="T2" fmla="*/ 464 w 823"/>
                <a:gd name="T3" fmla="*/ 3 h 823"/>
                <a:gd name="T4" fmla="*/ 513 w 823"/>
                <a:gd name="T5" fmla="*/ 13 h 823"/>
                <a:gd name="T6" fmla="*/ 560 w 823"/>
                <a:gd name="T7" fmla="*/ 28 h 823"/>
                <a:gd name="T8" fmla="*/ 605 w 823"/>
                <a:gd name="T9" fmla="*/ 48 h 823"/>
                <a:gd name="T10" fmla="*/ 648 w 823"/>
                <a:gd name="T11" fmla="*/ 74 h 823"/>
                <a:gd name="T12" fmla="*/ 685 w 823"/>
                <a:gd name="T13" fmla="*/ 105 h 823"/>
                <a:gd name="T14" fmla="*/ 719 w 823"/>
                <a:gd name="T15" fmla="*/ 138 h 823"/>
                <a:gd name="T16" fmla="*/ 750 w 823"/>
                <a:gd name="T17" fmla="*/ 176 h 823"/>
                <a:gd name="T18" fmla="*/ 775 w 823"/>
                <a:gd name="T19" fmla="*/ 218 h 823"/>
                <a:gd name="T20" fmla="*/ 795 w 823"/>
                <a:gd name="T21" fmla="*/ 263 h 823"/>
                <a:gd name="T22" fmla="*/ 811 w 823"/>
                <a:gd name="T23" fmla="*/ 311 h 823"/>
                <a:gd name="T24" fmla="*/ 820 w 823"/>
                <a:gd name="T25" fmla="*/ 360 h 823"/>
                <a:gd name="T26" fmla="*/ 823 w 823"/>
                <a:gd name="T27" fmla="*/ 411 h 823"/>
                <a:gd name="T28" fmla="*/ 820 w 823"/>
                <a:gd name="T29" fmla="*/ 464 h 823"/>
                <a:gd name="T30" fmla="*/ 811 w 823"/>
                <a:gd name="T31" fmla="*/ 513 h 823"/>
                <a:gd name="T32" fmla="*/ 795 w 823"/>
                <a:gd name="T33" fmla="*/ 560 h 823"/>
                <a:gd name="T34" fmla="*/ 775 w 823"/>
                <a:gd name="T35" fmla="*/ 605 h 823"/>
                <a:gd name="T36" fmla="*/ 750 w 823"/>
                <a:gd name="T37" fmla="*/ 646 h 823"/>
                <a:gd name="T38" fmla="*/ 719 w 823"/>
                <a:gd name="T39" fmla="*/ 685 h 823"/>
                <a:gd name="T40" fmla="*/ 685 w 823"/>
                <a:gd name="T41" fmla="*/ 719 h 823"/>
                <a:gd name="T42" fmla="*/ 648 w 823"/>
                <a:gd name="T43" fmla="*/ 750 h 823"/>
                <a:gd name="T44" fmla="*/ 605 w 823"/>
                <a:gd name="T45" fmla="*/ 775 h 823"/>
                <a:gd name="T46" fmla="*/ 560 w 823"/>
                <a:gd name="T47" fmla="*/ 795 h 823"/>
                <a:gd name="T48" fmla="*/ 513 w 823"/>
                <a:gd name="T49" fmla="*/ 811 h 823"/>
                <a:gd name="T50" fmla="*/ 464 w 823"/>
                <a:gd name="T51" fmla="*/ 820 h 823"/>
                <a:gd name="T52" fmla="*/ 412 w 823"/>
                <a:gd name="T53" fmla="*/ 823 h 823"/>
                <a:gd name="T54" fmla="*/ 360 w 823"/>
                <a:gd name="T55" fmla="*/ 820 h 823"/>
                <a:gd name="T56" fmla="*/ 311 w 823"/>
                <a:gd name="T57" fmla="*/ 811 h 823"/>
                <a:gd name="T58" fmla="*/ 264 w 823"/>
                <a:gd name="T59" fmla="*/ 795 h 823"/>
                <a:gd name="T60" fmla="*/ 219 w 823"/>
                <a:gd name="T61" fmla="*/ 775 h 823"/>
                <a:gd name="T62" fmla="*/ 177 w 823"/>
                <a:gd name="T63" fmla="*/ 750 h 823"/>
                <a:gd name="T64" fmla="*/ 139 w 823"/>
                <a:gd name="T65" fmla="*/ 719 h 823"/>
                <a:gd name="T66" fmla="*/ 105 w 823"/>
                <a:gd name="T67" fmla="*/ 685 h 823"/>
                <a:gd name="T68" fmla="*/ 74 w 823"/>
                <a:gd name="T69" fmla="*/ 646 h 823"/>
                <a:gd name="T70" fmla="*/ 48 w 823"/>
                <a:gd name="T71" fmla="*/ 605 h 823"/>
                <a:gd name="T72" fmla="*/ 28 w 823"/>
                <a:gd name="T73" fmla="*/ 560 h 823"/>
                <a:gd name="T74" fmla="*/ 14 w 823"/>
                <a:gd name="T75" fmla="*/ 513 h 823"/>
                <a:gd name="T76" fmla="*/ 4 w 823"/>
                <a:gd name="T77" fmla="*/ 464 h 823"/>
                <a:gd name="T78" fmla="*/ 0 w 823"/>
                <a:gd name="T79" fmla="*/ 411 h 823"/>
                <a:gd name="T80" fmla="*/ 4 w 823"/>
                <a:gd name="T81" fmla="*/ 360 h 823"/>
                <a:gd name="T82" fmla="*/ 14 w 823"/>
                <a:gd name="T83" fmla="*/ 311 h 823"/>
                <a:gd name="T84" fmla="*/ 28 w 823"/>
                <a:gd name="T85" fmla="*/ 263 h 823"/>
                <a:gd name="T86" fmla="*/ 48 w 823"/>
                <a:gd name="T87" fmla="*/ 218 h 823"/>
                <a:gd name="T88" fmla="*/ 74 w 823"/>
                <a:gd name="T89" fmla="*/ 176 h 823"/>
                <a:gd name="T90" fmla="*/ 105 w 823"/>
                <a:gd name="T91" fmla="*/ 138 h 823"/>
                <a:gd name="T92" fmla="*/ 139 w 823"/>
                <a:gd name="T93" fmla="*/ 105 h 823"/>
                <a:gd name="T94" fmla="*/ 177 w 823"/>
                <a:gd name="T95" fmla="*/ 74 h 823"/>
                <a:gd name="T96" fmla="*/ 219 w 823"/>
                <a:gd name="T97" fmla="*/ 48 h 823"/>
                <a:gd name="T98" fmla="*/ 264 w 823"/>
                <a:gd name="T99" fmla="*/ 28 h 823"/>
                <a:gd name="T100" fmla="*/ 311 w 823"/>
                <a:gd name="T101" fmla="*/ 13 h 823"/>
                <a:gd name="T102" fmla="*/ 360 w 823"/>
                <a:gd name="T103" fmla="*/ 3 h 823"/>
                <a:gd name="T104" fmla="*/ 412 w 823"/>
                <a:gd name="T105" fmla="*/ 0 h 8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3" h="823">
                  <a:moveTo>
                    <a:pt x="412" y="0"/>
                  </a:moveTo>
                  <a:lnTo>
                    <a:pt x="464" y="3"/>
                  </a:lnTo>
                  <a:lnTo>
                    <a:pt x="513" y="13"/>
                  </a:lnTo>
                  <a:lnTo>
                    <a:pt x="560" y="28"/>
                  </a:lnTo>
                  <a:lnTo>
                    <a:pt x="605" y="48"/>
                  </a:lnTo>
                  <a:lnTo>
                    <a:pt x="648" y="74"/>
                  </a:lnTo>
                  <a:lnTo>
                    <a:pt x="685" y="105"/>
                  </a:lnTo>
                  <a:lnTo>
                    <a:pt x="719" y="138"/>
                  </a:lnTo>
                  <a:lnTo>
                    <a:pt x="750" y="176"/>
                  </a:lnTo>
                  <a:lnTo>
                    <a:pt x="775" y="218"/>
                  </a:lnTo>
                  <a:lnTo>
                    <a:pt x="795" y="263"/>
                  </a:lnTo>
                  <a:lnTo>
                    <a:pt x="811" y="311"/>
                  </a:lnTo>
                  <a:lnTo>
                    <a:pt x="820" y="360"/>
                  </a:lnTo>
                  <a:lnTo>
                    <a:pt x="823" y="411"/>
                  </a:lnTo>
                  <a:lnTo>
                    <a:pt x="820" y="464"/>
                  </a:lnTo>
                  <a:lnTo>
                    <a:pt x="811" y="513"/>
                  </a:lnTo>
                  <a:lnTo>
                    <a:pt x="795" y="560"/>
                  </a:lnTo>
                  <a:lnTo>
                    <a:pt x="775" y="605"/>
                  </a:lnTo>
                  <a:lnTo>
                    <a:pt x="750" y="646"/>
                  </a:lnTo>
                  <a:lnTo>
                    <a:pt x="719" y="685"/>
                  </a:lnTo>
                  <a:lnTo>
                    <a:pt x="685" y="719"/>
                  </a:lnTo>
                  <a:lnTo>
                    <a:pt x="648" y="750"/>
                  </a:lnTo>
                  <a:lnTo>
                    <a:pt x="605" y="775"/>
                  </a:lnTo>
                  <a:lnTo>
                    <a:pt x="560" y="795"/>
                  </a:lnTo>
                  <a:lnTo>
                    <a:pt x="513" y="811"/>
                  </a:lnTo>
                  <a:lnTo>
                    <a:pt x="464" y="820"/>
                  </a:lnTo>
                  <a:lnTo>
                    <a:pt x="412" y="823"/>
                  </a:lnTo>
                  <a:lnTo>
                    <a:pt x="360" y="820"/>
                  </a:lnTo>
                  <a:lnTo>
                    <a:pt x="311" y="811"/>
                  </a:lnTo>
                  <a:lnTo>
                    <a:pt x="264" y="795"/>
                  </a:lnTo>
                  <a:lnTo>
                    <a:pt x="219" y="775"/>
                  </a:lnTo>
                  <a:lnTo>
                    <a:pt x="177" y="750"/>
                  </a:lnTo>
                  <a:lnTo>
                    <a:pt x="139" y="719"/>
                  </a:lnTo>
                  <a:lnTo>
                    <a:pt x="105" y="685"/>
                  </a:lnTo>
                  <a:lnTo>
                    <a:pt x="74" y="646"/>
                  </a:lnTo>
                  <a:lnTo>
                    <a:pt x="48" y="605"/>
                  </a:lnTo>
                  <a:lnTo>
                    <a:pt x="28" y="560"/>
                  </a:lnTo>
                  <a:lnTo>
                    <a:pt x="14" y="513"/>
                  </a:lnTo>
                  <a:lnTo>
                    <a:pt x="4" y="464"/>
                  </a:lnTo>
                  <a:lnTo>
                    <a:pt x="0" y="411"/>
                  </a:lnTo>
                  <a:lnTo>
                    <a:pt x="4" y="360"/>
                  </a:lnTo>
                  <a:lnTo>
                    <a:pt x="14" y="311"/>
                  </a:lnTo>
                  <a:lnTo>
                    <a:pt x="28" y="263"/>
                  </a:lnTo>
                  <a:lnTo>
                    <a:pt x="48" y="218"/>
                  </a:lnTo>
                  <a:lnTo>
                    <a:pt x="74" y="176"/>
                  </a:lnTo>
                  <a:lnTo>
                    <a:pt x="105" y="138"/>
                  </a:lnTo>
                  <a:lnTo>
                    <a:pt x="139" y="105"/>
                  </a:lnTo>
                  <a:lnTo>
                    <a:pt x="177" y="74"/>
                  </a:lnTo>
                  <a:lnTo>
                    <a:pt x="219" y="48"/>
                  </a:lnTo>
                  <a:lnTo>
                    <a:pt x="264" y="28"/>
                  </a:lnTo>
                  <a:lnTo>
                    <a:pt x="311" y="13"/>
                  </a:lnTo>
                  <a:lnTo>
                    <a:pt x="360" y="3"/>
                  </a:lnTo>
                  <a:lnTo>
                    <a:pt x="412"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9" name="Freeform 82">
              <a:extLst>
                <a:ext uri="{FF2B5EF4-FFF2-40B4-BE49-F238E27FC236}">
                  <a16:creationId xmlns:a16="http://schemas.microsoft.com/office/drawing/2014/main" id="{00000000-0008-0000-0000-000059000000}"/>
                </a:ext>
              </a:extLst>
            </xdr:cNvPr>
            <xdr:cNvSpPr>
              <a:spLocks/>
            </xdr:cNvSpPr>
          </xdr:nvSpPr>
          <xdr:spPr bwMode="auto">
            <a:xfrm>
              <a:off x="6392863" y="4895850"/>
              <a:ext cx="914400" cy="706438"/>
            </a:xfrm>
            <a:custGeom>
              <a:avLst/>
              <a:gdLst>
                <a:gd name="T0" fmla="*/ 422 w 576"/>
                <a:gd name="T1" fmla="*/ 14 h 445"/>
                <a:gd name="T2" fmla="*/ 388 w 576"/>
                <a:gd name="T3" fmla="*/ 30 h 445"/>
                <a:gd name="T4" fmla="*/ 367 w 576"/>
                <a:gd name="T5" fmla="*/ 62 h 445"/>
                <a:gd name="T6" fmla="*/ 365 w 576"/>
                <a:gd name="T7" fmla="*/ 99 h 445"/>
                <a:gd name="T8" fmla="*/ 380 w 576"/>
                <a:gd name="T9" fmla="*/ 134 h 445"/>
                <a:gd name="T10" fmla="*/ 535 w 576"/>
                <a:gd name="T11" fmla="*/ 291 h 445"/>
                <a:gd name="T12" fmla="*/ 568 w 576"/>
                <a:gd name="T13" fmla="*/ 341 h 445"/>
                <a:gd name="T14" fmla="*/ 576 w 576"/>
                <a:gd name="T15" fmla="*/ 383 h 445"/>
                <a:gd name="T16" fmla="*/ 566 w 576"/>
                <a:gd name="T17" fmla="*/ 413 h 445"/>
                <a:gd name="T18" fmla="*/ 543 w 576"/>
                <a:gd name="T19" fmla="*/ 436 h 445"/>
                <a:gd name="T20" fmla="*/ 507 w 576"/>
                <a:gd name="T21" fmla="*/ 445 h 445"/>
                <a:gd name="T22" fmla="*/ 468 w 576"/>
                <a:gd name="T23" fmla="*/ 436 h 445"/>
                <a:gd name="T24" fmla="*/ 426 w 576"/>
                <a:gd name="T25" fmla="*/ 406 h 445"/>
                <a:gd name="T26" fmla="*/ 135 w 576"/>
                <a:gd name="T27" fmla="*/ 117 h 445"/>
                <a:gd name="T28" fmla="*/ 88 w 576"/>
                <a:gd name="T29" fmla="*/ 101 h 445"/>
                <a:gd name="T30" fmla="*/ 51 w 576"/>
                <a:gd name="T31" fmla="*/ 109 h 445"/>
                <a:gd name="T32" fmla="*/ 25 w 576"/>
                <a:gd name="T33" fmla="*/ 135 h 445"/>
                <a:gd name="T34" fmla="*/ 13 w 576"/>
                <a:gd name="T35" fmla="*/ 167 h 445"/>
                <a:gd name="T36" fmla="*/ 18 w 576"/>
                <a:gd name="T37" fmla="*/ 204 h 445"/>
                <a:gd name="T38" fmla="*/ 41 w 576"/>
                <a:gd name="T39" fmla="*/ 240 h 445"/>
                <a:gd name="T40" fmla="*/ 109 w 576"/>
                <a:gd name="T41" fmla="*/ 326 h 445"/>
                <a:gd name="T42" fmla="*/ 18 w 576"/>
                <a:gd name="T43" fmla="*/ 231 h 445"/>
                <a:gd name="T44" fmla="*/ 2 w 576"/>
                <a:gd name="T45" fmla="*/ 193 h 445"/>
                <a:gd name="T46" fmla="*/ 2 w 576"/>
                <a:gd name="T47" fmla="*/ 158 h 445"/>
                <a:gd name="T48" fmla="*/ 16 w 576"/>
                <a:gd name="T49" fmla="*/ 126 h 445"/>
                <a:gd name="T50" fmla="*/ 40 w 576"/>
                <a:gd name="T51" fmla="*/ 101 h 445"/>
                <a:gd name="T52" fmla="*/ 72 w 576"/>
                <a:gd name="T53" fmla="*/ 90 h 445"/>
                <a:gd name="T54" fmla="*/ 109 w 576"/>
                <a:gd name="T55" fmla="*/ 92 h 445"/>
                <a:gd name="T56" fmla="*/ 148 w 576"/>
                <a:gd name="T57" fmla="*/ 111 h 445"/>
                <a:gd name="T58" fmla="*/ 435 w 576"/>
                <a:gd name="T59" fmla="*/ 397 h 445"/>
                <a:gd name="T60" fmla="*/ 478 w 576"/>
                <a:gd name="T61" fmla="*/ 426 h 445"/>
                <a:gd name="T62" fmla="*/ 518 w 576"/>
                <a:gd name="T63" fmla="*/ 431 h 445"/>
                <a:gd name="T64" fmla="*/ 548 w 576"/>
                <a:gd name="T65" fmla="*/ 416 h 445"/>
                <a:gd name="T66" fmla="*/ 561 w 576"/>
                <a:gd name="T67" fmla="*/ 392 h 445"/>
                <a:gd name="T68" fmla="*/ 561 w 576"/>
                <a:gd name="T69" fmla="*/ 359 h 445"/>
                <a:gd name="T70" fmla="*/ 543 w 576"/>
                <a:gd name="T71" fmla="*/ 321 h 445"/>
                <a:gd name="T72" fmla="*/ 385 w 576"/>
                <a:gd name="T73" fmla="*/ 160 h 445"/>
                <a:gd name="T74" fmla="*/ 358 w 576"/>
                <a:gd name="T75" fmla="*/ 121 h 445"/>
                <a:gd name="T76" fmla="*/ 351 w 576"/>
                <a:gd name="T77" fmla="*/ 80 h 445"/>
                <a:gd name="T78" fmla="*/ 362 w 576"/>
                <a:gd name="T79" fmla="*/ 42 h 445"/>
                <a:gd name="T80" fmla="*/ 387 w 576"/>
                <a:gd name="T81" fmla="*/ 15 h 445"/>
                <a:gd name="T82" fmla="*/ 420 w 576"/>
                <a:gd name="T83" fmla="*/ 0 h 4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576" h="445">
                  <a:moveTo>
                    <a:pt x="420" y="0"/>
                  </a:moveTo>
                  <a:lnTo>
                    <a:pt x="422" y="14"/>
                  </a:lnTo>
                  <a:lnTo>
                    <a:pt x="403" y="19"/>
                  </a:lnTo>
                  <a:lnTo>
                    <a:pt x="388" y="30"/>
                  </a:lnTo>
                  <a:lnTo>
                    <a:pt x="376" y="45"/>
                  </a:lnTo>
                  <a:lnTo>
                    <a:pt x="367" y="62"/>
                  </a:lnTo>
                  <a:lnTo>
                    <a:pt x="364" y="81"/>
                  </a:lnTo>
                  <a:lnTo>
                    <a:pt x="365" y="99"/>
                  </a:lnTo>
                  <a:lnTo>
                    <a:pt x="370" y="116"/>
                  </a:lnTo>
                  <a:lnTo>
                    <a:pt x="380" y="134"/>
                  </a:lnTo>
                  <a:lnTo>
                    <a:pt x="393" y="150"/>
                  </a:lnTo>
                  <a:lnTo>
                    <a:pt x="535" y="291"/>
                  </a:lnTo>
                  <a:lnTo>
                    <a:pt x="555" y="316"/>
                  </a:lnTo>
                  <a:lnTo>
                    <a:pt x="568" y="341"/>
                  </a:lnTo>
                  <a:lnTo>
                    <a:pt x="576" y="366"/>
                  </a:lnTo>
                  <a:lnTo>
                    <a:pt x="576" y="383"/>
                  </a:lnTo>
                  <a:lnTo>
                    <a:pt x="573" y="399"/>
                  </a:lnTo>
                  <a:lnTo>
                    <a:pt x="566" y="413"/>
                  </a:lnTo>
                  <a:lnTo>
                    <a:pt x="557" y="425"/>
                  </a:lnTo>
                  <a:lnTo>
                    <a:pt x="543" y="436"/>
                  </a:lnTo>
                  <a:lnTo>
                    <a:pt x="526" y="442"/>
                  </a:lnTo>
                  <a:lnTo>
                    <a:pt x="507" y="445"/>
                  </a:lnTo>
                  <a:lnTo>
                    <a:pt x="487" y="442"/>
                  </a:lnTo>
                  <a:lnTo>
                    <a:pt x="468" y="436"/>
                  </a:lnTo>
                  <a:lnTo>
                    <a:pt x="446" y="423"/>
                  </a:lnTo>
                  <a:lnTo>
                    <a:pt x="426" y="406"/>
                  </a:lnTo>
                  <a:lnTo>
                    <a:pt x="157" y="137"/>
                  </a:lnTo>
                  <a:lnTo>
                    <a:pt x="135" y="117"/>
                  </a:lnTo>
                  <a:lnTo>
                    <a:pt x="111" y="106"/>
                  </a:lnTo>
                  <a:lnTo>
                    <a:pt x="88" y="101"/>
                  </a:lnTo>
                  <a:lnTo>
                    <a:pt x="69" y="103"/>
                  </a:lnTo>
                  <a:lnTo>
                    <a:pt x="51" y="109"/>
                  </a:lnTo>
                  <a:lnTo>
                    <a:pt x="36" y="122"/>
                  </a:lnTo>
                  <a:lnTo>
                    <a:pt x="25" y="135"/>
                  </a:lnTo>
                  <a:lnTo>
                    <a:pt x="18" y="150"/>
                  </a:lnTo>
                  <a:lnTo>
                    <a:pt x="13" y="167"/>
                  </a:lnTo>
                  <a:lnTo>
                    <a:pt x="13" y="185"/>
                  </a:lnTo>
                  <a:lnTo>
                    <a:pt x="18" y="204"/>
                  </a:lnTo>
                  <a:lnTo>
                    <a:pt x="27" y="222"/>
                  </a:lnTo>
                  <a:lnTo>
                    <a:pt x="41" y="240"/>
                  </a:lnTo>
                  <a:lnTo>
                    <a:pt x="118" y="317"/>
                  </a:lnTo>
                  <a:lnTo>
                    <a:pt x="109" y="326"/>
                  </a:lnTo>
                  <a:lnTo>
                    <a:pt x="32" y="249"/>
                  </a:lnTo>
                  <a:lnTo>
                    <a:pt x="18" y="231"/>
                  </a:lnTo>
                  <a:lnTo>
                    <a:pt x="7" y="213"/>
                  </a:lnTo>
                  <a:lnTo>
                    <a:pt x="2" y="193"/>
                  </a:lnTo>
                  <a:lnTo>
                    <a:pt x="0" y="175"/>
                  </a:lnTo>
                  <a:lnTo>
                    <a:pt x="2" y="158"/>
                  </a:lnTo>
                  <a:lnTo>
                    <a:pt x="7" y="141"/>
                  </a:lnTo>
                  <a:lnTo>
                    <a:pt x="16" y="126"/>
                  </a:lnTo>
                  <a:lnTo>
                    <a:pt x="27" y="112"/>
                  </a:lnTo>
                  <a:lnTo>
                    <a:pt x="40" y="101"/>
                  </a:lnTo>
                  <a:lnTo>
                    <a:pt x="56" y="94"/>
                  </a:lnTo>
                  <a:lnTo>
                    <a:pt x="72" y="90"/>
                  </a:lnTo>
                  <a:lnTo>
                    <a:pt x="88" y="89"/>
                  </a:lnTo>
                  <a:lnTo>
                    <a:pt x="109" y="92"/>
                  </a:lnTo>
                  <a:lnTo>
                    <a:pt x="128" y="99"/>
                  </a:lnTo>
                  <a:lnTo>
                    <a:pt x="148" y="111"/>
                  </a:lnTo>
                  <a:lnTo>
                    <a:pt x="166" y="128"/>
                  </a:lnTo>
                  <a:lnTo>
                    <a:pt x="435" y="397"/>
                  </a:lnTo>
                  <a:lnTo>
                    <a:pt x="456" y="414"/>
                  </a:lnTo>
                  <a:lnTo>
                    <a:pt x="478" y="426"/>
                  </a:lnTo>
                  <a:lnTo>
                    <a:pt x="500" y="432"/>
                  </a:lnTo>
                  <a:lnTo>
                    <a:pt x="518" y="431"/>
                  </a:lnTo>
                  <a:lnTo>
                    <a:pt x="535" y="425"/>
                  </a:lnTo>
                  <a:lnTo>
                    <a:pt x="548" y="416"/>
                  </a:lnTo>
                  <a:lnTo>
                    <a:pt x="556" y="405"/>
                  </a:lnTo>
                  <a:lnTo>
                    <a:pt x="561" y="392"/>
                  </a:lnTo>
                  <a:lnTo>
                    <a:pt x="563" y="376"/>
                  </a:lnTo>
                  <a:lnTo>
                    <a:pt x="561" y="359"/>
                  </a:lnTo>
                  <a:lnTo>
                    <a:pt x="554" y="340"/>
                  </a:lnTo>
                  <a:lnTo>
                    <a:pt x="543" y="321"/>
                  </a:lnTo>
                  <a:lnTo>
                    <a:pt x="525" y="300"/>
                  </a:lnTo>
                  <a:lnTo>
                    <a:pt x="385" y="160"/>
                  </a:lnTo>
                  <a:lnTo>
                    <a:pt x="369" y="141"/>
                  </a:lnTo>
                  <a:lnTo>
                    <a:pt x="358" y="121"/>
                  </a:lnTo>
                  <a:lnTo>
                    <a:pt x="352" y="100"/>
                  </a:lnTo>
                  <a:lnTo>
                    <a:pt x="351" y="80"/>
                  </a:lnTo>
                  <a:lnTo>
                    <a:pt x="355" y="59"/>
                  </a:lnTo>
                  <a:lnTo>
                    <a:pt x="362" y="42"/>
                  </a:lnTo>
                  <a:lnTo>
                    <a:pt x="374" y="27"/>
                  </a:lnTo>
                  <a:lnTo>
                    <a:pt x="387" y="15"/>
                  </a:lnTo>
                  <a:lnTo>
                    <a:pt x="402" y="6"/>
                  </a:lnTo>
                  <a:lnTo>
                    <a:pt x="420" y="0"/>
                  </a:lnTo>
                  <a:close/>
                </a:path>
              </a:pathLst>
            </a:custGeom>
            <a:solidFill>
              <a:schemeClr val="bg1">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90" name="Freeform 83">
              <a:extLst>
                <a:ext uri="{FF2B5EF4-FFF2-40B4-BE49-F238E27FC236}">
                  <a16:creationId xmlns:a16="http://schemas.microsoft.com/office/drawing/2014/main" id="{00000000-0008-0000-0000-00005A000000}"/>
                </a:ext>
              </a:extLst>
            </xdr:cNvPr>
            <xdr:cNvSpPr>
              <a:spLocks/>
            </xdr:cNvSpPr>
          </xdr:nvSpPr>
          <xdr:spPr bwMode="auto">
            <a:xfrm>
              <a:off x="6494463" y="5332413"/>
              <a:ext cx="563563" cy="563563"/>
            </a:xfrm>
            <a:custGeom>
              <a:avLst/>
              <a:gdLst>
                <a:gd name="T0" fmla="*/ 134 w 355"/>
                <a:gd name="T1" fmla="*/ 0 h 355"/>
                <a:gd name="T2" fmla="*/ 161 w 355"/>
                <a:gd name="T3" fmla="*/ 3 h 355"/>
                <a:gd name="T4" fmla="*/ 185 w 355"/>
                <a:gd name="T5" fmla="*/ 10 h 355"/>
                <a:gd name="T6" fmla="*/ 209 w 355"/>
                <a:gd name="T7" fmla="*/ 22 h 355"/>
                <a:gd name="T8" fmla="*/ 230 w 355"/>
                <a:gd name="T9" fmla="*/ 40 h 355"/>
                <a:gd name="T10" fmla="*/ 316 w 355"/>
                <a:gd name="T11" fmla="*/ 126 h 355"/>
                <a:gd name="T12" fmla="*/ 333 w 355"/>
                <a:gd name="T13" fmla="*/ 146 h 355"/>
                <a:gd name="T14" fmla="*/ 345 w 355"/>
                <a:gd name="T15" fmla="*/ 170 h 355"/>
                <a:gd name="T16" fmla="*/ 353 w 355"/>
                <a:gd name="T17" fmla="*/ 195 h 355"/>
                <a:gd name="T18" fmla="*/ 355 w 355"/>
                <a:gd name="T19" fmla="*/ 220 h 355"/>
                <a:gd name="T20" fmla="*/ 353 w 355"/>
                <a:gd name="T21" fmla="*/ 246 h 355"/>
                <a:gd name="T22" fmla="*/ 345 w 355"/>
                <a:gd name="T23" fmla="*/ 272 h 355"/>
                <a:gd name="T24" fmla="*/ 333 w 355"/>
                <a:gd name="T25" fmla="*/ 294 h 355"/>
                <a:gd name="T26" fmla="*/ 316 w 355"/>
                <a:gd name="T27" fmla="*/ 316 h 355"/>
                <a:gd name="T28" fmla="*/ 294 w 355"/>
                <a:gd name="T29" fmla="*/ 333 h 355"/>
                <a:gd name="T30" fmla="*/ 272 w 355"/>
                <a:gd name="T31" fmla="*/ 345 h 355"/>
                <a:gd name="T32" fmla="*/ 246 w 355"/>
                <a:gd name="T33" fmla="*/ 353 h 355"/>
                <a:gd name="T34" fmla="*/ 220 w 355"/>
                <a:gd name="T35" fmla="*/ 355 h 355"/>
                <a:gd name="T36" fmla="*/ 195 w 355"/>
                <a:gd name="T37" fmla="*/ 353 h 355"/>
                <a:gd name="T38" fmla="*/ 170 w 355"/>
                <a:gd name="T39" fmla="*/ 345 h 355"/>
                <a:gd name="T40" fmla="*/ 146 w 355"/>
                <a:gd name="T41" fmla="*/ 333 h 355"/>
                <a:gd name="T42" fmla="*/ 126 w 355"/>
                <a:gd name="T43" fmla="*/ 316 h 355"/>
                <a:gd name="T44" fmla="*/ 40 w 355"/>
                <a:gd name="T45" fmla="*/ 229 h 355"/>
                <a:gd name="T46" fmla="*/ 22 w 355"/>
                <a:gd name="T47" fmla="*/ 209 h 355"/>
                <a:gd name="T48" fmla="*/ 10 w 355"/>
                <a:gd name="T49" fmla="*/ 185 h 355"/>
                <a:gd name="T50" fmla="*/ 3 w 355"/>
                <a:gd name="T51" fmla="*/ 160 h 355"/>
                <a:gd name="T52" fmla="*/ 0 w 355"/>
                <a:gd name="T53" fmla="*/ 134 h 355"/>
                <a:gd name="T54" fmla="*/ 3 w 355"/>
                <a:gd name="T55" fmla="*/ 108 h 355"/>
                <a:gd name="T56" fmla="*/ 10 w 355"/>
                <a:gd name="T57" fmla="*/ 84 h 355"/>
                <a:gd name="T58" fmla="*/ 22 w 355"/>
                <a:gd name="T59" fmla="*/ 60 h 355"/>
                <a:gd name="T60" fmla="*/ 40 w 355"/>
                <a:gd name="T61" fmla="*/ 40 h 355"/>
                <a:gd name="T62" fmla="*/ 60 w 355"/>
                <a:gd name="T63" fmla="*/ 22 h 355"/>
                <a:gd name="T64" fmla="*/ 84 w 355"/>
                <a:gd name="T65" fmla="*/ 10 h 355"/>
                <a:gd name="T66" fmla="*/ 108 w 355"/>
                <a:gd name="T67" fmla="*/ 3 h 355"/>
                <a:gd name="T68" fmla="*/ 134 w 355"/>
                <a:gd name="T69" fmla="*/ 0 h 3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355" h="355">
                  <a:moveTo>
                    <a:pt x="134" y="0"/>
                  </a:moveTo>
                  <a:lnTo>
                    <a:pt x="161" y="3"/>
                  </a:lnTo>
                  <a:lnTo>
                    <a:pt x="185" y="10"/>
                  </a:lnTo>
                  <a:lnTo>
                    <a:pt x="209" y="22"/>
                  </a:lnTo>
                  <a:lnTo>
                    <a:pt x="230" y="40"/>
                  </a:lnTo>
                  <a:lnTo>
                    <a:pt x="316" y="126"/>
                  </a:lnTo>
                  <a:lnTo>
                    <a:pt x="333" y="146"/>
                  </a:lnTo>
                  <a:lnTo>
                    <a:pt x="345" y="170"/>
                  </a:lnTo>
                  <a:lnTo>
                    <a:pt x="353" y="195"/>
                  </a:lnTo>
                  <a:lnTo>
                    <a:pt x="355" y="220"/>
                  </a:lnTo>
                  <a:lnTo>
                    <a:pt x="353" y="246"/>
                  </a:lnTo>
                  <a:lnTo>
                    <a:pt x="345" y="272"/>
                  </a:lnTo>
                  <a:lnTo>
                    <a:pt x="333" y="294"/>
                  </a:lnTo>
                  <a:lnTo>
                    <a:pt x="316" y="316"/>
                  </a:lnTo>
                  <a:lnTo>
                    <a:pt x="294" y="333"/>
                  </a:lnTo>
                  <a:lnTo>
                    <a:pt x="272" y="345"/>
                  </a:lnTo>
                  <a:lnTo>
                    <a:pt x="246" y="353"/>
                  </a:lnTo>
                  <a:lnTo>
                    <a:pt x="220" y="355"/>
                  </a:lnTo>
                  <a:lnTo>
                    <a:pt x="195" y="353"/>
                  </a:lnTo>
                  <a:lnTo>
                    <a:pt x="170" y="345"/>
                  </a:lnTo>
                  <a:lnTo>
                    <a:pt x="146" y="333"/>
                  </a:lnTo>
                  <a:lnTo>
                    <a:pt x="126" y="316"/>
                  </a:lnTo>
                  <a:lnTo>
                    <a:pt x="40" y="229"/>
                  </a:lnTo>
                  <a:lnTo>
                    <a:pt x="22" y="209"/>
                  </a:lnTo>
                  <a:lnTo>
                    <a:pt x="10" y="185"/>
                  </a:lnTo>
                  <a:lnTo>
                    <a:pt x="3" y="160"/>
                  </a:lnTo>
                  <a:lnTo>
                    <a:pt x="0" y="134"/>
                  </a:lnTo>
                  <a:lnTo>
                    <a:pt x="3" y="108"/>
                  </a:lnTo>
                  <a:lnTo>
                    <a:pt x="10" y="84"/>
                  </a:lnTo>
                  <a:lnTo>
                    <a:pt x="22" y="60"/>
                  </a:lnTo>
                  <a:lnTo>
                    <a:pt x="40" y="40"/>
                  </a:lnTo>
                  <a:lnTo>
                    <a:pt x="60" y="22"/>
                  </a:lnTo>
                  <a:lnTo>
                    <a:pt x="84" y="10"/>
                  </a:lnTo>
                  <a:lnTo>
                    <a:pt x="108" y="3"/>
                  </a:lnTo>
                  <a:lnTo>
                    <a:pt x="134" y="0"/>
                  </a:lnTo>
                  <a:close/>
                </a:path>
              </a:pathLst>
            </a:custGeom>
            <a:solidFill>
              <a:schemeClr val="bg1">
                <a:lumMod val="8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91" name="Freeform 84">
              <a:extLst>
                <a:ext uri="{FF2B5EF4-FFF2-40B4-BE49-F238E27FC236}">
                  <a16:creationId xmlns:a16="http://schemas.microsoft.com/office/drawing/2014/main" id="{00000000-0008-0000-0000-00005B000000}"/>
                </a:ext>
              </a:extLst>
            </xdr:cNvPr>
            <xdr:cNvSpPr>
              <a:spLocks/>
            </xdr:cNvSpPr>
          </xdr:nvSpPr>
          <xdr:spPr bwMode="auto">
            <a:xfrm>
              <a:off x="6496051" y="5394325"/>
              <a:ext cx="501650" cy="501650"/>
            </a:xfrm>
            <a:custGeom>
              <a:avLst/>
              <a:gdLst>
                <a:gd name="T0" fmla="*/ 39 w 316"/>
                <a:gd name="T1" fmla="*/ 0 h 316"/>
                <a:gd name="T2" fmla="*/ 316 w 316"/>
                <a:gd name="T3" fmla="*/ 276 h 316"/>
                <a:gd name="T4" fmla="*/ 295 w 316"/>
                <a:gd name="T5" fmla="*/ 293 h 316"/>
                <a:gd name="T6" fmla="*/ 272 w 316"/>
                <a:gd name="T7" fmla="*/ 305 h 316"/>
                <a:gd name="T8" fmla="*/ 246 w 316"/>
                <a:gd name="T9" fmla="*/ 313 h 316"/>
                <a:gd name="T10" fmla="*/ 220 w 316"/>
                <a:gd name="T11" fmla="*/ 316 h 316"/>
                <a:gd name="T12" fmla="*/ 195 w 316"/>
                <a:gd name="T13" fmla="*/ 314 h 316"/>
                <a:gd name="T14" fmla="*/ 169 w 316"/>
                <a:gd name="T15" fmla="*/ 306 h 316"/>
                <a:gd name="T16" fmla="*/ 145 w 316"/>
                <a:gd name="T17" fmla="*/ 294 h 316"/>
                <a:gd name="T18" fmla="*/ 125 w 316"/>
                <a:gd name="T19" fmla="*/ 277 h 316"/>
                <a:gd name="T20" fmla="*/ 39 w 316"/>
                <a:gd name="T21" fmla="*/ 190 h 316"/>
                <a:gd name="T22" fmla="*/ 21 w 316"/>
                <a:gd name="T23" fmla="*/ 169 h 316"/>
                <a:gd name="T24" fmla="*/ 9 w 316"/>
                <a:gd name="T25" fmla="*/ 146 h 316"/>
                <a:gd name="T26" fmla="*/ 2 w 316"/>
                <a:gd name="T27" fmla="*/ 121 h 316"/>
                <a:gd name="T28" fmla="*/ 0 w 316"/>
                <a:gd name="T29" fmla="*/ 95 h 316"/>
                <a:gd name="T30" fmla="*/ 2 w 316"/>
                <a:gd name="T31" fmla="*/ 69 h 316"/>
                <a:gd name="T32" fmla="*/ 9 w 316"/>
                <a:gd name="T33" fmla="*/ 45 h 316"/>
                <a:gd name="T34" fmla="*/ 22 w 316"/>
                <a:gd name="T35" fmla="*/ 21 h 316"/>
                <a:gd name="T36" fmla="*/ 39 w 316"/>
                <a:gd name="T37" fmla="*/ 0 h 3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316" h="316">
                  <a:moveTo>
                    <a:pt x="39" y="0"/>
                  </a:moveTo>
                  <a:lnTo>
                    <a:pt x="316" y="276"/>
                  </a:lnTo>
                  <a:lnTo>
                    <a:pt x="295" y="293"/>
                  </a:lnTo>
                  <a:lnTo>
                    <a:pt x="272" y="305"/>
                  </a:lnTo>
                  <a:lnTo>
                    <a:pt x="246" y="313"/>
                  </a:lnTo>
                  <a:lnTo>
                    <a:pt x="220" y="316"/>
                  </a:lnTo>
                  <a:lnTo>
                    <a:pt x="195" y="314"/>
                  </a:lnTo>
                  <a:lnTo>
                    <a:pt x="169" y="306"/>
                  </a:lnTo>
                  <a:lnTo>
                    <a:pt x="145" y="294"/>
                  </a:lnTo>
                  <a:lnTo>
                    <a:pt x="125" y="277"/>
                  </a:lnTo>
                  <a:lnTo>
                    <a:pt x="39" y="190"/>
                  </a:lnTo>
                  <a:lnTo>
                    <a:pt x="21" y="169"/>
                  </a:lnTo>
                  <a:lnTo>
                    <a:pt x="9" y="146"/>
                  </a:lnTo>
                  <a:lnTo>
                    <a:pt x="2" y="121"/>
                  </a:lnTo>
                  <a:lnTo>
                    <a:pt x="0" y="95"/>
                  </a:lnTo>
                  <a:lnTo>
                    <a:pt x="2" y="69"/>
                  </a:lnTo>
                  <a:lnTo>
                    <a:pt x="9" y="45"/>
                  </a:lnTo>
                  <a:lnTo>
                    <a:pt x="22" y="21"/>
                  </a:lnTo>
                  <a:lnTo>
                    <a:pt x="39" y="0"/>
                  </a:lnTo>
                  <a:close/>
                </a:path>
              </a:pathLst>
            </a:custGeom>
            <a:solidFill>
              <a:schemeClr val="bg1">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92" name="Freeform 85">
              <a:extLst>
                <a:ext uri="{FF2B5EF4-FFF2-40B4-BE49-F238E27FC236}">
                  <a16:creationId xmlns:a16="http://schemas.microsoft.com/office/drawing/2014/main" id="{00000000-0008-0000-0000-00005C000000}"/>
                </a:ext>
              </a:extLst>
            </xdr:cNvPr>
            <xdr:cNvSpPr>
              <a:spLocks/>
            </xdr:cNvSpPr>
          </xdr:nvSpPr>
          <xdr:spPr bwMode="auto">
            <a:xfrm>
              <a:off x="6500813" y="5329238"/>
              <a:ext cx="379413" cy="382588"/>
            </a:xfrm>
            <a:custGeom>
              <a:avLst/>
              <a:gdLst>
                <a:gd name="T0" fmla="*/ 132 w 239"/>
                <a:gd name="T1" fmla="*/ 0 h 241"/>
                <a:gd name="T2" fmla="*/ 157 w 239"/>
                <a:gd name="T3" fmla="*/ 4 h 241"/>
                <a:gd name="T4" fmla="*/ 181 w 239"/>
                <a:gd name="T5" fmla="*/ 12 h 241"/>
                <a:gd name="T6" fmla="*/ 205 w 239"/>
                <a:gd name="T7" fmla="*/ 24 h 241"/>
                <a:gd name="T8" fmla="*/ 226 w 239"/>
                <a:gd name="T9" fmla="*/ 42 h 241"/>
                <a:gd name="T10" fmla="*/ 239 w 239"/>
                <a:gd name="T11" fmla="*/ 55 h 241"/>
                <a:gd name="T12" fmla="*/ 53 w 239"/>
                <a:gd name="T13" fmla="*/ 241 h 241"/>
                <a:gd name="T14" fmla="*/ 40 w 239"/>
                <a:gd name="T15" fmla="*/ 227 h 241"/>
                <a:gd name="T16" fmla="*/ 22 w 239"/>
                <a:gd name="T17" fmla="*/ 206 h 241"/>
                <a:gd name="T18" fmla="*/ 10 w 239"/>
                <a:gd name="T19" fmla="*/ 183 h 241"/>
                <a:gd name="T20" fmla="*/ 3 w 239"/>
                <a:gd name="T21" fmla="*/ 159 h 241"/>
                <a:gd name="T22" fmla="*/ 0 w 239"/>
                <a:gd name="T23" fmla="*/ 133 h 241"/>
                <a:gd name="T24" fmla="*/ 2 w 239"/>
                <a:gd name="T25" fmla="*/ 107 h 241"/>
                <a:gd name="T26" fmla="*/ 9 w 239"/>
                <a:gd name="T27" fmla="*/ 84 h 241"/>
                <a:gd name="T28" fmla="*/ 20 w 239"/>
                <a:gd name="T29" fmla="*/ 60 h 241"/>
                <a:gd name="T30" fmla="*/ 38 w 239"/>
                <a:gd name="T31" fmla="*/ 39 h 241"/>
                <a:gd name="T32" fmla="*/ 59 w 239"/>
                <a:gd name="T33" fmla="*/ 22 h 241"/>
                <a:gd name="T34" fmla="*/ 82 w 239"/>
                <a:gd name="T35" fmla="*/ 10 h 241"/>
                <a:gd name="T36" fmla="*/ 107 w 239"/>
                <a:gd name="T37" fmla="*/ 3 h 241"/>
                <a:gd name="T38" fmla="*/ 132 w 239"/>
                <a:gd name="T39" fmla="*/ 0 h 2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239" h="241">
                  <a:moveTo>
                    <a:pt x="132" y="0"/>
                  </a:moveTo>
                  <a:lnTo>
                    <a:pt x="157" y="4"/>
                  </a:lnTo>
                  <a:lnTo>
                    <a:pt x="181" y="12"/>
                  </a:lnTo>
                  <a:lnTo>
                    <a:pt x="205" y="24"/>
                  </a:lnTo>
                  <a:lnTo>
                    <a:pt x="226" y="42"/>
                  </a:lnTo>
                  <a:lnTo>
                    <a:pt x="239" y="55"/>
                  </a:lnTo>
                  <a:lnTo>
                    <a:pt x="53" y="241"/>
                  </a:lnTo>
                  <a:lnTo>
                    <a:pt x="40" y="227"/>
                  </a:lnTo>
                  <a:lnTo>
                    <a:pt x="22" y="206"/>
                  </a:lnTo>
                  <a:lnTo>
                    <a:pt x="10" y="183"/>
                  </a:lnTo>
                  <a:lnTo>
                    <a:pt x="3" y="159"/>
                  </a:lnTo>
                  <a:lnTo>
                    <a:pt x="0" y="133"/>
                  </a:lnTo>
                  <a:lnTo>
                    <a:pt x="2" y="107"/>
                  </a:lnTo>
                  <a:lnTo>
                    <a:pt x="9" y="84"/>
                  </a:lnTo>
                  <a:lnTo>
                    <a:pt x="20" y="60"/>
                  </a:lnTo>
                  <a:lnTo>
                    <a:pt x="38" y="39"/>
                  </a:lnTo>
                  <a:lnTo>
                    <a:pt x="59" y="22"/>
                  </a:lnTo>
                  <a:lnTo>
                    <a:pt x="82" y="10"/>
                  </a:lnTo>
                  <a:lnTo>
                    <a:pt x="107" y="3"/>
                  </a:lnTo>
                  <a:lnTo>
                    <a:pt x="132" y="0"/>
                  </a:lnTo>
                  <a:close/>
                </a:path>
              </a:pathLst>
            </a:custGeom>
            <a:solidFill>
              <a:schemeClr val="accent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93" name="Freeform 86">
              <a:extLst>
                <a:ext uri="{FF2B5EF4-FFF2-40B4-BE49-F238E27FC236}">
                  <a16:creationId xmlns:a16="http://schemas.microsoft.com/office/drawing/2014/main" id="{00000000-0008-0000-0000-00005D000000}"/>
                </a:ext>
              </a:extLst>
            </xdr:cNvPr>
            <xdr:cNvSpPr>
              <a:spLocks/>
            </xdr:cNvSpPr>
          </xdr:nvSpPr>
          <xdr:spPr bwMode="auto">
            <a:xfrm>
              <a:off x="6496051" y="5394325"/>
              <a:ext cx="236538" cy="323850"/>
            </a:xfrm>
            <a:custGeom>
              <a:avLst/>
              <a:gdLst>
                <a:gd name="T0" fmla="*/ 40 w 149"/>
                <a:gd name="T1" fmla="*/ 0 h 204"/>
                <a:gd name="T2" fmla="*/ 55 w 149"/>
                <a:gd name="T3" fmla="*/ 15 h 204"/>
                <a:gd name="T4" fmla="*/ 69 w 149"/>
                <a:gd name="T5" fmla="*/ 28 h 204"/>
                <a:gd name="T6" fmla="*/ 80 w 149"/>
                <a:gd name="T7" fmla="*/ 41 h 204"/>
                <a:gd name="T8" fmla="*/ 91 w 149"/>
                <a:gd name="T9" fmla="*/ 52 h 204"/>
                <a:gd name="T10" fmla="*/ 102 w 149"/>
                <a:gd name="T11" fmla="*/ 64 h 204"/>
                <a:gd name="T12" fmla="*/ 116 w 149"/>
                <a:gd name="T13" fmla="*/ 77 h 204"/>
                <a:gd name="T14" fmla="*/ 130 w 149"/>
                <a:gd name="T15" fmla="*/ 92 h 204"/>
                <a:gd name="T16" fmla="*/ 149 w 149"/>
                <a:gd name="T17" fmla="*/ 110 h 204"/>
                <a:gd name="T18" fmla="*/ 52 w 149"/>
                <a:gd name="T19" fmla="*/ 204 h 204"/>
                <a:gd name="T20" fmla="*/ 39 w 149"/>
                <a:gd name="T21" fmla="*/ 190 h 204"/>
                <a:gd name="T22" fmla="*/ 21 w 149"/>
                <a:gd name="T23" fmla="*/ 169 h 204"/>
                <a:gd name="T24" fmla="*/ 9 w 149"/>
                <a:gd name="T25" fmla="*/ 146 h 204"/>
                <a:gd name="T26" fmla="*/ 2 w 149"/>
                <a:gd name="T27" fmla="*/ 121 h 204"/>
                <a:gd name="T28" fmla="*/ 0 w 149"/>
                <a:gd name="T29" fmla="*/ 95 h 204"/>
                <a:gd name="T30" fmla="*/ 3 w 149"/>
                <a:gd name="T31" fmla="*/ 69 h 204"/>
                <a:gd name="T32" fmla="*/ 10 w 149"/>
                <a:gd name="T33" fmla="*/ 44 h 204"/>
                <a:gd name="T34" fmla="*/ 22 w 149"/>
                <a:gd name="T35" fmla="*/ 20 h 204"/>
                <a:gd name="T36" fmla="*/ 40 w 149"/>
                <a:gd name="T37" fmla="*/ 0 h 20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49" h="204">
                  <a:moveTo>
                    <a:pt x="40" y="0"/>
                  </a:moveTo>
                  <a:lnTo>
                    <a:pt x="55" y="15"/>
                  </a:lnTo>
                  <a:lnTo>
                    <a:pt x="69" y="28"/>
                  </a:lnTo>
                  <a:lnTo>
                    <a:pt x="80" y="41"/>
                  </a:lnTo>
                  <a:lnTo>
                    <a:pt x="91" y="52"/>
                  </a:lnTo>
                  <a:lnTo>
                    <a:pt x="102" y="64"/>
                  </a:lnTo>
                  <a:lnTo>
                    <a:pt x="116" y="77"/>
                  </a:lnTo>
                  <a:lnTo>
                    <a:pt x="130" y="92"/>
                  </a:lnTo>
                  <a:lnTo>
                    <a:pt x="149" y="110"/>
                  </a:lnTo>
                  <a:lnTo>
                    <a:pt x="52" y="204"/>
                  </a:lnTo>
                  <a:lnTo>
                    <a:pt x="39" y="190"/>
                  </a:lnTo>
                  <a:lnTo>
                    <a:pt x="21" y="169"/>
                  </a:lnTo>
                  <a:lnTo>
                    <a:pt x="9" y="146"/>
                  </a:lnTo>
                  <a:lnTo>
                    <a:pt x="2" y="121"/>
                  </a:lnTo>
                  <a:lnTo>
                    <a:pt x="0" y="95"/>
                  </a:lnTo>
                  <a:lnTo>
                    <a:pt x="3" y="69"/>
                  </a:lnTo>
                  <a:lnTo>
                    <a:pt x="10" y="44"/>
                  </a:lnTo>
                  <a:lnTo>
                    <a:pt x="22" y="20"/>
                  </a:lnTo>
                  <a:lnTo>
                    <a:pt x="40" y="0"/>
                  </a:lnTo>
                  <a:close/>
                </a:path>
              </a:pathLst>
            </a:custGeom>
            <a:solidFill>
              <a:schemeClr val="accent1">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94" name="Freeform 87">
              <a:extLst>
                <a:ext uri="{FF2B5EF4-FFF2-40B4-BE49-F238E27FC236}">
                  <a16:creationId xmlns:a16="http://schemas.microsoft.com/office/drawing/2014/main" id="{00000000-0008-0000-0000-00005E000000}"/>
                </a:ext>
              </a:extLst>
            </xdr:cNvPr>
            <xdr:cNvSpPr>
              <a:spLocks/>
            </xdr:cNvSpPr>
          </xdr:nvSpPr>
          <xdr:spPr bwMode="auto">
            <a:xfrm>
              <a:off x="6586538" y="5416550"/>
              <a:ext cx="134938" cy="136525"/>
            </a:xfrm>
            <a:custGeom>
              <a:avLst/>
              <a:gdLst>
                <a:gd name="T0" fmla="*/ 23 w 85"/>
                <a:gd name="T1" fmla="*/ 0 h 86"/>
                <a:gd name="T2" fmla="*/ 31 w 85"/>
                <a:gd name="T3" fmla="*/ 2 h 86"/>
                <a:gd name="T4" fmla="*/ 38 w 85"/>
                <a:gd name="T5" fmla="*/ 7 h 86"/>
                <a:gd name="T6" fmla="*/ 79 w 85"/>
                <a:gd name="T7" fmla="*/ 47 h 86"/>
                <a:gd name="T8" fmla="*/ 84 w 85"/>
                <a:gd name="T9" fmla="*/ 55 h 86"/>
                <a:gd name="T10" fmla="*/ 85 w 85"/>
                <a:gd name="T11" fmla="*/ 64 h 86"/>
                <a:gd name="T12" fmla="*/ 84 w 85"/>
                <a:gd name="T13" fmla="*/ 72 h 86"/>
                <a:gd name="T14" fmla="*/ 79 w 85"/>
                <a:gd name="T15" fmla="*/ 79 h 86"/>
                <a:gd name="T16" fmla="*/ 79 w 85"/>
                <a:gd name="T17" fmla="*/ 79 h 86"/>
                <a:gd name="T18" fmla="*/ 71 w 85"/>
                <a:gd name="T19" fmla="*/ 84 h 86"/>
                <a:gd name="T20" fmla="*/ 63 w 85"/>
                <a:gd name="T21" fmla="*/ 86 h 86"/>
                <a:gd name="T22" fmla="*/ 55 w 85"/>
                <a:gd name="T23" fmla="*/ 84 h 86"/>
                <a:gd name="T24" fmla="*/ 47 w 85"/>
                <a:gd name="T25" fmla="*/ 79 h 86"/>
                <a:gd name="T26" fmla="*/ 6 w 85"/>
                <a:gd name="T27" fmla="*/ 38 h 86"/>
                <a:gd name="T28" fmla="*/ 1 w 85"/>
                <a:gd name="T29" fmla="*/ 31 h 86"/>
                <a:gd name="T30" fmla="*/ 0 w 85"/>
                <a:gd name="T31" fmla="*/ 22 h 86"/>
                <a:gd name="T32" fmla="*/ 1 w 85"/>
                <a:gd name="T33" fmla="*/ 14 h 86"/>
                <a:gd name="T34" fmla="*/ 6 w 85"/>
                <a:gd name="T35" fmla="*/ 7 h 86"/>
                <a:gd name="T36" fmla="*/ 6 w 85"/>
                <a:gd name="T37" fmla="*/ 7 h 86"/>
                <a:gd name="T38" fmla="*/ 14 w 85"/>
                <a:gd name="T39" fmla="*/ 2 h 86"/>
                <a:gd name="T40" fmla="*/ 23 w 85"/>
                <a:gd name="T41" fmla="*/ 0 h 8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85" h="86">
                  <a:moveTo>
                    <a:pt x="23" y="0"/>
                  </a:moveTo>
                  <a:lnTo>
                    <a:pt x="31" y="2"/>
                  </a:lnTo>
                  <a:lnTo>
                    <a:pt x="38" y="7"/>
                  </a:lnTo>
                  <a:lnTo>
                    <a:pt x="79" y="47"/>
                  </a:lnTo>
                  <a:lnTo>
                    <a:pt x="84" y="55"/>
                  </a:lnTo>
                  <a:lnTo>
                    <a:pt x="85" y="64"/>
                  </a:lnTo>
                  <a:lnTo>
                    <a:pt x="84" y="72"/>
                  </a:lnTo>
                  <a:lnTo>
                    <a:pt x="79" y="79"/>
                  </a:lnTo>
                  <a:lnTo>
                    <a:pt x="79" y="79"/>
                  </a:lnTo>
                  <a:lnTo>
                    <a:pt x="71" y="84"/>
                  </a:lnTo>
                  <a:lnTo>
                    <a:pt x="63" y="86"/>
                  </a:lnTo>
                  <a:lnTo>
                    <a:pt x="55" y="84"/>
                  </a:lnTo>
                  <a:lnTo>
                    <a:pt x="47" y="79"/>
                  </a:lnTo>
                  <a:lnTo>
                    <a:pt x="6" y="38"/>
                  </a:lnTo>
                  <a:lnTo>
                    <a:pt x="1" y="31"/>
                  </a:lnTo>
                  <a:lnTo>
                    <a:pt x="0" y="22"/>
                  </a:lnTo>
                  <a:lnTo>
                    <a:pt x="1" y="14"/>
                  </a:lnTo>
                  <a:lnTo>
                    <a:pt x="6" y="7"/>
                  </a:lnTo>
                  <a:lnTo>
                    <a:pt x="6" y="7"/>
                  </a:lnTo>
                  <a:lnTo>
                    <a:pt x="14" y="2"/>
                  </a:lnTo>
                  <a:lnTo>
                    <a:pt x="23" y="0"/>
                  </a:lnTo>
                  <a:close/>
                </a:path>
              </a:pathLst>
            </a:custGeom>
            <a:solidFill>
              <a:schemeClr val="accent1">
                <a:lumMod val="50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95" name="Freeform 88">
              <a:extLst>
                <a:ext uri="{FF2B5EF4-FFF2-40B4-BE49-F238E27FC236}">
                  <a16:creationId xmlns:a16="http://schemas.microsoft.com/office/drawing/2014/main" id="{00000000-0008-0000-0000-00005F000000}"/>
                </a:ext>
              </a:extLst>
            </xdr:cNvPr>
            <xdr:cNvSpPr>
              <a:spLocks/>
            </xdr:cNvSpPr>
          </xdr:nvSpPr>
          <xdr:spPr bwMode="auto">
            <a:xfrm>
              <a:off x="6588126" y="5429250"/>
              <a:ext cx="123825" cy="123825"/>
            </a:xfrm>
            <a:custGeom>
              <a:avLst/>
              <a:gdLst>
                <a:gd name="T0" fmla="*/ 6 w 78"/>
                <a:gd name="T1" fmla="*/ 0 h 78"/>
                <a:gd name="T2" fmla="*/ 78 w 78"/>
                <a:gd name="T3" fmla="*/ 72 h 78"/>
                <a:gd name="T4" fmla="*/ 71 w 78"/>
                <a:gd name="T5" fmla="*/ 76 h 78"/>
                <a:gd name="T6" fmla="*/ 63 w 78"/>
                <a:gd name="T7" fmla="*/ 78 h 78"/>
                <a:gd name="T8" fmla="*/ 55 w 78"/>
                <a:gd name="T9" fmla="*/ 77 h 78"/>
                <a:gd name="T10" fmla="*/ 46 w 78"/>
                <a:gd name="T11" fmla="*/ 72 h 78"/>
                <a:gd name="T12" fmla="*/ 6 w 78"/>
                <a:gd name="T13" fmla="*/ 32 h 78"/>
                <a:gd name="T14" fmla="*/ 1 w 78"/>
                <a:gd name="T15" fmla="*/ 24 h 78"/>
                <a:gd name="T16" fmla="*/ 0 w 78"/>
                <a:gd name="T17" fmla="*/ 16 h 78"/>
                <a:gd name="T18" fmla="*/ 1 w 78"/>
                <a:gd name="T19" fmla="*/ 7 h 78"/>
                <a:gd name="T20" fmla="*/ 6 w 78"/>
                <a:gd name="T21" fmla="*/ 0 h 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8" h="78">
                  <a:moveTo>
                    <a:pt x="6" y="0"/>
                  </a:moveTo>
                  <a:lnTo>
                    <a:pt x="78" y="72"/>
                  </a:lnTo>
                  <a:lnTo>
                    <a:pt x="71" y="76"/>
                  </a:lnTo>
                  <a:lnTo>
                    <a:pt x="63" y="78"/>
                  </a:lnTo>
                  <a:lnTo>
                    <a:pt x="55" y="77"/>
                  </a:lnTo>
                  <a:lnTo>
                    <a:pt x="46" y="72"/>
                  </a:lnTo>
                  <a:lnTo>
                    <a:pt x="6" y="32"/>
                  </a:lnTo>
                  <a:lnTo>
                    <a:pt x="1" y="24"/>
                  </a:lnTo>
                  <a:lnTo>
                    <a:pt x="0" y="16"/>
                  </a:lnTo>
                  <a:lnTo>
                    <a:pt x="1" y="7"/>
                  </a:lnTo>
                  <a:lnTo>
                    <a:pt x="6" y="0"/>
                  </a:lnTo>
                  <a:close/>
                </a:path>
              </a:pathLst>
            </a:custGeom>
            <a:solidFill>
              <a:schemeClr val="accent1">
                <a:lumMod val="50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nvGrpSpPr>
          <xdr:cNvPr id="19" name="Group 114">
            <a:extLst>
              <a:ext uri="{FF2B5EF4-FFF2-40B4-BE49-F238E27FC236}">
                <a16:creationId xmlns:a16="http://schemas.microsoft.com/office/drawing/2014/main" id="{00000000-0008-0000-0000-000013000000}"/>
              </a:ext>
            </a:extLst>
          </xdr:cNvPr>
          <xdr:cNvGrpSpPr/>
        </xdr:nvGrpSpPr>
        <xdr:grpSpPr>
          <a:xfrm>
            <a:off x="4841962" y="5256993"/>
            <a:ext cx="464343" cy="464343"/>
            <a:chOff x="7038976" y="1606550"/>
            <a:chExt cx="1301750" cy="1301750"/>
          </a:xfrm>
        </xdr:grpSpPr>
        <xdr:sp macro="" textlink="">
          <xdr:nvSpPr>
            <xdr:cNvPr id="78" name="Freeform 89">
              <a:extLst>
                <a:ext uri="{FF2B5EF4-FFF2-40B4-BE49-F238E27FC236}">
                  <a16:creationId xmlns:a16="http://schemas.microsoft.com/office/drawing/2014/main" id="{00000000-0008-0000-0000-00004E000000}"/>
                </a:ext>
              </a:extLst>
            </xdr:cNvPr>
            <xdr:cNvSpPr>
              <a:spLocks/>
            </xdr:cNvSpPr>
          </xdr:nvSpPr>
          <xdr:spPr bwMode="auto">
            <a:xfrm>
              <a:off x="7038976" y="1606550"/>
              <a:ext cx="1301750" cy="1301750"/>
            </a:xfrm>
            <a:custGeom>
              <a:avLst/>
              <a:gdLst>
                <a:gd name="T0" fmla="*/ 410 w 820"/>
                <a:gd name="T1" fmla="*/ 0 h 820"/>
                <a:gd name="T2" fmla="*/ 461 w 820"/>
                <a:gd name="T3" fmla="*/ 3 h 820"/>
                <a:gd name="T4" fmla="*/ 511 w 820"/>
                <a:gd name="T5" fmla="*/ 12 h 820"/>
                <a:gd name="T6" fmla="*/ 558 w 820"/>
                <a:gd name="T7" fmla="*/ 28 h 820"/>
                <a:gd name="T8" fmla="*/ 603 w 820"/>
                <a:gd name="T9" fmla="*/ 48 h 820"/>
                <a:gd name="T10" fmla="*/ 645 w 820"/>
                <a:gd name="T11" fmla="*/ 73 h 820"/>
                <a:gd name="T12" fmla="*/ 683 w 820"/>
                <a:gd name="T13" fmla="*/ 104 h 820"/>
                <a:gd name="T14" fmla="*/ 716 w 820"/>
                <a:gd name="T15" fmla="*/ 138 h 820"/>
                <a:gd name="T16" fmla="*/ 746 w 820"/>
                <a:gd name="T17" fmla="*/ 176 h 820"/>
                <a:gd name="T18" fmla="*/ 772 w 820"/>
                <a:gd name="T19" fmla="*/ 218 h 820"/>
                <a:gd name="T20" fmla="*/ 792 w 820"/>
                <a:gd name="T21" fmla="*/ 262 h 820"/>
                <a:gd name="T22" fmla="*/ 808 w 820"/>
                <a:gd name="T23" fmla="*/ 309 h 820"/>
                <a:gd name="T24" fmla="*/ 817 w 820"/>
                <a:gd name="T25" fmla="*/ 358 h 820"/>
                <a:gd name="T26" fmla="*/ 820 w 820"/>
                <a:gd name="T27" fmla="*/ 410 h 820"/>
                <a:gd name="T28" fmla="*/ 817 w 820"/>
                <a:gd name="T29" fmla="*/ 461 h 820"/>
                <a:gd name="T30" fmla="*/ 808 w 820"/>
                <a:gd name="T31" fmla="*/ 511 h 820"/>
                <a:gd name="T32" fmla="*/ 792 w 820"/>
                <a:gd name="T33" fmla="*/ 558 h 820"/>
                <a:gd name="T34" fmla="*/ 772 w 820"/>
                <a:gd name="T35" fmla="*/ 603 h 820"/>
                <a:gd name="T36" fmla="*/ 746 w 820"/>
                <a:gd name="T37" fmla="*/ 644 h 820"/>
                <a:gd name="T38" fmla="*/ 716 w 820"/>
                <a:gd name="T39" fmla="*/ 683 h 820"/>
                <a:gd name="T40" fmla="*/ 683 w 820"/>
                <a:gd name="T41" fmla="*/ 717 h 820"/>
                <a:gd name="T42" fmla="*/ 645 w 820"/>
                <a:gd name="T43" fmla="*/ 746 h 820"/>
                <a:gd name="T44" fmla="*/ 603 w 820"/>
                <a:gd name="T45" fmla="*/ 772 h 820"/>
                <a:gd name="T46" fmla="*/ 558 w 820"/>
                <a:gd name="T47" fmla="*/ 793 h 820"/>
                <a:gd name="T48" fmla="*/ 511 w 820"/>
                <a:gd name="T49" fmla="*/ 807 h 820"/>
                <a:gd name="T50" fmla="*/ 461 w 820"/>
                <a:gd name="T51" fmla="*/ 817 h 820"/>
                <a:gd name="T52" fmla="*/ 410 w 820"/>
                <a:gd name="T53" fmla="*/ 820 h 820"/>
                <a:gd name="T54" fmla="*/ 358 w 820"/>
                <a:gd name="T55" fmla="*/ 817 h 820"/>
                <a:gd name="T56" fmla="*/ 309 w 820"/>
                <a:gd name="T57" fmla="*/ 807 h 820"/>
                <a:gd name="T58" fmla="*/ 262 w 820"/>
                <a:gd name="T59" fmla="*/ 793 h 820"/>
                <a:gd name="T60" fmla="*/ 218 w 820"/>
                <a:gd name="T61" fmla="*/ 772 h 820"/>
                <a:gd name="T62" fmla="*/ 176 w 820"/>
                <a:gd name="T63" fmla="*/ 746 h 820"/>
                <a:gd name="T64" fmla="*/ 138 w 820"/>
                <a:gd name="T65" fmla="*/ 717 h 820"/>
                <a:gd name="T66" fmla="*/ 104 w 820"/>
                <a:gd name="T67" fmla="*/ 683 h 820"/>
                <a:gd name="T68" fmla="*/ 73 w 820"/>
                <a:gd name="T69" fmla="*/ 644 h 820"/>
                <a:gd name="T70" fmla="*/ 49 w 820"/>
                <a:gd name="T71" fmla="*/ 603 h 820"/>
                <a:gd name="T72" fmla="*/ 28 w 820"/>
                <a:gd name="T73" fmla="*/ 558 h 820"/>
                <a:gd name="T74" fmla="*/ 13 w 820"/>
                <a:gd name="T75" fmla="*/ 511 h 820"/>
                <a:gd name="T76" fmla="*/ 3 w 820"/>
                <a:gd name="T77" fmla="*/ 461 h 820"/>
                <a:gd name="T78" fmla="*/ 0 w 820"/>
                <a:gd name="T79" fmla="*/ 410 h 820"/>
                <a:gd name="T80" fmla="*/ 3 w 820"/>
                <a:gd name="T81" fmla="*/ 358 h 820"/>
                <a:gd name="T82" fmla="*/ 13 w 820"/>
                <a:gd name="T83" fmla="*/ 309 h 820"/>
                <a:gd name="T84" fmla="*/ 28 w 820"/>
                <a:gd name="T85" fmla="*/ 262 h 820"/>
                <a:gd name="T86" fmla="*/ 49 w 820"/>
                <a:gd name="T87" fmla="*/ 218 h 820"/>
                <a:gd name="T88" fmla="*/ 73 w 820"/>
                <a:gd name="T89" fmla="*/ 176 h 820"/>
                <a:gd name="T90" fmla="*/ 104 w 820"/>
                <a:gd name="T91" fmla="*/ 138 h 820"/>
                <a:gd name="T92" fmla="*/ 138 w 820"/>
                <a:gd name="T93" fmla="*/ 104 h 820"/>
                <a:gd name="T94" fmla="*/ 176 w 820"/>
                <a:gd name="T95" fmla="*/ 73 h 820"/>
                <a:gd name="T96" fmla="*/ 218 w 820"/>
                <a:gd name="T97" fmla="*/ 48 h 820"/>
                <a:gd name="T98" fmla="*/ 262 w 820"/>
                <a:gd name="T99" fmla="*/ 28 h 820"/>
                <a:gd name="T100" fmla="*/ 309 w 820"/>
                <a:gd name="T101" fmla="*/ 12 h 820"/>
                <a:gd name="T102" fmla="*/ 358 w 820"/>
                <a:gd name="T103" fmla="*/ 3 h 820"/>
                <a:gd name="T104" fmla="*/ 410 w 820"/>
                <a:gd name="T105" fmla="*/ 0 h 8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20">
                  <a:moveTo>
                    <a:pt x="410" y="0"/>
                  </a:moveTo>
                  <a:lnTo>
                    <a:pt x="461" y="3"/>
                  </a:lnTo>
                  <a:lnTo>
                    <a:pt x="511" y="12"/>
                  </a:lnTo>
                  <a:lnTo>
                    <a:pt x="558" y="28"/>
                  </a:lnTo>
                  <a:lnTo>
                    <a:pt x="603" y="48"/>
                  </a:lnTo>
                  <a:lnTo>
                    <a:pt x="645" y="73"/>
                  </a:lnTo>
                  <a:lnTo>
                    <a:pt x="683" y="104"/>
                  </a:lnTo>
                  <a:lnTo>
                    <a:pt x="716" y="138"/>
                  </a:lnTo>
                  <a:lnTo>
                    <a:pt x="746" y="176"/>
                  </a:lnTo>
                  <a:lnTo>
                    <a:pt x="772" y="218"/>
                  </a:lnTo>
                  <a:lnTo>
                    <a:pt x="792" y="262"/>
                  </a:lnTo>
                  <a:lnTo>
                    <a:pt x="808" y="309"/>
                  </a:lnTo>
                  <a:lnTo>
                    <a:pt x="817" y="358"/>
                  </a:lnTo>
                  <a:lnTo>
                    <a:pt x="820" y="410"/>
                  </a:lnTo>
                  <a:lnTo>
                    <a:pt x="817" y="461"/>
                  </a:lnTo>
                  <a:lnTo>
                    <a:pt x="808" y="511"/>
                  </a:lnTo>
                  <a:lnTo>
                    <a:pt x="792" y="558"/>
                  </a:lnTo>
                  <a:lnTo>
                    <a:pt x="772" y="603"/>
                  </a:lnTo>
                  <a:lnTo>
                    <a:pt x="746" y="644"/>
                  </a:lnTo>
                  <a:lnTo>
                    <a:pt x="716" y="683"/>
                  </a:lnTo>
                  <a:lnTo>
                    <a:pt x="683" y="717"/>
                  </a:lnTo>
                  <a:lnTo>
                    <a:pt x="645" y="746"/>
                  </a:lnTo>
                  <a:lnTo>
                    <a:pt x="603" y="772"/>
                  </a:lnTo>
                  <a:lnTo>
                    <a:pt x="558" y="793"/>
                  </a:lnTo>
                  <a:lnTo>
                    <a:pt x="511" y="807"/>
                  </a:lnTo>
                  <a:lnTo>
                    <a:pt x="461" y="817"/>
                  </a:lnTo>
                  <a:lnTo>
                    <a:pt x="410" y="820"/>
                  </a:lnTo>
                  <a:lnTo>
                    <a:pt x="358" y="817"/>
                  </a:lnTo>
                  <a:lnTo>
                    <a:pt x="309" y="807"/>
                  </a:lnTo>
                  <a:lnTo>
                    <a:pt x="262" y="793"/>
                  </a:lnTo>
                  <a:lnTo>
                    <a:pt x="218" y="772"/>
                  </a:lnTo>
                  <a:lnTo>
                    <a:pt x="176" y="746"/>
                  </a:lnTo>
                  <a:lnTo>
                    <a:pt x="138" y="717"/>
                  </a:lnTo>
                  <a:lnTo>
                    <a:pt x="104" y="683"/>
                  </a:lnTo>
                  <a:lnTo>
                    <a:pt x="73" y="644"/>
                  </a:lnTo>
                  <a:lnTo>
                    <a:pt x="49" y="603"/>
                  </a:lnTo>
                  <a:lnTo>
                    <a:pt x="28" y="558"/>
                  </a:lnTo>
                  <a:lnTo>
                    <a:pt x="13" y="511"/>
                  </a:lnTo>
                  <a:lnTo>
                    <a:pt x="3" y="461"/>
                  </a:lnTo>
                  <a:lnTo>
                    <a:pt x="0" y="410"/>
                  </a:lnTo>
                  <a:lnTo>
                    <a:pt x="3" y="358"/>
                  </a:lnTo>
                  <a:lnTo>
                    <a:pt x="13" y="309"/>
                  </a:lnTo>
                  <a:lnTo>
                    <a:pt x="28" y="262"/>
                  </a:lnTo>
                  <a:lnTo>
                    <a:pt x="49" y="218"/>
                  </a:lnTo>
                  <a:lnTo>
                    <a:pt x="73" y="176"/>
                  </a:lnTo>
                  <a:lnTo>
                    <a:pt x="104" y="138"/>
                  </a:lnTo>
                  <a:lnTo>
                    <a:pt x="138" y="104"/>
                  </a:lnTo>
                  <a:lnTo>
                    <a:pt x="176" y="73"/>
                  </a:lnTo>
                  <a:lnTo>
                    <a:pt x="218" y="48"/>
                  </a:lnTo>
                  <a:lnTo>
                    <a:pt x="262" y="28"/>
                  </a:lnTo>
                  <a:lnTo>
                    <a:pt x="309" y="12"/>
                  </a:lnTo>
                  <a:lnTo>
                    <a:pt x="358" y="3"/>
                  </a:lnTo>
                  <a:lnTo>
                    <a:pt x="410"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79" name="Rectangle 90">
              <a:extLst>
                <a:ext uri="{FF2B5EF4-FFF2-40B4-BE49-F238E27FC236}">
                  <a16:creationId xmlns:a16="http://schemas.microsoft.com/office/drawing/2014/main" id="{00000000-0008-0000-0000-00004F000000}"/>
                </a:ext>
              </a:extLst>
            </xdr:cNvPr>
            <xdr:cNvSpPr>
              <a:spLocks noChangeArrowheads="1"/>
            </xdr:cNvSpPr>
          </xdr:nvSpPr>
          <xdr:spPr bwMode="auto">
            <a:xfrm>
              <a:off x="7583488" y="2511425"/>
              <a:ext cx="212725" cy="111125"/>
            </a:xfrm>
            <a:prstGeom prst="rect">
              <a:avLst/>
            </a:prstGeom>
            <a:solidFill>
              <a:schemeClr val="accent6">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0" name="Rectangle 91">
              <a:extLst>
                <a:ext uri="{FF2B5EF4-FFF2-40B4-BE49-F238E27FC236}">
                  <a16:creationId xmlns:a16="http://schemas.microsoft.com/office/drawing/2014/main" id="{00000000-0008-0000-0000-000050000000}"/>
                </a:ext>
              </a:extLst>
            </xdr:cNvPr>
            <xdr:cNvSpPr>
              <a:spLocks noChangeArrowheads="1"/>
            </xdr:cNvSpPr>
          </xdr:nvSpPr>
          <xdr:spPr bwMode="auto">
            <a:xfrm>
              <a:off x="7253288" y="1920875"/>
              <a:ext cx="874713" cy="590550"/>
            </a:xfrm>
            <a:prstGeom prst="rect">
              <a:avLst/>
            </a:prstGeom>
            <a:solidFill>
              <a:schemeClr val="accent6"/>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1" name="Rectangle 92">
              <a:extLst>
                <a:ext uri="{FF2B5EF4-FFF2-40B4-BE49-F238E27FC236}">
                  <a16:creationId xmlns:a16="http://schemas.microsoft.com/office/drawing/2014/main" id="{00000000-0008-0000-0000-000051000000}"/>
                </a:ext>
              </a:extLst>
            </xdr:cNvPr>
            <xdr:cNvSpPr>
              <a:spLocks noChangeArrowheads="1"/>
            </xdr:cNvSpPr>
          </xdr:nvSpPr>
          <xdr:spPr bwMode="auto">
            <a:xfrm>
              <a:off x="7516813" y="2601913"/>
              <a:ext cx="357188" cy="31750"/>
            </a:xfrm>
            <a:prstGeom prst="rect">
              <a:avLst/>
            </a:prstGeom>
            <a:solidFill>
              <a:schemeClr val="accent6"/>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2" name="Rectangle 93">
              <a:extLst>
                <a:ext uri="{FF2B5EF4-FFF2-40B4-BE49-F238E27FC236}">
                  <a16:creationId xmlns:a16="http://schemas.microsoft.com/office/drawing/2014/main" id="{00000000-0008-0000-0000-000052000000}"/>
                </a:ext>
              </a:extLst>
            </xdr:cNvPr>
            <xdr:cNvSpPr>
              <a:spLocks noChangeArrowheads="1"/>
            </xdr:cNvSpPr>
          </xdr:nvSpPr>
          <xdr:spPr bwMode="auto">
            <a:xfrm>
              <a:off x="7302501" y="1973263"/>
              <a:ext cx="776288" cy="438150"/>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3" name="Freeform 95">
              <a:extLst>
                <a:ext uri="{FF2B5EF4-FFF2-40B4-BE49-F238E27FC236}">
                  <a16:creationId xmlns:a16="http://schemas.microsoft.com/office/drawing/2014/main" id="{00000000-0008-0000-0000-000053000000}"/>
                </a:ext>
              </a:extLst>
            </xdr:cNvPr>
            <xdr:cNvSpPr>
              <a:spLocks/>
            </xdr:cNvSpPr>
          </xdr:nvSpPr>
          <xdr:spPr bwMode="auto">
            <a:xfrm>
              <a:off x="7434263" y="2068513"/>
              <a:ext cx="530225" cy="258763"/>
            </a:xfrm>
            <a:custGeom>
              <a:avLst/>
              <a:gdLst>
                <a:gd name="T0" fmla="*/ 325 w 334"/>
                <a:gd name="T1" fmla="*/ 0 h 163"/>
                <a:gd name="T2" fmla="*/ 334 w 334"/>
                <a:gd name="T3" fmla="*/ 8 h 163"/>
                <a:gd name="T4" fmla="*/ 209 w 334"/>
                <a:gd name="T5" fmla="*/ 163 h 163"/>
                <a:gd name="T6" fmla="*/ 109 w 334"/>
                <a:gd name="T7" fmla="*/ 27 h 163"/>
                <a:gd name="T8" fmla="*/ 9 w 334"/>
                <a:gd name="T9" fmla="*/ 122 h 163"/>
                <a:gd name="T10" fmla="*/ 0 w 334"/>
                <a:gd name="T11" fmla="*/ 112 h 163"/>
                <a:gd name="T12" fmla="*/ 111 w 334"/>
                <a:gd name="T13" fmla="*/ 9 h 163"/>
                <a:gd name="T14" fmla="*/ 210 w 334"/>
                <a:gd name="T15" fmla="*/ 142 h 163"/>
                <a:gd name="T16" fmla="*/ 325 w 334"/>
                <a:gd name="T17" fmla="*/ 0 h 1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34" h="163">
                  <a:moveTo>
                    <a:pt x="325" y="0"/>
                  </a:moveTo>
                  <a:lnTo>
                    <a:pt x="334" y="8"/>
                  </a:lnTo>
                  <a:lnTo>
                    <a:pt x="209" y="163"/>
                  </a:lnTo>
                  <a:lnTo>
                    <a:pt x="109" y="27"/>
                  </a:lnTo>
                  <a:lnTo>
                    <a:pt x="9" y="122"/>
                  </a:lnTo>
                  <a:lnTo>
                    <a:pt x="0" y="112"/>
                  </a:lnTo>
                  <a:lnTo>
                    <a:pt x="111" y="9"/>
                  </a:lnTo>
                  <a:lnTo>
                    <a:pt x="210" y="142"/>
                  </a:lnTo>
                  <a:lnTo>
                    <a:pt x="325" y="0"/>
                  </a:lnTo>
                  <a:close/>
                </a:path>
              </a:pathLst>
            </a:custGeom>
            <a:solidFill>
              <a:schemeClr val="bg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4" name="Freeform 96">
              <a:extLst>
                <a:ext uri="{FF2B5EF4-FFF2-40B4-BE49-F238E27FC236}">
                  <a16:creationId xmlns:a16="http://schemas.microsoft.com/office/drawing/2014/main" id="{00000000-0008-0000-0000-000054000000}"/>
                </a:ext>
              </a:extLst>
            </xdr:cNvPr>
            <xdr:cNvSpPr>
              <a:spLocks/>
            </xdr:cNvSpPr>
          </xdr:nvSpPr>
          <xdr:spPr bwMode="auto">
            <a:xfrm>
              <a:off x="7916863" y="2039938"/>
              <a:ext cx="66675" cy="66675"/>
            </a:xfrm>
            <a:custGeom>
              <a:avLst/>
              <a:gdLst>
                <a:gd name="T0" fmla="*/ 42 w 42"/>
                <a:gd name="T1" fmla="*/ 0 h 42"/>
                <a:gd name="T2" fmla="*/ 42 w 42"/>
                <a:gd name="T3" fmla="*/ 42 h 42"/>
                <a:gd name="T4" fmla="*/ 0 w 42"/>
                <a:gd name="T5" fmla="*/ 7 h 42"/>
                <a:gd name="T6" fmla="*/ 42 w 42"/>
                <a:gd name="T7" fmla="*/ 0 h 42"/>
              </a:gdLst>
              <a:ahLst/>
              <a:cxnLst>
                <a:cxn ang="0">
                  <a:pos x="T0" y="T1"/>
                </a:cxn>
                <a:cxn ang="0">
                  <a:pos x="T2" y="T3"/>
                </a:cxn>
                <a:cxn ang="0">
                  <a:pos x="T4" y="T5"/>
                </a:cxn>
                <a:cxn ang="0">
                  <a:pos x="T6" y="T7"/>
                </a:cxn>
              </a:cxnLst>
              <a:rect l="0" t="0" r="r" b="b"/>
              <a:pathLst>
                <a:path w="42" h="42">
                  <a:moveTo>
                    <a:pt x="42" y="0"/>
                  </a:moveTo>
                  <a:lnTo>
                    <a:pt x="42" y="42"/>
                  </a:lnTo>
                  <a:lnTo>
                    <a:pt x="0" y="7"/>
                  </a:lnTo>
                  <a:lnTo>
                    <a:pt x="42" y="0"/>
                  </a:lnTo>
                  <a:close/>
                </a:path>
              </a:pathLst>
            </a:custGeom>
            <a:solidFill>
              <a:schemeClr val="accent6"/>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5" name="Freeform 97">
              <a:extLst>
                <a:ext uri="{FF2B5EF4-FFF2-40B4-BE49-F238E27FC236}">
                  <a16:creationId xmlns:a16="http://schemas.microsoft.com/office/drawing/2014/main" id="{00000000-0008-0000-0000-000055000000}"/>
                </a:ext>
              </a:extLst>
            </xdr:cNvPr>
            <xdr:cNvSpPr>
              <a:spLocks/>
            </xdr:cNvSpPr>
          </xdr:nvSpPr>
          <xdr:spPr bwMode="auto">
            <a:xfrm>
              <a:off x="7418388" y="2232025"/>
              <a:ext cx="55563" cy="55563"/>
            </a:xfrm>
            <a:custGeom>
              <a:avLst/>
              <a:gdLst>
                <a:gd name="T0" fmla="*/ 18 w 35"/>
                <a:gd name="T1" fmla="*/ 0 h 35"/>
                <a:gd name="T2" fmla="*/ 27 w 35"/>
                <a:gd name="T3" fmla="*/ 2 h 35"/>
                <a:gd name="T4" fmla="*/ 33 w 35"/>
                <a:gd name="T5" fmla="*/ 8 h 35"/>
                <a:gd name="T6" fmla="*/ 35 w 35"/>
                <a:gd name="T7" fmla="*/ 18 h 35"/>
                <a:gd name="T8" fmla="*/ 33 w 35"/>
                <a:gd name="T9" fmla="*/ 26 h 35"/>
                <a:gd name="T10" fmla="*/ 27 w 35"/>
                <a:gd name="T11" fmla="*/ 33 h 35"/>
                <a:gd name="T12" fmla="*/ 18 w 35"/>
                <a:gd name="T13" fmla="*/ 35 h 35"/>
                <a:gd name="T14" fmla="*/ 9 w 35"/>
                <a:gd name="T15" fmla="*/ 33 h 35"/>
                <a:gd name="T16" fmla="*/ 2 w 35"/>
                <a:gd name="T17" fmla="*/ 26 h 35"/>
                <a:gd name="T18" fmla="*/ 0 w 35"/>
                <a:gd name="T19" fmla="*/ 18 h 35"/>
                <a:gd name="T20" fmla="*/ 2 w 35"/>
                <a:gd name="T21" fmla="*/ 8 h 35"/>
                <a:gd name="T22" fmla="*/ 9 w 35"/>
                <a:gd name="T23" fmla="*/ 2 h 35"/>
                <a:gd name="T24" fmla="*/ 18 w 35"/>
                <a:gd name="T25" fmla="*/ 0 h 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5" h="35">
                  <a:moveTo>
                    <a:pt x="18" y="0"/>
                  </a:moveTo>
                  <a:lnTo>
                    <a:pt x="27" y="2"/>
                  </a:lnTo>
                  <a:lnTo>
                    <a:pt x="33" y="8"/>
                  </a:lnTo>
                  <a:lnTo>
                    <a:pt x="35" y="18"/>
                  </a:lnTo>
                  <a:lnTo>
                    <a:pt x="33" y="26"/>
                  </a:lnTo>
                  <a:lnTo>
                    <a:pt x="27" y="33"/>
                  </a:lnTo>
                  <a:lnTo>
                    <a:pt x="18" y="35"/>
                  </a:lnTo>
                  <a:lnTo>
                    <a:pt x="9" y="33"/>
                  </a:lnTo>
                  <a:lnTo>
                    <a:pt x="2" y="26"/>
                  </a:lnTo>
                  <a:lnTo>
                    <a:pt x="0" y="18"/>
                  </a:lnTo>
                  <a:lnTo>
                    <a:pt x="2" y="8"/>
                  </a:lnTo>
                  <a:lnTo>
                    <a:pt x="9" y="2"/>
                  </a:lnTo>
                  <a:lnTo>
                    <a:pt x="18" y="0"/>
                  </a:lnTo>
                  <a:close/>
                </a:path>
              </a:pathLst>
            </a:custGeom>
            <a:solidFill>
              <a:schemeClr val="accent6"/>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6" name="Freeform 98">
              <a:extLst>
                <a:ext uri="{FF2B5EF4-FFF2-40B4-BE49-F238E27FC236}">
                  <a16:creationId xmlns:a16="http://schemas.microsoft.com/office/drawing/2014/main" id="{00000000-0008-0000-0000-000056000000}"/>
                </a:ext>
              </a:extLst>
            </xdr:cNvPr>
            <xdr:cNvSpPr>
              <a:spLocks/>
            </xdr:cNvSpPr>
          </xdr:nvSpPr>
          <xdr:spPr bwMode="auto">
            <a:xfrm>
              <a:off x="7586663" y="2074863"/>
              <a:ext cx="46038" cy="44450"/>
            </a:xfrm>
            <a:custGeom>
              <a:avLst/>
              <a:gdLst>
                <a:gd name="T0" fmla="*/ 14 w 29"/>
                <a:gd name="T1" fmla="*/ 0 h 28"/>
                <a:gd name="T2" fmla="*/ 19 w 29"/>
                <a:gd name="T3" fmla="*/ 1 h 28"/>
                <a:gd name="T4" fmla="*/ 23 w 29"/>
                <a:gd name="T5" fmla="*/ 3 h 28"/>
                <a:gd name="T6" fmla="*/ 26 w 29"/>
                <a:gd name="T7" fmla="*/ 6 h 28"/>
                <a:gd name="T8" fmla="*/ 28 w 29"/>
                <a:gd name="T9" fmla="*/ 10 h 28"/>
                <a:gd name="T10" fmla="*/ 29 w 29"/>
                <a:gd name="T11" fmla="*/ 14 h 28"/>
                <a:gd name="T12" fmla="*/ 28 w 29"/>
                <a:gd name="T13" fmla="*/ 18 h 28"/>
                <a:gd name="T14" fmla="*/ 26 w 29"/>
                <a:gd name="T15" fmla="*/ 22 h 28"/>
                <a:gd name="T16" fmla="*/ 23 w 29"/>
                <a:gd name="T17" fmla="*/ 25 h 28"/>
                <a:gd name="T18" fmla="*/ 19 w 29"/>
                <a:gd name="T19" fmla="*/ 27 h 28"/>
                <a:gd name="T20" fmla="*/ 14 w 29"/>
                <a:gd name="T21" fmla="*/ 28 h 28"/>
                <a:gd name="T22" fmla="*/ 10 w 29"/>
                <a:gd name="T23" fmla="*/ 27 h 28"/>
                <a:gd name="T24" fmla="*/ 6 w 29"/>
                <a:gd name="T25" fmla="*/ 25 h 28"/>
                <a:gd name="T26" fmla="*/ 3 w 29"/>
                <a:gd name="T27" fmla="*/ 22 h 28"/>
                <a:gd name="T28" fmla="*/ 1 w 29"/>
                <a:gd name="T29" fmla="*/ 18 h 28"/>
                <a:gd name="T30" fmla="*/ 0 w 29"/>
                <a:gd name="T31" fmla="*/ 14 h 28"/>
                <a:gd name="T32" fmla="*/ 1 w 29"/>
                <a:gd name="T33" fmla="*/ 10 h 28"/>
                <a:gd name="T34" fmla="*/ 3 w 29"/>
                <a:gd name="T35" fmla="*/ 6 h 28"/>
                <a:gd name="T36" fmla="*/ 6 w 29"/>
                <a:gd name="T37" fmla="*/ 3 h 28"/>
                <a:gd name="T38" fmla="*/ 10 w 29"/>
                <a:gd name="T39" fmla="*/ 1 h 28"/>
                <a:gd name="T40" fmla="*/ 14 w 29"/>
                <a:gd name="T41" fmla="*/ 0 h 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29" h="28">
                  <a:moveTo>
                    <a:pt x="14" y="0"/>
                  </a:moveTo>
                  <a:lnTo>
                    <a:pt x="19" y="1"/>
                  </a:lnTo>
                  <a:lnTo>
                    <a:pt x="23" y="3"/>
                  </a:lnTo>
                  <a:lnTo>
                    <a:pt x="26" y="6"/>
                  </a:lnTo>
                  <a:lnTo>
                    <a:pt x="28" y="10"/>
                  </a:lnTo>
                  <a:lnTo>
                    <a:pt x="29" y="14"/>
                  </a:lnTo>
                  <a:lnTo>
                    <a:pt x="28" y="18"/>
                  </a:lnTo>
                  <a:lnTo>
                    <a:pt x="26" y="22"/>
                  </a:lnTo>
                  <a:lnTo>
                    <a:pt x="23" y="25"/>
                  </a:lnTo>
                  <a:lnTo>
                    <a:pt x="19" y="27"/>
                  </a:lnTo>
                  <a:lnTo>
                    <a:pt x="14" y="28"/>
                  </a:lnTo>
                  <a:lnTo>
                    <a:pt x="10" y="27"/>
                  </a:lnTo>
                  <a:lnTo>
                    <a:pt x="6" y="25"/>
                  </a:lnTo>
                  <a:lnTo>
                    <a:pt x="3" y="22"/>
                  </a:lnTo>
                  <a:lnTo>
                    <a:pt x="1" y="18"/>
                  </a:lnTo>
                  <a:lnTo>
                    <a:pt x="0" y="14"/>
                  </a:lnTo>
                  <a:lnTo>
                    <a:pt x="1" y="10"/>
                  </a:lnTo>
                  <a:lnTo>
                    <a:pt x="3" y="6"/>
                  </a:lnTo>
                  <a:lnTo>
                    <a:pt x="6" y="3"/>
                  </a:lnTo>
                  <a:lnTo>
                    <a:pt x="10" y="1"/>
                  </a:lnTo>
                  <a:lnTo>
                    <a:pt x="14" y="0"/>
                  </a:lnTo>
                  <a:close/>
                </a:path>
              </a:pathLst>
            </a:custGeom>
            <a:solidFill>
              <a:schemeClr val="accent6"/>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7" name="Freeform 99">
              <a:extLst>
                <a:ext uri="{FF2B5EF4-FFF2-40B4-BE49-F238E27FC236}">
                  <a16:creationId xmlns:a16="http://schemas.microsoft.com/office/drawing/2014/main" id="{00000000-0008-0000-0000-000057000000}"/>
                </a:ext>
              </a:extLst>
            </xdr:cNvPr>
            <xdr:cNvSpPr>
              <a:spLocks/>
            </xdr:cNvSpPr>
          </xdr:nvSpPr>
          <xdr:spPr bwMode="auto">
            <a:xfrm>
              <a:off x="7732713" y="2276475"/>
              <a:ext cx="66675" cy="66675"/>
            </a:xfrm>
            <a:custGeom>
              <a:avLst/>
              <a:gdLst>
                <a:gd name="T0" fmla="*/ 21 w 42"/>
                <a:gd name="T1" fmla="*/ 0 h 42"/>
                <a:gd name="T2" fmla="*/ 32 w 42"/>
                <a:gd name="T3" fmla="*/ 3 h 42"/>
                <a:gd name="T4" fmla="*/ 39 w 42"/>
                <a:gd name="T5" fmla="*/ 10 h 42"/>
                <a:gd name="T6" fmla="*/ 42 w 42"/>
                <a:gd name="T7" fmla="*/ 22 h 42"/>
                <a:gd name="T8" fmla="*/ 39 w 42"/>
                <a:gd name="T9" fmla="*/ 32 h 42"/>
                <a:gd name="T10" fmla="*/ 32 w 42"/>
                <a:gd name="T11" fmla="*/ 40 h 42"/>
                <a:gd name="T12" fmla="*/ 21 w 42"/>
                <a:gd name="T13" fmla="*/ 42 h 42"/>
                <a:gd name="T14" fmla="*/ 11 w 42"/>
                <a:gd name="T15" fmla="*/ 40 h 42"/>
                <a:gd name="T16" fmla="*/ 3 w 42"/>
                <a:gd name="T17" fmla="*/ 32 h 42"/>
                <a:gd name="T18" fmla="*/ 0 w 42"/>
                <a:gd name="T19" fmla="*/ 22 h 42"/>
                <a:gd name="T20" fmla="*/ 3 w 42"/>
                <a:gd name="T21" fmla="*/ 10 h 42"/>
                <a:gd name="T22" fmla="*/ 11 w 42"/>
                <a:gd name="T23" fmla="*/ 3 h 42"/>
                <a:gd name="T24" fmla="*/ 21 w 42"/>
                <a:gd name="T25" fmla="*/ 0 h 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42" h="42">
                  <a:moveTo>
                    <a:pt x="21" y="0"/>
                  </a:moveTo>
                  <a:lnTo>
                    <a:pt x="32" y="3"/>
                  </a:lnTo>
                  <a:lnTo>
                    <a:pt x="39" y="10"/>
                  </a:lnTo>
                  <a:lnTo>
                    <a:pt x="42" y="22"/>
                  </a:lnTo>
                  <a:lnTo>
                    <a:pt x="39" y="32"/>
                  </a:lnTo>
                  <a:lnTo>
                    <a:pt x="32" y="40"/>
                  </a:lnTo>
                  <a:lnTo>
                    <a:pt x="21" y="42"/>
                  </a:lnTo>
                  <a:lnTo>
                    <a:pt x="11" y="40"/>
                  </a:lnTo>
                  <a:lnTo>
                    <a:pt x="3" y="32"/>
                  </a:lnTo>
                  <a:lnTo>
                    <a:pt x="0" y="22"/>
                  </a:lnTo>
                  <a:lnTo>
                    <a:pt x="3" y="10"/>
                  </a:lnTo>
                  <a:lnTo>
                    <a:pt x="11" y="3"/>
                  </a:lnTo>
                  <a:lnTo>
                    <a:pt x="21" y="0"/>
                  </a:lnTo>
                  <a:close/>
                </a:path>
              </a:pathLst>
            </a:custGeom>
            <a:solidFill>
              <a:schemeClr val="accent6"/>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nvGrpSpPr>
          <xdr:cNvPr id="20" name="Group 125">
            <a:extLst>
              <a:ext uri="{FF2B5EF4-FFF2-40B4-BE49-F238E27FC236}">
                <a16:creationId xmlns:a16="http://schemas.microsoft.com/office/drawing/2014/main" id="{00000000-0008-0000-0000-000014000000}"/>
              </a:ext>
            </a:extLst>
          </xdr:cNvPr>
          <xdr:cNvGrpSpPr/>
        </xdr:nvGrpSpPr>
        <xdr:grpSpPr>
          <a:xfrm>
            <a:off x="4161252" y="4673834"/>
            <a:ext cx="464343" cy="463778"/>
            <a:chOff x="5006976" y="3378200"/>
            <a:chExt cx="1301750" cy="1300163"/>
          </a:xfrm>
        </xdr:grpSpPr>
        <xdr:sp macro="" textlink="">
          <xdr:nvSpPr>
            <xdr:cNvPr id="70" name="Freeform 100">
              <a:extLst>
                <a:ext uri="{FF2B5EF4-FFF2-40B4-BE49-F238E27FC236}">
                  <a16:creationId xmlns:a16="http://schemas.microsoft.com/office/drawing/2014/main" id="{00000000-0008-0000-0000-000046000000}"/>
                </a:ext>
              </a:extLst>
            </xdr:cNvPr>
            <xdr:cNvSpPr>
              <a:spLocks/>
            </xdr:cNvSpPr>
          </xdr:nvSpPr>
          <xdr:spPr bwMode="auto">
            <a:xfrm>
              <a:off x="5006976" y="3378200"/>
              <a:ext cx="1301750" cy="1300163"/>
            </a:xfrm>
            <a:custGeom>
              <a:avLst/>
              <a:gdLst>
                <a:gd name="T0" fmla="*/ 410 w 820"/>
                <a:gd name="T1" fmla="*/ 0 h 819"/>
                <a:gd name="T2" fmla="*/ 462 w 820"/>
                <a:gd name="T3" fmla="*/ 3 h 819"/>
                <a:gd name="T4" fmla="*/ 511 w 820"/>
                <a:gd name="T5" fmla="*/ 12 h 819"/>
                <a:gd name="T6" fmla="*/ 558 w 820"/>
                <a:gd name="T7" fmla="*/ 27 h 819"/>
                <a:gd name="T8" fmla="*/ 602 w 820"/>
                <a:gd name="T9" fmla="*/ 47 h 819"/>
                <a:gd name="T10" fmla="*/ 644 w 820"/>
                <a:gd name="T11" fmla="*/ 73 h 819"/>
                <a:gd name="T12" fmla="*/ 682 w 820"/>
                <a:gd name="T13" fmla="*/ 102 h 819"/>
                <a:gd name="T14" fmla="*/ 716 w 820"/>
                <a:gd name="T15" fmla="*/ 137 h 819"/>
                <a:gd name="T16" fmla="*/ 746 w 820"/>
                <a:gd name="T17" fmla="*/ 175 h 819"/>
                <a:gd name="T18" fmla="*/ 772 w 820"/>
                <a:gd name="T19" fmla="*/ 216 h 819"/>
                <a:gd name="T20" fmla="*/ 792 w 820"/>
                <a:gd name="T21" fmla="*/ 262 h 819"/>
                <a:gd name="T22" fmla="*/ 808 w 820"/>
                <a:gd name="T23" fmla="*/ 309 h 819"/>
                <a:gd name="T24" fmla="*/ 817 w 820"/>
                <a:gd name="T25" fmla="*/ 358 h 819"/>
                <a:gd name="T26" fmla="*/ 820 w 820"/>
                <a:gd name="T27" fmla="*/ 409 h 819"/>
                <a:gd name="T28" fmla="*/ 817 w 820"/>
                <a:gd name="T29" fmla="*/ 461 h 819"/>
                <a:gd name="T30" fmla="*/ 808 w 820"/>
                <a:gd name="T31" fmla="*/ 510 h 819"/>
                <a:gd name="T32" fmla="*/ 792 w 820"/>
                <a:gd name="T33" fmla="*/ 557 h 819"/>
                <a:gd name="T34" fmla="*/ 772 w 820"/>
                <a:gd name="T35" fmla="*/ 602 h 819"/>
                <a:gd name="T36" fmla="*/ 746 w 820"/>
                <a:gd name="T37" fmla="*/ 643 h 819"/>
                <a:gd name="T38" fmla="*/ 716 w 820"/>
                <a:gd name="T39" fmla="*/ 681 h 819"/>
                <a:gd name="T40" fmla="*/ 682 w 820"/>
                <a:gd name="T41" fmla="*/ 716 h 819"/>
                <a:gd name="T42" fmla="*/ 644 w 820"/>
                <a:gd name="T43" fmla="*/ 746 h 819"/>
                <a:gd name="T44" fmla="*/ 602 w 820"/>
                <a:gd name="T45" fmla="*/ 772 h 819"/>
                <a:gd name="T46" fmla="*/ 558 w 820"/>
                <a:gd name="T47" fmla="*/ 792 h 819"/>
                <a:gd name="T48" fmla="*/ 511 w 820"/>
                <a:gd name="T49" fmla="*/ 807 h 819"/>
                <a:gd name="T50" fmla="*/ 462 w 820"/>
                <a:gd name="T51" fmla="*/ 816 h 819"/>
                <a:gd name="T52" fmla="*/ 410 w 820"/>
                <a:gd name="T53" fmla="*/ 819 h 819"/>
                <a:gd name="T54" fmla="*/ 358 w 820"/>
                <a:gd name="T55" fmla="*/ 816 h 819"/>
                <a:gd name="T56" fmla="*/ 309 w 820"/>
                <a:gd name="T57" fmla="*/ 807 h 819"/>
                <a:gd name="T58" fmla="*/ 262 w 820"/>
                <a:gd name="T59" fmla="*/ 792 h 819"/>
                <a:gd name="T60" fmla="*/ 218 w 820"/>
                <a:gd name="T61" fmla="*/ 772 h 819"/>
                <a:gd name="T62" fmla="*/ 176 w 820"/>
                <a:gd name="T63" fmla="*/ 746 h 819"/>
                <a:gd name="T64" fmla="*/ 138 w 820"/>
                <a:gd name="T65" fmla="*/ 716 h 819"/>
                <a:gd name="T66" fmla="*/ 104 w 820"/>
                <a:gd name="T67" fmla="*/ 681 h 819"/>
                <a:gd name="T68" fmla="*/ 74 w 820"/>
                <a:gd name="T69" fmla="*/ 643 h 819"/>
                <a:gd name="T70" fmla="*/ 48 w 820"/>
                <a:gd name="T71" fmla="*/ 602 h 819"/>
                <a:gd name="T72" fmla="*/ 28 w 820"/>
                <a:gd name="T73" fmla="*/ 557 h 819"/>
                <a:gd name="T74" fmla="*/ 13 w 820"/>
                <a:gd name="T75" fmla="*/ 510 h 819"/>
                <a:gd name="T76" fmla="*/ 3 w 820"/>
                <a:gd name="T77" fmla="*/ 461 h 819"/>
                <a:gd name="T78" fmla="*/ 0 w 820"/>
                <a:gd name="T79" fmla="*/ 409 h 819"/>
                <a:gd name="T80" fmla="*/ 3 w 820"/>
                <a:gd name="T81" fmla="*/ 358 h 819"/>
                <a:gd name="T82" fmla="*/ 13 w 820"/>
                <a:gd name="T83" fmla="*/ 309 h 819"/>
                <a:gd name="T84" fmla="*/ 28 w 820"/>
                <a:gd name="T85" fmla="*/ 262 h 819"/>
                <a:gd name="T86" fmla="*/ 48 w 820"/>
                <a:gd name="T87" fmla="*/ 216 h 819"/>
                <a:gd name="T88" fmla="*/ 74 w 820"/>
                <a:gd name="T89" fmla="*/ 175 h 819"/>
                <a:gd name="T90" fmla="*/ 104 w 820"/>
                <a:gd name="T91" fmla="*/ 137 h 819"/>
                <a:gd name="T92" fmla="*/ 138 w 820"/>
                <a:gd name="T93" fmla="*/ 102 h 819"/>
                <a:gd name="T94" fmla="*/ 176 w 820"/>
                <a:gd name="T95" fmla="*/ 73 h 819"/>
                <a:gd name="T96" fmla="*/ 218 w 820"/>
                <a:gd name="T97" fmla="*/ 47 h 819"/>
                <a:gd name="T98" fmla="*/ 262 w 820"/>
                <a:gd name="T99" fmla="*/ 27 h 819"/>
                <a:gd name="T100" fmla="*/ 309 w 820"/>
                <a:gd name="T101" fmla="*/ 12 h 819"/>
                <a:gd name="T102" fmla="*/ 358 w 820"/>
                <a:gd name="T103" fmla="*/ 3 h 819"/>
                <a:gd name="T104" fmla="*/ 410 w 820"/>
                <a:gd name="T105" fmla="*/ 0 h 8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19">
                  <a:moveTo>
                    <a:pt x="410" y="0"/>
                  </a:moveTo>
                  <a:lnTo>
                    <a:pt x="462" y="3"/>
                  </a:lnTo>
                  <a:lnTo>
                    <a:pt x="511" y="12"/>
                  </a:lnTo>
                  <a:lnTo>
                    <a:pt x="558" y="27"/>
                  </a:lnTo>
                  <a:lnTo>
                    <a:pt x="602" y="47"/>
                  </a:lnTo>
                  <a:lnTo>
                    <a:pt x="644" y="73"/>
                  </a:lnTo>
                  <a:lnTo>
                    <a:pt x="682" y="102"/>
                  </a:lnTo>
                  <a:lnTo>
                    <a:pt x="716" y="137"/>
                  </a:lnTo>
                  <a:lnTo>
                    <a:pt x="746" y="175"/>
                  </a:lnTo>
                  <a:lnTo>
                    <a:pt x="772" y="216"/>
                  </a:lnTo>
                  <a:lnTo>
                    <a:pt x="792" y="262"/>
                  </a:lnTo>
                  <a:lnTo>
                    <a:pt x="808" y="309"/>
                  </a:lnTo>
                  <a:lnTo>
                    <a:pt x="817" y="358"/>
                  </a:lnTo>
                  <a:lnTo>
                    <a:pt x="820" y="409"/>
                  </a:lnTo>
                  <a:lnTo>
                    <a:pt x="817" y="461"/>
                  </a:lnTo>
                  <a:lnTo>
                    <a:pt x="808" y="510"/>
                  </a:lnTo>
                  <a:lnTo>
                    <a:pt x="792" y="557"/>
                  </a:lnTo>
                  <a:lnTo>
                    <a:pt x="772" y="602"/>
                  </a:lnTo>
                  <a:lnTo>
                    <a:pt x="746" y="643"/>
                  </a:lnTo>
                  <a:lnTo>
                    <a:pt x="716" y="681"/>
                  </a:lnTo>
                  <a:lnTo>
                    <a:pt x="682" y="716"/>
                  </a:lnTo>
                  <a:lnTo>
                    <a:pt x="644" y="746"/>
                  </a:lnTo>
                  <a:lnTo>
                    <a:pt x="602" y="772"/>
                  </a:lnTo>
                  <a:lnTo>
                    <a:pt x="558" y="792"/>
                  </a:lnTo>
                  <a:lnTo>
                    <a:pt x="511" y="807"/>
                  </a:lnTo>
                  <a:lnTo>
                    <a:pt x="462" y="816"/>
                  </a:lnTo>
                  <a:lnTo>
                    <a:pt x="410" y="819"/>
                  </a:lnTo>
                  <a:lnTo>
                    <a:pt x="358" y="816"/>
                  </a:lnTo>
                  <a:lnTo>
                    <a:pt x="309" y="807"/>
                  </a:lnTo>
                  <a:lnTo>
                    <a:pt x="262" y="792"/>
                  </a:lnTo>
                  <a:lnTo>
                    <a:pt x="218" y="772"/>
                  </a:lnTo>
                  <a:lnTo>
                    <a:pt x="176" y="746"/>
                  </a:lnTo>
                  <a:lnTo>
                    <a:pt x="138" y="716"/>
                  </a:lnTo>
                  <a:lnTo>
                    <a:pt x="104" y="681"/>
                  </a:lnTo>
                  <a:lnTo>
                    <a:pt x="74" y="643"/>
                  </a:lnTo>
                  <a:lnTo>
                    <a:pt x="48" y="602"/>
                  </a:lnTo>
                  <a:lnTo>
                    <a:pt x="28" y="557"/>
                  </a:lnTo>
                  <a:lnTo>
                    <a:pt x="13" y="510"/>
                  </a:lnTo>
                  <a:lnTo>
                    <a:pt x="3" y="461"/>
                  </a:lnTo>
                  <a:lnTo>
                    <a:pt x="0" y="409"/>
                  </a:lnTo>
                  <a:lnTo>
                    <a:pt x="3" y="358"/>
                  </a:lnTo>
                  <a:lnTo>
                    <a:pt x="13" y="309"/>
                  </a:lnTo>
                  <a:lnTo>
                    <a:pt x="28" y="262"/>
                  </a:lnTo>
                  <a:lnTo>
                    <a:pt x="48" y="216"/>
                  </a:lnTo>
                  <a:lnTo>
                    <a:pt x="74" y="175"/>
                  </a:lnTo>
                  <a:lnTo>
                    <a:pt x="104" y="137"/>
                  </a:lnTo>
                  <a:lnTo>
                    <a:pt x="138" y="102"/>
                  </a:lnTo>
                  <a:lnTo>
                    <a:pt x="176" y="73"/>
                  </a:lnTo>
                  <a:lnTo>
                    <a:pt x="218" y="47"/>
                  </a:lnTo>
                  <a:lnTo>
                    <a:pt x="262" y="27"/>
                  </a:lnTo>
                  <a:lnTo>
                    <a:pt x="309" y="12"/>
                  </a:lnTo>
                  <a:lnTo>
                    <a:pt x="358" y="3"/>
                  </a:lnTo>
                  <a:lnTo>
                    <a:pt x="410"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nvGrpSpPr>
            <xdr:cNvPr id="71" name="Group 127">
              <a:extLst>
                <a:ext uri="{FF2B5EF4-FFF2-40B4-BE49-F238E27FC236}">
                  <a16:creationId xmlns:a16="http://schemas.microsoft.com/office/drawing/2014/main" id="{00000000-0008-0000-0000-000047000000}"/>
                </a:ext>
              </a:extLst>
            </xdr:cNvPr>
            <xdr:cNvGrpSpPr/>
          </xdr:nvGrpSpPr>
          <xdr:grpSpPr>
            <a:xfrm>
              <a:off x="5303838" y="3600450"/>
              <a:ext cx="714376" cy="854075"/>
              <a:chOff x="5303838" y="3600450"/>
              <a:chExt cx="714376" cy="854075"/>
            </a:xfrm>
          </xdr:grpSpPr>
          <xdr:sp macro="" textlink="">
            <xdr:nvSpPr>
              <xdr:cNvPr id="72" name="Freeform 101">
                <a:extLst>
                  <a:ext uri="{FF2B5EF4-FFF2-40B4-BE49-F238E27FC236}">
                    <a16:creationId xmlns:a16="http://schemas.microsoft.com/office/drawing/2014/main" id="{00000000-0008-0000-0000-000048000000}"/>
                  </a:ext>
                </a:extLst>
              </xdr:cNvPr>
              <xdr:cNvSpPr>
                <a:spLocks/>
              </xdr:cNvSpPr>
            </xdr:nvSpPr>
            <xdr:spPr bwMode="auto">
              <a:xfrm>
                <a:off x="5445126" y="3600450"/>
                <a:ext cx="417513" cy="193675"/>
              </a:xfrm>
              <a:custGeom>
                <a:avLst/>
                <a:gdLst>
                  <a:gd name="T0" fmla="*/ 71 w 263"/>
                  <a:gd name="T1" fmla="*/ 0 h 122"/>
                  <a:gd name="T2" fmla="*/ 78 w 263"/>
                  <a:gd name="T3" fmla="*/ 4 h 122"/>
                  <a:gd name="T4" fmla="*/ 85 w 263"/>
                  <a:gd name="T5" fmla="*/ 12 h 122"/>
                  <a:gd name="T6" fmla="*/ 92 w 263"/>
                  <a:gd name="T7" fmla="*/ 22 h 122"/>
                  <a:gd name="T8" fmla="*/ 100 w 263"/>
                  <a:gd name="T9" fmla="*/ 32 h 122"/>
                  <a:gd name="T10" fmla="*/ 107 w 263"/>
                  <a:gd name="T11" fmla="*/ 39 h 122"/>
                  <a:gd name="T12" fmla="*/ 114 w 263"/>
                  <a:gd name="T13" fmla="*/ 44 h 122"/>
                  <a:gd name="T14" fmla="*/ 120 w 263"/>
                  <a:gd name="T15" fmla="*/ 40 h 122"/>
                  <a:gd name="T16" fmla="*/ 126 w 263"/>
                  <a:gd name="T17" fmla="*/ 35 h 122"/>
                  <a:gd name="T18" fmla="*/ 132 w 263"/>
                  <a:gd name="T19" fmla="*/ 29 h 122"/>
                  <a:gd name="T20" fmla="*/ 139 w 263"/>
                  <a:gd name="T21" fmla="*/ 22 h 122"/>
                  <a:gd name="T22" fmla="*/ 147 w 263"/>
                  <a:gd name="T23" fmla="*/ 17 h 122"/>
                  <a:gd name="T24" fmla="*/ 156 w 263"/>
                  <a:gd name="T25" fmla="*/ 15 h 122"/>
                  <a:gd name="T26" fmla="*/ 166 w 263"/>
                  <a:gd name="T27" fmla="*/ 17 h 122"/>
                  <a:gd name="T28" fmla="*/ 174 w 263"/>
                  <a:gd name="T29" fmla="*/ 22 h 122"/>
                  <a:gd name="T30" fmla="*/ 181 w 263"/>
                  <a:gd name="T31" fmla="*/ 29 h 122"/>
                  <a:gd name="T32" fmla="*/ 189 w 263"/>
                  <a:gd name="T33" fmla="*/ 35 h 122"/>
                  <a:gd name="T34" fmla="*/ 196 w 263"/>
                  <a:gd name="T35" fmla="*/ 40 h 122"/>
                  <a:gd name="T36" fmla="*/ 206 w 263"/>
                  <a:gd name="T37" fmla="*/ 44 h 122"/>
                  <a:gd name="T38" fmla="*/ 218 w 263"/>
                  <a:gd name="T39" fmla="*/ 43 h 122"/>
                  <a:gd name="T40" fmla="*/ 230 w 263"/>
                  <a:gd name="T41" fmla="*/ 42 h 122"/>
                  <a:gd name="T42" fmla="*/ 242 w 263"/>
                  <a:gd name="T43" fmla="*/ 39 h 122"/>
                  <a:gd name="T44" fmla="*/ 253 w 263"/>
                  <a:gd name="T45" fmla="*/ 37 h 122"/>
                  <a:gd name="T46" fmla="*/ 261 w 263"/>
                  <a:gd name="T47" fmla="*/ 36 h 122"/>
                  <a:gd name="T48" fmla="*/ 263 w 263"/>
                  <a:gd name="T49" fmla="*/ 36 h 122"/>
                  <a:gd name="T50" fmla="*/ 262 w 263"/>
                  <a:gd name="T51" fmla="*/ 38 h 122"/>
                  <a:gd name="T52" fmla="*/ 260 w 263"/>
                  <a:gd name="T53" fmla="*/ 44 h 122"/>
                  <a:gd name="T54" fmla="*/ 255 w 263"/>
                  <a:gd name="T55" fmla="*/ 52 h 122"/>
                  <a:gd name="T56" fmla="*/ 247 w 263"/>
                  <a:gd name="T57" fmla="*/ 62 h 122"/>
                  <a:gd name="T58" fmla="*/ 238 w 263"/>
                  <a:gd name="T59" fmla="*/ 73 h 122"/>
                  <a:gd name="T60" fmla="*/ 227 w 263"/>
                  <a:gd name="T61" fmla="*/ 85 h 122"/>
                  <a:gd name="T62" fmla="*/ 212 w 263"/>
                  <a:gd name="T63" fmla="*/ 96 h 122"/>
                  <a:gd name="T64" fmla="*/ 196 w 263"/>
                  <a:gd name="T65" fmla="*/ 106 h 122"/>
                  <a:gd name="T66" fmla="*/ 176 w 263"/>
                  <a:gd name="T67" fmla="*/ 114 h 122"/>
                  <a:gd name="T68" fmla="*/ 153 w 263"/>
                  <a:gd name="T69" fmla="*/ 120 h 122"/>
                  <a:gd name="T70" fmla="*/ 127 w 263"/>
                  <a:gd name="T71" fmla="*/ 122 h 122"/>
                  <a:gd name="T72" fmla="*/ 103 w 263"/>
                  <a:gd name="T73" fmla="*/ 120 h 122"/>
                  <a:gd name="T74" fmla="*/ 80 w 263"/>
                  <a:gd name="T75" fmla="*/ 114 h 122"/>
                  <a:gd name="T76" fmla="*/ 62 w 263"/>
                  <a:gd name="T77" fmla="*/ 106 h 122"/>
                  <a:gd name="T78" fmla="*/ 45 w 263"/>
                  <a:gd name="T79" fmla="*/ 96 h 122"/>
                  <a:gd name="T80" fmla="*/ 32 w 263"/>
                  <a:gd name="T81" fmla="*/ 85 h 122"/>
                  <a:gd name="T82" fmla="*/ 22 w 263"/>
                  <a:gd name="T83" fmla="*/ 73 h 122"/>
                  <a:gd name="T84" fmla="*/ 13 w 263"/>
                  <a:gd name="T85" fmla="*/ 62 h 122"/>
                  <a:gd name="T86" fmla="*/ 7 w 263"/>
                  <a:gd name="T87" fmla="*/ 52 h 122"/>
                  <a:gd name="T88" fmla="*/ 3 w 263"/>
                  <a:gd name="T89" fmla="*/ 44 h 122"/>
                  <a:gd name="T90" fmla="*/ 0 w 263"/>
                  <a:gd name="T91" fmla="*/ 38 h 122"/>
                  <a:gd name="T92" fmla="*/ 0 w 263"/>
                  <a:gd name="T93" fmla="*/ 36 h 122"/>
                  <a:gd name="T94" fmla="*/ 2 w 263"/>
                  <a:gd name="T95" fmla="*/ 36 h 122"/>
                  <a:gd name="T96" fmla="*/ 7 w 263"/>
                  <a:gd name="T97" fmla="*/ 37 h 122"/>
                  <a:gd name="T98" fmla="*/ 15 w 263"/>
                  <a:gd name="T99" fmla="*/ 39 h 122"/>
                  <a:gd name="T100" fmla="*/ 23 w 263"/>
                  <a:gd name="T101" fmla="*/ 42 h 122"/>
                  <a:gd name="T102" fmla="*/ 30 w 263"/>
                  <a:gd name="T103" fmla="*/ 43 h 122"/>
                  <a:gd name="T104" fmla="*/ 35 w 263"/>
                  <a:gd name="T105" fmla="*/ 44 h 122"/>
                  <a:gd name="T106" fmla="*/ 39 w 263"/>
                  <a:gd name="T107" fmla="*/ 40 h 122"/>
                  <a:gd name="T108" fmla="*/ 43 w 263"/>
                  <a:gd name="T109" fmla="*/ 34 h 122"/>
                  <a:gd name="T110" fmla="*/ 47 w 263"/>
                  <a:gd name="T111" fmla="*/ 26 h 122"/>
                  <a:gd name="T112" fmla="*/ 54 w 263"/>
                  <a:gd name="T113" fmla="*/ 17 h 122"/>
                  <a:gd name="T114" fmla="*/ 59 w 263"/>
                  <a:gd name="T115" fmla="*/ 9 h 122"/>
                  <a:gd name="T116" fmla="*/ 65 w 263"/>
                  <a:gd name="T117" fmla="*/ 3 h 122"/>
                  <a:gd name="T118" fmla="*/ 71 w 263"/>
                  <a:gd name="T119" fmla="*/ 0 h 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263" h="122">
                    <a:moveTo>
                      <a:pt x="71" y="0"/>
                    </a:moveTo>
                    <a:lnTo>
                      <a:pt x="78" y="4"/>
                    </a:lnTo>
                    <a:lnTo>
                      <a:pt x="85" y="12"/>
                    </a:lnTo>
                    <a:lnTo>
                      <a:pt x="92" y="22"/>
                    </a:lnTo>
                    <a:lnTo>
                      <a:pt x="100" y="32"/>
                    </a:lnTo>
                    <a:lnTo>
                      <a:pt x="107" y="39"/>
                    </a:lnTo>
                    <a:lnTo>
                      <a:pt x="114" y="44"/>
                    </a:lnTo>
                    <a:lnTo>
                      <a:pt x="120" y="40"/>
                    </a:lnTo>
                    <a:lnTo>
                      <a:pt x="126" y="35"/>
                    </a:lnTo>
                    <a:lnTo>
                      <a:pt x="132" y="29"/>
                    </a:lnTo>
                    <a:lnTo>
                      <a:pt x="139" y="22"/>
                    </a:lnTo>
                    <a:lnTo>
                      <a:pt x="147" y="17"/>
                    </a:lnTo>
                    <a:lnTo>
                      <a:pt x="156" y="15"/>
                    </a:lnTo>
                    <a:lnTo>
                      <a:pt x="166" y="17"/>
                    </a:lnTo>
                    <a:lnTo>
                      <a:pt x="174" y="22"/>
                    </a:lnTo>
                    <a:lnTo>
                      <a:pt x="181" y="29"/>
                    </a:lnTo>
                    <a:lnTo>
                      <a:pt x="189" y="35"/>
                    </a:lnTo>
                    <a:lnTo>
                      <a:pt x="196" y="40"/>
                    </a:lnTo>
                    <a:lnTo>
                      <a:pt x="206" y="44"/>
                    </a:lnTo>
                    <a:lnTo>
                      <a:pt x="218" y="43"/>
                    </a:lnTo>
                    <a:lnTo>
                      <a:pt x="230" y="42"/>
                    </a:lnTo>
                    <a:lnTo>
                      <a:pt x="242" y="39"/>
                    </a:lnTo>
                    <a:lnTo>
                      <a:pt x="253" y="37"/>
                    </a:lnTo>
                    <a:lnTo>
                      <a:pt x="261" y="36"/>
                    </a:lnTo>
                    <a:lnTo>
                      <a:pt x="263" y="36"/>
                    </a:lnTo>
                    <a:lnTo>
                      <a:pt x="262" y="38"/>
                    </a:lnTo>
                    <a:lnTo>
                      <a:pt x="260" y="44"/>
                    </a:lnTo>
                    <a:lnTo>
                      <a:pt x="255" y="52"/>
                    </a:lnTo>
                    <a:lnTo>
                      <a:pt x="247" y="62"/>
                    </a:lnTo>
                    <a:lnTo>
                      <a:pt x="238" y="73"/>
                    </a:lnTo>
                    <a:lnTo>
                      <a:pt x="227" y="85"/>
                    </a:lnTo>
                    <a:lnTo>
                      <a:pt x="212" y="96"/>
                    </a:lnTo>
                    <a:lnTo>
                      <a:pt x="196" y="106"/>
                    </a:lnTo>
                    <a:lnTo>
                      <a:pt x="176" y="114"/>
                    </a:lnTo>
                    <a:lnTo>
                      <a:pt x="153" y="120"/>
                    </a:lnTo>
                    <a:lnTo>
                      <a:pt x="127" y="122"/>
                    </a:lnTo>
                    <a:lnTo>
                      <a:pt x="103" y="120"/>
                    </a:lnTo>
                    <a:lnTo>
                      <a:pt x="80" y="114"/>
                    </a:lnTo>
                    <a:lnTo>
                      <a:pt x="62" y="106"/>
                    </a:lnTo>
                    <a:lnTo>
                      <a:pt x="45" y="96"/>
                    </a:lnTo>
                    <a:lnTo>
                      <a:pt x="32" y="85"/>
                    </a:lnTo>
                    <a:lnTo>
                      <a:pt x="22" y="73"/>
                    </a:lnTo>
                    <a:lnTo>
                      <a:pt x="13" y="62"/>
                    </a:lnTo>
                    <a:lnTo>
                      <a:pt x="7" y="52"/>
                    </a:lnTo>
                    <a:lnTo>
                      <a:pt x="3" y="44"/>
                    </a:lnTo>
                    <a:lnTo>
                      <a:pt x="0" y="38"/>
                    </a:lnTo>
                    <a:lnTo>
                      <a:pt x="0" y="36"/>
                    </a:lnTo>
                    <a:lnTo>
                      <a:pt x="2" y="36"/>
                    </a:lnTo>
                    <a:lnTo>
                      <a:pt x="7" y="37"/>
                    </a:lnTo>
                    <a:lnTo>
                      <a:pt x="15" y="39"/>
                    </a:lnTo>
                    <a:lnTo>
                      <a:pt x="23" y="42"/>
                    </a:lnTo>
                    <a:lnTo>
                      <a:pt x="30" y="43"/>
                    </a:lnTo>
                    <a:lnTo>
                      <a:pt x="35" y="44"/>
                    </a:lnTo>
                    <a:lnTo>
                      <a:pt x="39" y="40"/>
                    </a:lnTo>
                    <a:lnTo>
                      <a:pt x="43" y="34"/>
                    </a:lnTo>
                    <a:lnTo>
                      <a:pt x="47" y="26"/>
                    </a:lnTo>
                    <a:lnTo>
                      <a:pt x="54" y="17"/>
                    </a:lnTo>
                    <a:lnTo>
                      <a:pt x="59" y="9"/>
                    </a:lnTo>
                    <a:lnTo>
                      <a:pt x="65" y="3"/>
                    </a:lnTo>
                    <a:lnTo>
                      <a:pt x="71" y="0"/>
                    </a:lnTo>
                    <a:close/>
                  </a:path>
                </a:pathLst>
              </a:custGeom>
              <a:solidFill>
                <a:schemeClr val="accent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73" name="Freeform 102">
                <a:extLst>
                  <a:ext uri="{FF2B5EF4-FFF2-40B4-BE49-F238E27FC236}">
                    <a16:creationId xmlns:a16="http://schemas.microsoft.com/office/drawing/2014/main" id="{00000000-0008-0000-0000-000049000000}"/>
                  </a:ext>
                </a:extLst>
              </xdr:cNvPr>
              <xdr:cNvSpPr>
                <a:spLocks noEditPoints="1"/>
              </xdr:cNvSpPr>
            </xdr:nvSpPr>
            <xdr:spPr bwMode="auto">
              <a:xfrm>
                <a:off x="5654676" y="3624263"/>
                <a:ext cx="207963" cy="169863"/>
              </a:xfrm>
              <a:custGeom>
                <a:avLst/>
                <a:gdLst>
                  <a:gd name="T0" fmla="*/ 4 w 131"/>
                  <a:gd name="T1" fmla="*/ 107 h 107"/>
                  <a:gd name="T2" fmla="*/ 4 w 131"/>
                  <a:gd name="T3" fmla="*/ 107 h 107"/>
                  <a:gd name="T4" fmla="*/ 3 w 131"/>
                  <a:gd name="T5" fmla="*/ 107 h 107"/>
                  <a:gd name="T6" fmla="*/ 2 w 131"/>
                  <a:gd name="T7" fmla="*/ 107 h 107"/>
                  <a:gd name="T8" fmla="*/ 0 w 131"/>
                  <a:gd name="T9" fmla="*/ 107 h 107"/>
                  <a:gd name="T10" fmla="*/ 0 w 131"/>
                  <a:gd name="T11" fmla="*/ 107 h 107"/>
                  <a:gd name="T12" fmla="*/ 4 w 131"/>
                  <a:gd name="T13" fmla="*/ 107 h 107"/>
                  <a:gd name="T14" fmla="*/ 29 w 131"/>
                  <a:gd name="T15" fmla="*/ 0 h 107"/>
                  <a:gd name="T16" fmla="*/ 38 w 131"/>
                  <a:gd name="T17" fmla="*/ 2 h 107"/>
                  <a:gd name="T18" fmla="*/ 46 w 131"/>
                  <a:gd name="T19" fmla="*/ 7 h 107"/>
                  <a:gd name="T20" fmla="*/ 52 w 131"/>
                  <a:gd name="T21" fmla="*/ 14 h 107"/>
                  <a:gd name="T22" fmla="*/ 58 w 131"/>
                  <a:gd name="T23" fmla="*/ 20 h 107"/>
                  <a:gd name="T24" fmla="*/ 65 w 131"/>
                  <a:gd name="T25" fmla="*/ 25 h 107"/>
                  <a:gd name="T26" fmla="*/ 74 w 131"/>
                  <a:gd name="T27" fmla="*/ 29 h 107"/>
                  <a:gd name="T28" fmla="*/ 86 w 131"/>
                  <a:gd name="T29" fmla="*/ 28 h 107"/>
                  <a:gd name="T30" fmla="*/ 98 w 131"/>
                  <a:gd name="T31" fmla="*/ 27 h 107"/>
                  <a:gd name="T32" fmla="*/ 110 w 131"/>
                  <a:gd name="T33" fmla="*/ 24 h 107"/>
                  <a:gd name="T34" fmla="*/ 121 w 131"/>
                  <a:gd name="T35" fmla="*/ 22 h 107"/>
                  <a:gd name="T36" fmla="*/ 129 w 131"/>
                  <a:gd name="T37" fmla="*/ 21 h 107"/>
                  <a:gd name="T38" fmla="*/ 131 w 131"/>
                  <a:gd name="T39" fmla="*/ 21 h 107"/>
                  <a:gd name="T40" fmla="*/ 130 w 131"/>
                  <a:gd name="T41" fmla="*/ 23 h 107"/>
                  <a:gd name="T42" fmla="*/ 128 w 131"/>
                  <a:gd name="T43" fmla="*/ 29 h 107"/>
                  <a:gd name="T44" fmla="*/ 124 w 131"/>
                  <a:gd name="T45" fmla="*/ 37 h 107"/>
                  <a:gd name="T46" fmla="*/ 116 w 131"/>
                  <a:gd name="T47" fmla="*/ 47 h 107"/>
                  <a:gd name="T48" fmla="*/ 108 w 131"/>
                  <a:gd name="T49" fmla="*/ 58 h 107"/>
                  <a:gd name="T50" fmla="*/ 97 w 131"/>
                  <a:gd name="T51" fmla="*/ 70 h 107"/>
                  <a:gd name="T52" fmla="*/ 84 w 131"/>
                  <a:gd name="T53" fmla="*/ 81 h 107"/>
                  <a:gd name="T54" fmla="*/ 67 w 131"/>
                  <a:gd name="T55" fmla="*/ 91 h 107"/>
                  <a:gd name="T56" fmla="*/ 48 w 131"/>
                  <a:gd name="T57" fmla="*/ 99 h 107"/>
                  <a:gd name="T58" fmla="*/ 26 w 131"/>
                  <a:gd name="T59" fmla="*/ 105 h 107"/>
                  <a:gd name="T60" fmla="*/ 4 w 131"/>
                  <a:gd name="T61" fmla="*/ 107 h 107"/>
                  <a:gd name="T62" fmla="*/ 4 w 131"/>
                  <a:gd name="T63" fmla="*/ 14 h 107"/>
                  <a:gd name="T64" fmla="*/ 8 w 131"/>
                  <a:gd name="T65" fmla="*/ 8 h 107"/>
                  <a:gd name="T66" fmla="*/ 13 w 131"/>
                  <a:gd name="T67" fmla="*/ 4 h 107"/>
                  <a:gd name="T68" fmla="*/ 20 w 131"/>
                  <a:gd name="T69" fmla="*/ 1 h 107"/>
                  <a:gd name="T70" fmla="*/ 29 w 131"/>
                  <a:gd name="T71" fmla="*/ 0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31" h="107">
                    <a:moveTo>
                      <a:pt x="4" y="107"/>
                    </a:moveTo>
                    <a:lnTo>
                      <a:pt x="4" y="107"/>
                    </a:lnTo>
                    <a:lnTo>
                      <a:pt x="3" y="107"/>
                    </a:lnTo>
                    <a:lnTo>
                      <a:pt x="2" y="107"/>
                    </a:lnTo>
                    <a:lnTo>
                      <a:pt x="0" y="107"/>
                    </a:lnTo>
                    <a:lnTo>
                      <a:pt x="0" y="107"/>
                    </a:lnTo>
                    <a:lnTo>
                      <a:pt x="4" y="107"/>
                    </a:lnTo>
                    <a:close/>
                    <a:moveTo>
                      <a:pt x="29" y="0"/>
                    </a:moveTo>
                    <a:lnTo>
                      <a:pt x="38" y="2"/>
                    </a:lnTo>
                    <a:lnTo>
                      <a:pt x="46" y="7"/>
                    </a:lnTo>
                    <a:lnTo>
                      <a:pt x="52" y="14"/>
                    </a:lnTo>
                    <a:lnTo>
                      <a:pt x="58" y="20"/>
                    </a:lnTo>
                    <a:lnTo>
                      <a:pt x="65" y="25"/>
                    </a:lnTo>
                    <a:lnTo>
                      <a:pt x="74" y="29"/>
                    </a:lnTo>
                    <a:lnTo>
                      <a:pt x="86" y="28"/>
                    </a:lnTo>
                    <a:lnTo>
                      <a:pt x="98" y="27"/>
                    </a:lnTo>
                    <a:lnTo>
                      <a:pt x="110" y="24"/>
                    </a:lnTo>
                    <a:lnTo>
                      <a:pt x="121" y="22"/>
                    </a:lnTo>
                    <a:lnTo>
                      <a:pt x="129" y="21"/>
                    </a:lnTo>
                    <a:lnTo>
                      <a:pt x="131" y="21"/>
                    </a:lnTo>
                    <a:lnTo>
                      <a:pt x="130" y="23"/>
                    </a:lnTo>
                    <a:lnTo>
                      <a:pt x="128" y="29"/>
                    </a:lnTo>
                    <a:lnTo>
                      <a:pt x="124" y="37"/>
                    </a:lnTo>
                    <a:lnTo>
                      <a:pt x="116" y="47"/>
                    </a:lnTo>
                    <a:lnTo>
                      <a:pt x="108" y="58"/>
                    </a:lnTo>
                    <a:lnTo>
                      <a:pt x="97" y="70"/>
                    </a:lnTo>
                    <a:lnTo>
                      <a:pt x="84" y="81"/>
                    </a:lnTo>
                    <a:lnTo>
                      <a:pt x="67" y="91"/>
                    </a:lnTo>
                    <a:lnTo>
                      <a:pt x="48" y="99"/>
                    </a:lnTo>
                    <a:lnTo>
                      <a:pt x="26" y="105"/>
                    </a:lnTo>
                    <a:lnTo>
                      <a:pt x="4" y="107"/>
                    </a:lnTo>
                    <a:lnTo>
                      <a:pt x="4" y="14"/>
                    </a:lnTo>
                    <a:lnTo>
                      <a:pt x="8" y="8"/>
                    </a:lnTo>
                    <a:lnTo>
                      <a:pt x="13" y="4"/>
                    </a:lnTo>
                    <a:lnTo>
                      <a:pt x="20" y="1"/>
                    </a:lnTo>
                    <a:lnTo>
                      <a:pt x="29" y="0"/>
                    </a:lnTo>
                    <a:close/>
                  </a:path>
                </a:pathLst>
              </a:custGeom>
              <a:solidFill>
                <a:schemeClr val="accent1">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74" name="Freeform 103">
                <a:extLst>
                  <a:ext uri="{FF2B5EF4-FFF2-40B4-BE49-F238E27FC236}">
                    <a16:creationId xmlns:a16="http://schemas.microsoft.com/office/drawing/2014/main" id="{00000000-0008-0000-0000-00004A000000}"/>
                  </a:ext>
                </a:extLst>
              </xdr:cNvPr>
              <xdr:cNvSpPr>
                <a:spLocks noEditPoints="1"/>
              </xdr:cNvSpPr>
            </xdr:nvSpPr>
            <xdr:spPr bwMode="auto">
              <a:xfrm>
                <a:off x="5303838" y="3787775"/>
                <a:ext cx="712788" cy="666750"/>
              </a:xfrm>
              <a:custGeom>
                <a:avLst/>
                <a:gdLst>
                  <a:gd name="T0" fmla="*/ 227 w 449"/>
                  <a:gd name="T1" fmla="*/ 420 h 420"/>
                  <a:gd name="T2" fmla="*/ 227 w 449"/>
                  <a:gd name="T3" fmla="*/ 420 h 420"/>
                  <a:gd name="T4" fmla="*/ 235 w 449"/>
                  <a:gd name="T5" fmla="*/ 0 h 420"/>
                  <a:gd name="T6" fmla="*/ 289 w 449"/>
                  <a:gd name="T7" fmla="*/ 14 h 420"/>
                  <a:gd name="T8" fmla="*/ 333 w 449"/>
                  <a:gd name="T9" fmla="*/ 45 h 420"/>
                  <a:gd name="T10" fmla="*/ 369 w 449"/>
                  <a:gd name="T11" fmla="*/ 87 h 420"/>
                  <a:gd name="T12" fmla="*/ 398 w 449"/>
                  <a:gd name="T13" fmla="*/ 135 h 420"/>
                  <a:gd name="T14" fmla="*/ 419 w 449"/>
                  <a:gd name="T15" fmla="*/ 186 h 420"/>
                  <a:gd name="T16" fmla="*/ 434 w 449"/>
                  <a:gd name="T17" fmla="*/ 235 h 420"/>
                  <a:gd name="T18" fmla="*/ 443 w 449"/>
                  <a:gd name="T19" fmla="*/ 275 h 420"/>
                  <a:gd name="T20" fmla="*/ 448 w 449"/>
                  <a:gd name="T21" fmla="*/ 301 h 420"/>
                  <a:gd name="T22" fmla="*/ 449 w 449"/>
                  <a:gd name="T23" fmla="*/ 318 h 420"/>
                  <a:gd name="T24" fmla="*/ 446 w 449"/>
                  <a:gd name="T25" fmla="*/ 342 h 420"/>
                  <a:gd name="T26" fmla="*/ 438 w 449"/>
                  <a:gd name="T27" fmla="*/ 359 h 420"/>
                  <a:gd name="T28" fmla="*/ 436 w 449"/>
                  <a:gd name="T29" fmla="*/ 362 h 420"/>
                  <a:gd name="T30" fmla="*/ 429 w 449"/>
                  <a:gd name="T31" fmla="*/ 370 h 420"/>
                  <a:gd name="T32" fmla="*/ 406 w 449"/>
                  <a:gd name="T33" fmla="*/ 385 h 420"/>
                  <a:gd name="T34" fmla="*/ 373 w 449"/>
                  <a:gd name="T35" fmla="*/ 401 h 420"/>
                  <a:gd name="T36" fmla="*/ 327 w 449"/>
                  <a:gd name="T37" fmla="*/ 413 h 420"/>
                  <a:gd name="T38" fmla="*/ 265 w 449"/>
                  <a:gd name="T39" fmla="*/ 419 h 420"/>
                  <a:gd name="T40" fmla="*/ 189 w 449"/>
                  <a:gd name="T41" fmla="*/ 419 h 420"/>
                  <a:gd name="T42" fmla="*/ 125 w 449"/>
                  <a:gd name="T43" fmla="*/ 411 h 420"/>
                  <a:gd name="T44" fmla="*/ 77 w 449"/>
                  <a:gd name="T45" fmla="*/ 399 h 420"/>
                  <a:gd name="T46" fmla="*/ 44 w 449"/>
                  <a:gd name="T47" fmla="*/ 383 h 420"/>
                  <a:gd name="T48" fmla="*/ 24 w 449"/>
                  <a:gd name="T49" fmla="*/ 368 h 420"/>
                  <a:gd name="T50" fmla="*/ 10 w 449"/>
                  <a:gd name="T51" fmla="*/ 348 h 420"/>
                  <a:gd name="T52" fmla="*/ 2 w 449"/>
                  <a:gd name="T53" fmla="*/ 323 h 420"/>
                  <a:gd name="T54" fmla="*/ 1 w 449"/>
                  <a:gd name="T55" fmla="*/ 301 h 420"/>
                  <a:gd name="T56" fmla="*/ 5 w 449"/>
                  <a:gd name="T57" fmla="*/ 275 h 420"/>
                  <a:gd name="T58" fmla="*/ 14 w 449"/>
                  <a:gd name="T59" fmla="*/ 233 h 420"/>
                  <a:gd name="T60" fmla="*/ 30 w 449"/>
                  <a:gd name="T61" fmla="*/ 186 h 420"/>
                  <a:gd name="T62" fmla="*/ 51 w 449"/>
                  <a:gd name="T63" fmla="*/ 135 h 420"/>
                  <a:gd name="T64" fmla="*/ 79 w 449"/>
                  <a:gd name="T65" fmla="*/ 86 h 420"/>
                  <a:gd name="T66" fmla="*/ 114 w 449"/>
                  <a:gd name="T67" fmla="*/ 45 h 420"/>
                  <a:gd name="T68" fmla="*/ 157 w 449"/>
                  <a:gd name="T69" fmla="*/ 14 h 420"/>
                  <a:gd name="T70" fmla="*/ 209 w 449"/>
                  <a:gd name="T71" fmla="*/ 0 h 4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449" h="420">
                    <a:moveTo>
                      <a:pt x="227" y="420"/>
                    </a:moveTo>
                    <a:lnTo>
                      <a:pt x="227" y="420"/>
                    </a:lnTo>
                    <a:lnTo>
                      <a:pt x="227" y="420"/>
                    </a:lnTo>
                    <a:lnTo>
                      <a:pt x="227" y="420"/>
                    </a:lnTo>
                    <a:close/>
                    <a:moveTo>
                      <a:pt x="209" y="0"/>
                    </a:moveTo>
                    <a:lnTo>
                      <a:pt x="235" y="0"/>
                    </a:lnTo>
                    <a:lnTo>
                      <a:pt x="264" y="6"/>
                    </a:lnTo>
                    <a:lnTo>
                      <a:pt x="289" y="14"/>
                    </a:lnTo>
                    <a:lnTo>
                      <a:pt x="312" y="27"/>
                    </a:lnTo>
                    <a:lnTo>
                      <a:pt x="333" y="45"/>
                    </a:lnTo>
                    <a:lnTo>
                      <a:pt x="353" y="64"/>
                    </a:lnTo>
                    <a:lnTo>
                      <a:pt x="369" y="87"/>
                    </a:lnTo>
                    <a:lnTo>
                      <a:pt x="385" y="110"/>
                    </a:lnTo>
                    <a:lnTo>
                      <a:pt x="398" y="135"/>
                    </a:lnTo>
                    <a:lnTo>
                      <a:pt x="409" y="161"/>
                    </a:lnTo>
                    <a:lnTo>
                      <a:pt x="419" y="186"/>
                    </a:lnTo>
                    <a:lnTo>
                      <a:pt x="428" y="211"/>
                    </a:lnTo>
                    <a:lnTo>
                      <a:pt x="434" y="235"/>
                    </a:lnTo>
                    <a:lnTo>
                      <a:pt x="439" y="255"/>
                    </a:lnTo>
                    <a:lnTo>
                      <a:pt x="443" y="275"/>
                    </a:lnTo>
                    <a:lnTo>
                      <a:pt x="446" y="290"/>
                    </a:lnTo>
                    <a:lnTo>
                      <a:pt x="448" y="301"/>
                    </a:lnTo>
                    <a:lnTo>
                      <a:pt x="449" y="309"/>
                    </a:lnTo>
                    <a:lnTo>
                      <a:pt x="449" y="318"/>
                    </a:lnTo>
                    <a:lnTo>
                      <a:pt x="449" y="329"/>
                    </a:lnTo>
                    <a:lnTo>
                      <a:pt x="446" y="342"/>
                    </a:lnTo>
                    <a:lnTo>
                      <a:pt x="439" y="357"/>
                    </a:lnTo>
                    <a:lnTo>
                      <a:pt x="438" y="359"/>
                    </a:lnTo>
                    <a:lnTo>
                      <a:pt x="437" y="361"/>
                    </a:lnTo>
                    <a:lnTo>
                      <a:pt x="436" y="362"/>
                    </a:lnTo>
                    <a:lnTo>
                      <a:pt x="436" y="362"/>
                    </a:lnTo>
                    <a:lnTo>
                      <a:pt x="429" y="370"/>
                    </a:lnTo>
                    <a:lnTo>
                      <a:pt x="418" y="377"/>
                    </a:lnTo>
                    <a:lnTo>
                      <a:pt x="406" y="385"/>
                    </a:lnTo>
                    <a:lnTo>
                      <a:pt x="392" y="394"/>
                    </a:lnTo>
                    <a:lnTo>
                      <a:pt x="373" y="401"/>
                    </a:lnTo>
                    <a:lnTo>
                      <a:pt x="352" y="407"/>
                    </a:lnTo>
                    <a:lnTo>
                      <a:pt x="327" y="413"/>
                    </a:lnTo>
                    <a:lnTo>
                      <a:pt x="297" y="417"/>
                    </a:lnTo>
                    <a:lnTo>
                      <a:pt x="265" y="419"/>
                    </a:lnTo>
                    <a:lnTo>
                      <a:pt x="227" y="420"/>
                    </a:lnTo>
                    <a:lnTo>
                      <a:pt x="189" y="419"/>
                    </a:lnTo>
                    <a:lnTo>
                      <a:pt x="155" y="416"/>
                    </a:lnTo>
                    <a:lnTo>
                      <a:pt x="125" y="411"/>
                    </a:lnTo>
                    <a:lnTo>
                      <a:pt x="99" y="405"/>
                    </a:lnTo>
                    <a:lnTo>
                      <a:pt x="77" y="399"/>
                    </a:lnTo>
                    <a:lnTo>
                      <a:pt x="58" y="391"/>
                    </a:lnTo>
                    <a:lnTo>
                      <a:pt x="44" y="383"/>
                    </a:lnTo>
                    <a:lnTo>
                      <a:pt x="32" y="375"/>
                    </a:lnTo>
                    <a:lnTo>
                      <a:pt x="24" y="368"/>
                    </a:lnTo>
                    <a:lnTo>
                      <a:pt x="18" y="362"/>
                    </a:lnTo>
                    <a:lnTo>
                      <a:pt x="10" y="348"/>
                    </a:lnTo>
                    <a:lnTo>
                      <a:pt x="5" y="335"/>
                    </a:lnTo>
                    <a:lnTo>
                      <a:pt x="2" y="323"/>
                    </a:lnTo>
                    <a:lnTo>
                      <a:pt x="0" y="308"/>
                    </a:lnTo>
                    <a:lnTo>
                      <a:pt x="1" y="301"/>
                    </a:lnTo>
                    <a:lnTo>
                      <a:pt x="3" y="290"/>
                    </a:lnTo>
                    <a:lnTo>
                      <a:pt x="5" y="275"/>
                    </a:lnTo>
                    <a:lnTo>
                      <a:pt x="9" y="255"/>
                    </a:lnTo>
                    <a:lnTo>
                      <a:pt x="14" y="233"/>
                    </a:lnTo>
                    <a:lnTo>
                      <a:pt x="21" y="211"/>
                    </a:lnTo>
                    <a:lnTo>
                      <a:pt x="30" y="186"/>
                    </a:lnTo>
                    <a:lnTo>
                      <a:pt x="39" y="161"/>
                    </a:lnTo>
                    <a:lnTo>
                      <a:pt x="51" y="135"/>
                    </a:lnTo>
                    <a:lnTo>
                      <a:pt x="64" y="110"/>
                    </a:lnTo>
                    <a:lnTo>
                      <a:pt x="79" y="86"/>
                    </a:lnTo>
                    <a:lnTo>
                      <a:pt x="95" y="64"/>
                    </a:lnTo>
                    <a:lnTo>
                      <a:pt x="114" y="45"/>
                    </a:lnTo>
                    <a:lnTo>
                      <a:pt x="134" y="27"/>
                    </a:lnTo>
                    <a:lnTo>
                      <a:pt x="157" y="14"/>
                    </a:lnTo>
                    <a:lnTo>
                      <a:pt x="183" y="5"/>
                    </a:lnTo>
                    <a:lnTo>
                      <a:pt x="209" y="0"/>
                    </a:lnTo>
                    <a:close/>
                  </a:path>
                </a:pathLst>
              </a:custGeom>
              <a:solidFill>
                <a:schemeClr val="accent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75" name="Rectangle 104">
                <a:extLst>
                  <a:ext uri="{FF2B5EF4-FFF2-40B4-BE49-F238E27FC236}">
                    <a16:creationId xmlns:a16="http://schemas.microsoft.com/office/drawing/2014/main" id="{00000000-0008-0000-0000-00004B000000}"/>
                  </a:ext>
                </a:extLst>
              </xdr:cNvPr>
              <xdr:cNvSpPr>
                <a:spLocks noChangeArrowheads="1"/>
              </xdr:cNvSpPr>
            </xdr:nvSpPr>
            <xdr:spPr bwMode="auto">
              <a:xfrm>
                <a:off x="5662613" y="4451350"/>
                <a:ext cx="1588" cy="1588"/>
              </a:xfrm>
              <a:prstGeom prst="rect">
                <a:avLst/>
              </a:prstGeom>
              <a:solidFill>
                <a:srgbClr val="3E708A"/>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76" name="Freeform 105">
                <a:extLst>
                  <a:ext uri="{FF2B5EF4-FFF2-40B4-BE49-F238E27FC236}">
                    <a16:creationId xmlns:a16="http://schemas.microsoft.com/office/drawing/2014/main" id="{00000000-0008-0000-0000-00004C000000}"/>
                  </a:ext>
                </a:extLst>
              </xdr:cNvPr>
              <xdr:cNvSpPr>
                <a:spLocks/>
              </xdr:cNvSpPr>
            </xdr:nvSpPr>
            <xdr:spPr bwMode="auto">
              <a:xfrm>
                <a:off x="5661026" y="3787775"/>
                <a:ext cx="357188" cy="663575"/>
              </a:xfrm>
              <a:custGeom>
                <a:avLst/>
                <a:gdLst>
                  <a:gd name="T0" fmla="*/ 0 w 225"/>
                  <a:gd name="T1" fmla="*/ 0 h 418"/>
                  <a:gd name="T2" fmla="*/ 11 w 225"/>
                  <a:gd name="T3" fmla="*/ 0 h 418"/>
                  <a:gd name="T4" fmla="*/ 40 w 225"/>
                  <a:gd name="T5" fmla="*/ 6 h 418"/>
                  <a:gd name="T6" fmla="*/ 65 w 225"/>
                  <a:gd name="T7" fmla="*/ 14 h 418"/>
                  <a:gd name="T8" fmla="*/ 89 w 225"/>
                  <a:gd name="T9" fmla="*/ 27 h 418"/>
                  <a:gd name="T10" fmla="*/ 109 w 225"/>
                  <a:gd name="T11" fmla="*/ 45 h 418"/>
                  <a:gd name="T12" fmla="*/ 129 w 225"/>
                  <a:gd name="T13" fmla="*/ 64 h 418"/>
                  <a:gd name="T14" fmla="*/ 145 w 225"/>
                  <a:gd name="T15" fmla="*/ 87 h 418"/>
                  <a:gd name="T16" fmla="*/ 161 w 225"/>
                  <a:gd name="T17" fmla="*/ 110 h 418"/>
                  <a:gd name="T18" fmla="*/ 174 w 225"/>
                  <a:gd name="T19" fmla="*/ 136 h 418"/>
                  <a:gd name="T20" fmla="*/ 185 w 225"/>
                  <a:gd name="T21" fmla="*/ 162 h 418"/>
                  <a:gd name="T22" fmla="*/ 194 w 225"/>
                  <a:gd name="T23" fmla="*/ 187 h 418"/>
                  <a:gd name="T24" fmla="*/ 203 w 225"/>
                  <a:gd name="T25" fmla="*/ 212 h 418"/>
                  <a:gd name="T26" fmla="*/ 210 w 225"/>
                  <a:gd name="T27" fmla="*/ 236 h 418"/>
                  <a:gd name="T28" fmla="*/ 215 w 225"/>
                  <a:gd name="T29" fmla="*/ 257 h 418"/>
                  <a:gd name="T30" fmla="*/ 219 w 225"/>
                  <a:gd name="T31" fmla="*/ 276 h 418"/>
                  <a:gd name="T32" fmla="*/ 222 w 225"/>
                  <a:gd name="T33" fmla="*/ 291 h 418"/>
                  <a:gd name="T34" fmla="*/ 224 w 225"/>
                  <a:gd name="T35" fmla="*/ 303 h 418"/>
                  <a:gd name="T36" fmla="*/ 224 w 225"/>
                  <a:gd name="T37" fmla="*/ 310 h 418"/>
                  <a:gd name="T38" fmla="*/ 225 w 225"/>
                  <a:gd name="T39" fmla="*/ 319 h 418"/>
                  <a:gd name="T40" fmla="*/ 224 w 225"/>
                  <a:gd name="T41" fmla="*/ 330 h 418"/>
                  <a:gd name="T42" fmla="*/ 220 w 225"/>
                  <a:gd name="T43" fmla="*/ 343 h 418"/>
                  <a:gd name="T44" fmla="*/ 213 w 225"/>
                  <a:gd name="T45" fmla="*/ 358 h 418"/>
                  <a:gd name="T46" fmla="*/ 212 w 225"/>
                  <a:gd name="T47" fmla="*/ 360 h 418"/>
                  <a:gd name="T48" fmla="*/ 211 w 225"/>
                  <a:gd name="T49" fmla="*/ 361 h 418"/>
                  <a:gd name="T50" fmla="*/ 210 w 225"/>
                  <a:gd name="T51" fmla="*/ 362 h 418"/>
                  <a:gd name="T52" fmla="*/ 203 w 225"/>
                  <a:gd name="T53" fmla="*/ 369 h 418"/>
                  <a:gd name="T54" fmla="*/ 193 w 225"/>
                  <a:gd name="T55" fmla="*/ 377 h 418"/>
                  <a:gd name="T56" fmla="*/ 181 w 225"/>
                  <a:gd name="T57" fmla="*/ 385 h 418"/>
                  <a:gd name="T58" fmla="*/ 166 w 225"/>
                  <a:gd name="T59" fmla="*/ 393 h 418"/>
                  <a:gd name="T60" fmla="*/ 148 w 225"/>
                  <a:gd name="T61" fmla="*/ 400 h 418"/>
                  <a:gd name="T62" fmla="*/ 127 w 225"/>
                  <a:gd name="T63" fmla="*/ 406 h 418"/>
                  <a:gd name="T64" fmla="*/ 102 w 225"/>
                  <a:gd name="T65" fmla="*/ 411 h 418"/>
                  <a:gd name="T66" fmla="*/ 72 w 225"/>
                  <a:gd name="T67" fmla="*/ 415 h 418"/>
                  <a:gd name="T68" fmla="*/ 40 w 225"/>
                  <a:gd name="T69" fmla="*/ 417 h 418"/>
                  <a:gd name="T70" fmla="*/ 2 w 225"/>
                  <a:gd name="T71" fmla="*/ 418 h 418"/>
                  <a:gd name="T72" fmla="*/ 1 w 225"/>
                  <a:gd name="T73" fmla="*/ 418 h 418"/>
                  <a:gd name="T74" fmla="*/ 0 w 225"/>
                  <a:gd name="T75" fmla="*/ 418 h 418"/>
                  <a:gd name="T76" fmla="*/ 0 w 225"/>
                  <a:gd name="T77" fmla="*/ 0 h 4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225" h="418">
                    <a:moveTo>
                      <a:pt x="0" y="0"/>
                    </a:moveTo>
                    <a:lnTo>
                      <a:pt x="11" y="0"/>
                    </a:lnTo>
                    <a:lnTo>
                      <a:pt x="40" y="6"/>
                    </a:lnTo>
                    <a:lnTo>
                      <a:pt x="65" y="14"/>
                    </a:lnTo>
                    <a:lnTo>
                      <a:pt x="89" y="27"/>
                    </a:lnTo>
                    <a:lnTo>
                      <a:pt x="109" y="45"/>
                    </a:lnTo>
                    <a:lnTo>
                      <a:pt x="129" y="64"/>
                    </a:lnTo>
                    <a:lnTo>
                      <a:pt x="145" y="87"/>
                    </a:lnTo>
                    <a:lnTo>
                      <a:pt x="161" y="110"/>
                    </a:lnTo>
                    <a:lnTo>
                      <a:pt x="174" y="136"/>
                    </a:lnTo>
                    <a:lnTo>
                      <a:pt x="185" y="162"/>
                    </a:lnTo>
                    <a:lnTo>
                      <a:pt x="194" y="187"/>
                    </a:lnTo>
                    <a:lnTo>
                      <a:pt x="203" y="212"/>
                    </a:lnTo>
                    <a:lnTo>
                      <a:pt x="210" y="236"/>
                    </a:lnTo>
                    <a:lnTo>
                      <a:pt x="215" y="257"/>
                    </a:lnTo>
                    <a:lnTo>
                      <a:pt x="219" y="276"/>
                    </a:lnTo>
                    <a:lnTo>
                      <a:pt x="222" y="291"/>
                    </a:lnTo>
                    <a:lnTo>
                      <a:pt x="224" y="303"/>
                    </a:lnTo>
                    <a:lnTo>
                      <a:pt x="224" y="310"/>
                    </a:lnTo>
                    <a:lnTo>
                      <a:pt x="225" y="319"/>
                    </a:lnTo>
                    <a:lnTo>
                      <a:pt x="224" y="330"/>
                    </a:lnTo>
                    <a:lnTo>
                      <a:pt x="220" y="343"/>
                    </a:lnTo>
                    <a:lnTo>
                      <a:pt x="213" y="358"/>
                    </a:lnTo>
                    <a:lnTo>
                      <a:pt x="212" y="360"/>
                    </a:lnTo>
                    <a:lnTo>
                      <a:pt x="211" y="361"/>
                    </a:lnTo>
                    <a:lnTo>
                      <a:pt x="210" y="362"/>
                    </a:lnTo>
                    <a:lnTo>
                      <a:pt x="203" y="369"/>
                    </a:lnTo>
                    <a:lnTo>
                      <a:pt x="193" y="377"/>
                    </a:lnTo>
                    <a:lnTo>
                      <a:pt x="181" y="385"/>
                    </a:lnTo>
                    <a:lnTo>
                      <a:pt x="166" y="393"/>
                    </a:lnTo>
                    <a:lnTo>
                      <a:pt x="148" y="400"/>
                    </a:lnTo>
                    <a:lnTo>
                      <a:pt x="127" y="406"/>
                    </a:lnTo>
                    <a:lnTo>
                      <a:pt x="102" y="411"/>
                    </a:lnTo>
                    <a:lnTo>
                      <a:pt x="72" y="415"/>
                    </a:lnTo>
                    <a:lnTo>
                      <a:pt x="40" y="417"/>
                    </a:lnTo>
                    <a:lnTo>
                      <a:pt x="2" y="418"/>
                    </a:lnTo>
                    <a:lnTo>
                      <a:pt x="1" y="418"/>
                    </a:lnTo>
                    <a:lnTo>
                      <a:pt x="0" y="418"/>
                    </a:lnTo>
                    <a:lnTo>
                      <a:pt x="0" y="0"/>
                    </a:lnTo>
                    <a:close/>
                  </a:path>
                </a:pathLst>
              </a:custGeom>
              <a:solidFill>
                <a:schemeClr val="accent1">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77" name="Freeform 106">
                <a:extLst>
                  <a:ext uri="{FF2B5EF4-FFF2-40B4-BE49-F238E27FC236}">
                    <a16:creationId xmlns:a16="http://schemas.microsoft.com/office/drawing/2014/main" id="{00000000-0008-0000-0000-00004D000000}"/>
                  </a:ext>
                </a:extLst>
              </xdr:cNvPr>
              <xdr:cNvSpPr>
                <a:spLocks noEditPoints="1"/>
              </xdr:cNvSpPr>
            </xdr:nvSpPr>
            <xdr:spPr bwMode="auto">
              <a:xfrm>
                <a:off x="5570538" y="3916363"/>
                <a:ext cx="182563" cy="366713"/>
              </a:xfrm>
              <a:custGeom>
                <a:avLst/>
                <a:gdLst>
                  <a:gd name="T0" fmla="*/ 76 w 115"/>
                  <a:gd name="T1" fmla="*/ 183 h 231"/>
                  <a:gd name="T2" fmla="*/ 90 w 115"/>
                  <a:gd name="T3" fmla="*/ 158 h 231"/>
                  <a:gd name="T4" fmla="*/ 80 w 115"/>
                  <a:gd name="T5" fmla="*/ 135 h 231"/>
                  <a:gd name="T6" fmla="*/ 65 w 115"/>
                  <a:gd name="T7" fmla="*/ 128 h 231"/>
                  <a:gd name="T8" fmla="*/ 40 w 115"/>
                  <a:gd name="T9" fmla="*/ 46 h 231"/>
                  <a:gd name="T10" fmla="*/ 29 w 115"/>
                  <a:gd name="T11" fmla="*/ 54 h 231"/>
                  <a:gd name="T12" fmla="*/ 25 w 115"/>
                  <a:gd name="T13" fmla="*/ 65 h 231"/>
                  <a:gd name="T14" fmla="*/ 26 w 115"/>
                  <a:gd name="T15" fmla="*/ 80 h 231"/>
                  <a:gd name="T16" fmla="*/ 33 w 115"/>
                  <a:gd name="T17" fmla="*/ 90 h 231"/>
                  <a:gd name="T18" fmla="*/ 41 w 115"/>
                  <a:gd name="T19" fmla="*/ 95 h 231"/>
                  <a:gd name="T20" fmla="*/ 50 w 115"/>
                  <a:gd name="T21" fmla="*/ 44 h 231"/>
                  <a:gd name="T22" fmla="*/ 63 w 115"/>
                  <a:gd name="T23" fmla="*/ 2 h 231"/>
                  <a:gd name="T24" fmla="*/ 65 w 115"/>
                  <a:gd name="T25" fmla="*/ 21 h 231"/>
                  <a:gd name="T26" fmla="*/ 85 w 115"/>
                  <a:gd name="T27" fmla="*/ 24 h 231"/>
                  <a:gd name="T28" fmla="*/ 103 w 115"/>
                  <a:gd name="T29" fmla="*/ 31 h 231"/>
                  <a:gd name="T30" fmla="*/ 107 w 115"/>
                  <a:gd name="T31" fmla="*/ 40 h 231"/>
                  <a:gd name="T32" fmla="*/ 104 w 115"/>
                  <a:gd name="T33" fmla="*/ 48 h 231"/>
                  <a:gd name="T34" fmla="*/ 96 w 115"/>
                  <a:gd name="T35" fmla="*/ 51 h 231"/>
                  <a:gd name="T36" fmla="*/ 83 w 115"/>
                  <a:gd name="T37" fmla="*/ 48 h 231"/>
                  <a:gd name="T38" fmla="*/ 65 w 115"/>
                  <a:gd name="T39" fmla="*/ 43 h 231"/>
                  <a:gd name="T40" fmla="*/ 91 w 115"/>
                  <a:gd name="T41" fmla="*/ 116 h 231"/>
                  <a:gd name="T42" fmla="*/ 107 w 115"/>
                  <a:gd name="T43" fmla="*/ 129 h 231"/>
                  <a:gd name="T44" fmla="*/ 115 w 115"/>
                  <a:gd name="T45" fmla="*/ 156 h 231"/>
                  <a:gd name="T46" fmla="*/ 108 w 115"/>
                  <a:gd name="T47" fmla="*/ 182 h 231"/>
                  <a:gd name="T48" fmla="*/ 96 w 115"/>
                  <a:gd name="T49" fmla="*/ 197 h 231"/>
                  <a:gd name="T50" fmla="*/ 75 w 115"/>
                  <a:gd name="T51" fmla="*/ 207 h 231"/>
                  <a:gd name="T52" fmla="*/ 65 w 115"/>
                  <a:gd name="T53" fmla="*/ 225 h 231"/>
                  <a:gd name="T54" fmla="*/ 58 w 115"/>
                  <a:gd name="T55" fmla="*/ 231 h 231"/>
                  <a:gd name="T56" fmla="*/ 50 w 115"/>
                  <a:gd name="T57" fmla="*/ 225 h 231"/>
                  <a:gd name="T58" fmla="*/ 42 w 115"/>
                  <a:gd name="T59" fmla="*/ 209 h 231"/>
                  <a:gd name="T60" fmla="*/ 19 w 115"/>
                  <a:gd name="T61" fmla="*/ 204 h 231"/>
                  <a:gd name="T62" fmla="*/ 3 w 115"/>
                  <a:gd name="T63" fmla="*/ 195 h 231"/>
                  <a:gd name="T64" fmla="*/ 1 w 115"/>
                  <a:gd name="T65" fmla="*/ 184 h 231"/>
                  <a:gd name="T66" fmla="*/ 8 w 115"/>
                  <a:gd name="T67" fmla="*/ 177 h 231"/>
                  <a:gd name="T68" fmla="*/ 18 w 115"/>
                  <a:gd name="T69" fmla="*/ 178 h 231"/>
                  <a:gd name="T70" fmla="*/ 30 w 115"/>
                  <a:gd name="T71" fmla="*/ 183 h 231"/>
                  <a:gd name="T72" fmla="*/ 50 w 115"/>
                  <a:gd name="T73" fmla="*/ 187 h 231"/>
                  <a:gd name="T74" fmla="*/ 24 w 115"/>
                  <a:gd name="T75" fmla="*/ 111 h 231"/>
                  <a:gd name="T76" fmla="*/ 8 w 115"/>
                  <a:gd name="T77" fmla="*/ 97 h 231"/>
                  <a:gd name="T78" fmla="*/ 1 w 115"/>
                  <a:gd name="T79" fmla="*/ 71 h 231"/>
                  <a:gd name="T80" fmla="*/ 15 w 115"/>
                  <a:gd name="T81" fmla="*/ 35 h 231"/>
                  <a:gd name="T82" fmla="*/ 50 w 115"/>
                  <a:gd name="T83" fmla="*/ 21 h 231"/>
                  <a:gd name="T84" fmla="*/ 52 w 115"/>
                  <a:gd name="T85" fmla="*/ 2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115" h="231">
                    <a:moveTo>
                      <a:pt x="65" y="128"/>
                    </a:moveTo>
                    <a:lnTo>
                      <a:pt x="65" y="186"/>
                    </a:lnTo>
                    <a:lnTo>
                      <a:pt x="76" y="183"/>
                    </a:lnTo>
                    <a:lnTo>
                      <a:pt x="84" y="177"/>
                    </a:lnTo>
                    <a:lnTo>
                      <a:pt x="89" y="169"/>
                    </a:lnTo>
                    <a:lnTo>
                      <a:pt x="90" y="158"/>
                    </a:lnTo>
                    <a:lnTo>
                      <a:pt x="89" y="147"/>
                    </a:lnTo>
                    <a:lnTo>
                      <a:pt x="85" y="140"/>
                    </a:lnTo>
                    <a:lnTo>
                      <a:pt x="80" y="135"/>
                    </a:lnTo>
                    <a:lnTo>
                      <a:pt x="75" y="132"/>
                    </a:lnTo>
                    <a:lnTo>
                      <a:pt x="70" y="130"/>
                    </a:lnTo>
                    <a:lnTo>
                      <a:pt x="65" y="128"/>
                    </a:lnTo>
                    <a:close/>
                    <a:moveTo>
                      <a:pt x="50" y="44"/>
                    </a:moveTo>
                    <a:lnTo>
                      <a:pt x="45" y="45"/>
                    </a:lnTo>
                    <a:lnTo>
                      <a:pt x="40" y="46"/>
                    </a:lnTo>
                    <a:lnTo>
                      <a:pt x="36" y="48"/>
                    </a:lnTo>
                    <a:lnTo>
                      <a:pt x="32" y="51"/>
                    </a:lnTo>
                    <a:lnTo>
                      <a:pt x="29" y="54"/>
                    </a:lnTo>
                    <a:lnTo>
                      <a:pt x="27" y="58"/>
                    </a:lnTo>
                    <a:lnTo>
                      <a:pt x="25" y="61"/>
                    </a:lnTo>
                    <a:lnTo>
                      <a:pt x="25" y="65"/>
                    </a:lnTo>
                    <a:lnTo>
                      <a:pt x="25" y="69"/>
                    </a:lnTo>
                    <a:lnTo>
                      <a:pt x="25" y="76"/>
                    </a:lnTo>
                    <a:lnTo>
                      <a:pt x="26" y="80"/>
                    </a:lnTo>
                    <a:lnTo>
                      <a:pt x="28" y="84"/>
                    </a:lnTo>
                    <a:lnTo>
                      <a:pt x="30" y="87"/>
                    </a:lnTo>
                    <a:lnTo>
                      <a:pt x="33" y="90"/>
                    </a:lnTo>
                    <a:lnTo>
                      <a:pt x="35" y="92"/>
                    </a:lnTo>
                    <a:lnTo>
                      <a:pt x="38" y="94"/>
                    </a:lnTo>
                    <a:lnTo>
                      <a:pt x="41" y="95"/>
                    </a:lnTo>
                    <a:lnTo>
                      <a:pt x="45" y="97"/>
                    </a:lnTo>
                    <a:lnTo>
                      <a:pt x="50" y="99"/>
                    </a:lnTo>
                    <a:lnTo>
                      <a:pt x="50" y="44"/>
                    </a:lnTo>
                    <a:close/>
                    <a:moveTo>
                      <a:pt x="58" y="0"/>
                    </a:moveTo>
                    <a:lnTo>
                      <a:pt x="61" y="1"/>
                    </a:lnTo>
                    <a:lnTo>
                      <a:pt x="63" y="2"/>
                    </a:lnTo>
                    <a:lnTo>
                      <a:pt x="65" y="5"/>
                    </a:lnTo>
                    <a:lnTo>
                      <a:pt x="65" y="7"/>
                    </a:lnTo>
                    <a:lnTo>
                      <a:pt x="65" y="21"/>
                    </a:lnTo>
                    <a:lnTo>
                      <a:pt x="72" y="22"/>
                    </a:lnTo>
                    <a:lnTo>
                      <a:pt x="78" y="22"/>
                    </a:lnTo>
                    <a:lnTo>
                      <a:pt x="85" y="24"/>
                    </a:lnTo>
                    <a:lnTo>
                      <a:pt x="92" y="26"/>
                    </a:lnTo>
                    <a:lnTo>
                      <a:pt x="98" y="28"/>
                    </a:lnTo>
                    <a:lnTo>
                      <a:pt x="103" y="31"/>
                    </a:lnTo>
                    <a:lnTo>
                      <a:pt x="105" y="33"/>
                    </a:lnTo>
                    <a:lnTo>
                      <a:pt x="106" y="37"/>
                    </a:lnTo>
                    <a:lnTo>
                      <a:pt x="107" y="40"/>
                    </a:lnTo>
                    <a:lnTo>
                      <a:pt x="106" y="43"/>
                    </a:lnTo>
                    <a:lnTo>
                      <a:pt x="105" y="45"/>
                    </a:lnTo>
                    <a:lnTo>
                      <a:pt x="104" y="48"/>
                    </a:lnTo>
                    <a:lnTo>
                      <a:pt x="102" y="49"/>
                    </a:lnTo>
                    <a:lnTo>
                      <a:pt x="99" y="51"/>
                    </a:lnTo>
                    <a:lnTo>
                      <a:pt x="96" y="51"/>
                    </a:lnTo>
                    <a:lnTo>
                      <a:pt x="92" y="51"/>
                    </a:lnTo>
                    <a:lnTo>
                      <a:pt x="89" y="50"/>
                    </a:lnTo>
                    <a:lnTo>
                      <a:pt x="83" y="48"/>
                    </a:lnTo>
                    <a:lnTo>
                      <a:pt x="75" y="45"/>
                    </a:lnTo>
                    <a:lnTo>
                      <a:pt x="71" y="44"/>
                    </a:lnTo>
                    <a:lnTo>
                      <a:pt x="65" y="43"/>
                    </a:lnTo>
                    <a:lnTo>
                      <a:pt x="65" y="104"/>
                    </a:lnTo>
                    <a:lnTo>
                      <a:pt x="83" y="110"/>
                    </a:lnTo>
                    <a:lnTo>
                      <a:pt x="91" y="116"/>
                    </a:lnTo>
                    <a:lnTo>
                      <a:pt x="99" y="121"/>
                    </a:lnTo>
                    <a:lnTo>
                      <a:pt x="104" y="125"/>
                    </a:lnTo>
                    <a:lnTo>
                      <a:pt x="107" y="129"/>
                    </a:lnTo>
                    <a:lnTo>
                      <a:pt x="110" y="134"/>
                    </a:lnTo>
                    <a:lnTo>
                      <a:pt x="114" y="144"/>
                    </a:lnTo>
                    <a:lnTo>
                      <a:pt x="115" y="156"/>
                    </a:lnTo>
                    <a:lnTo>
                      <a:pt x="114" y="167"/>
                    </a:lnTo>
                    <a:lnTo>
                      <a:pt x="111" y="176"/>
                    </a:lnTo>
                    <a:lnTo>
                      <a:pt x="108" y="182"/>
                    </a:lnTo>
                    <a:lnTo>
                      <a:pt x="105" y="187"/>
                    </a:lnTo>
                    <a:lnTo>
                      <a:pt x="101" y="191"/>
                    </a:lnTo>
                    <a:lnTo>
                      <a:pt x="96" y="197"/>
                    </a:lnTo>
                    <a:lnTo>
                      <a:pt x="90" y="200"/>
                    </a:lnTo>
                    <a:lnTo>
                      <a:pt x="85" y="203"/>
                    </a:lnTo>
                    <a:lnTo>
                      <a:pt x="75" y="207"/>
                    </a:lnTo>
                    <a:lnTo>
                      <a:pt x="65" y="209"/>
                    </a:lnTo>
                    <a:lnTo>
                      <a:pt x="65" y="223"/>
                    </a:lnTo>
                    <a:lnTo>
                      <a:pt x="65" y="225"/>
                    </a:lnTo>
                    <a:lnTo>
                      <a:pt x="63" y="228"/>
                    </a:lnTo>
                    <a:lnTo>
                      <a:pt x="61" y="229"/>
                    </a:lnTo>
                    <a:lnTo>
                      <a:pt x="58" y="231"/>
                    </a:lnTo>
                    <a:lnTo>
                      <a:pt x="55" y="229"/>
                    </a:lnTo>
                    <a:lnTo>
                      <a:pt x="52" y="228"/>
                    </a:lnTo>
                    <a:lnTo>
                      <a:pt x="50" y="225"/>
                    </a:lnTo>
                    <a:lnTo>
                      <a:pt x="50" y="223"/>
                    </a:lnTo>
                    <a:lnTo>
                      <a:pt x="50" y="209"/>
                    </a:lnTo>
                    <a:lnTo>
                      <a:pt x="42" y="209"/>
                    </a:lnTo>
                    <a:lnTo>
                      <a:pt x="34" y="208"/>
                    </a:lnTo>
                    <a:lnTo>
                      <a:pt x="26" y="206"/>
                    </a:lnTo>
                    <a:lnTo>
                      <a:pt x="19" y="204"/>
                    </a:lnTo>
                    <a:lnTo>
                      <a:pt x="11" y="202"/>
                    </a:lnTo>
                    <a:lnTo>
                      <a:pt x="5" y="198"/>
                    </a:lnTo>
                    <a:lnTo>
                      <a:pt x="3" y="195"/>
                    </a:lnTo>
                    <a:lnTo>
                      <a:pt x="1" y="191"/>
                    </a:lnTo>
                    <a:lnTo>
                      <a:pt x="0" y="188"/>
                    </a:lnTo>
                    <a:lnTo>
                      <a:pt x="1" y="184"/>
                    </a:lnTo>
                    <a:lnTo>
                      <a:pt x="3" y="180"/>
                    </a:lnTo>
                    <a:lnTo>
                      <a:pt x="5" y="179"/>
                    </a:lnTo>
                    <a:lnTo>
                      <a:pt x="8" y="177"/>
                    </a:lnTo>
                    <a:lnTo>
                      <a:pt x="11" y="177"/>
                    </a:lnTo>
                    <a:lnTo>
                      <a:pt x="13" y="177"/>
                    </a:lnTo>
                    <a:lnTo>
                      <a:pt x="18" y="178"/>
                    </a:lnTo>
                    <a:lnTo>
                      <a:pt x="21" y="180"/>
                    </a:lnTo>
                    <a:lnTo>
                      <a:pt x="26" y="182"/>
                    </a:lnTo>
                    <a:lnTo>
                      <a:pt x="30" y="183"/>
                    </a:lnTo>
                    <a:lnTo>
                      <a:pt x="36" y="185"/>
                    </a:lnTo>
                    <a:lnTo>
                      <a:pt x="42" y="186"/>
                    </a:lnTo>
                    <a:lnTo>
                      <a:pt x="50" y="187"/>
                    </a:lnTo>
                    <a:lnTo>
                      <a:pt x="50" y="123"/>
                    </a:lnTo>
                    <a:lnTo>
                      <a:pt x="32" y="116"/>
                    </a:lnTo>
                    <a:lnTo>
                      <a:pt x="24" y="111"/>
                    </a:lnTo>
                    <a:lnTo>
                      <a:pt x="17" y="106"/>
                    </a:lnTo>
                    <a:lnTo>
                      <a:pt x="12" y="102"/>
                    </a:lnTo>
                    <a:lnTo>
                      <a:pt x="8" y="97"/>
                    </a:lnTo>
                    <a:lnTo>
                      <a:pt x="5" y="92"/>
                    </a:lnTo>
                    <a:lnTo>
                      <a:pt x="2" y="83"/>
                    </a:lnTo>
                    <a:lnTo>
                      <a:pt x="1" y="71"/>
                    </a:lnTo>
                    <a:lnTo>
                      <a:pt x="2" y="57"/>
                    </a:lnTo>
                    <a:lnTo>
                      <a:pt x="6" y="46"/>
                    </a:lnTo>
                    <a:lnTo>
                      <a:pt x="15" y="35"/>
                    </a:lnTo>
                    <a:lnTo>
                      <a:pt x="24" y="28"/>
                    </a:lnTo>
                    <a:lnTo>
                      <a:pt x="36" y="23"/>
                    </a:lnTo>
                    <a:lnTo>
                      <a:pt x="50" y="21"/>
                    </a:lnTo>
                    <a:lnTo>
                      <a:pt x="50" y="7"/>
                    </a:lnTo>
                    <a:lnTo>
                      <a:pt x="50" y="5"/>
                    </a:lnTo>
                    <a:lnTo>
                      <a:pt x="52" y="2"/>
                    </a:lnTo>
                    <a:lnTo>
                      <a:pt x="55" y="1"/>
                    </a:lnTo>
                    <a:lnTo>
                      <a:pt x="58" y="0"/>
                    </a:lnTo>
                    <a:close/>
                  </a:path>
                </a:pathLst>
              </a:custGeom>
              <a:solidFill>
                <a:schemeClr val="bg1">
                  <a:lumMod val="9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grpSp>
        <xdr:nvGrpSpPr>
          <xdr:cNvPr id="21" name="Group 134">
            <a:extLst>
              <a:ext uri="{FF2B5EF4-FFF2-40B4-BE49-F238E27FC236}">
                <a16:creationId xmlns:a16="http://schemas.microsoft.com/office/drawing/2014/main" id="{00000000-0008-0000-0000-000015000000}"/>
              </a:ext>
            </a:extLst>
          </xdr:cNvPr>
          <xdr:cNvGrpSpPr/>
        </xdr:nvGrpSpPr>
        <xdr:grpSpPr>
          <a:xfrm>
            <a:off x="6902155" y="1849790"/>
            <a:ext cx="464343" cy="464343"/>
            <a:chOff x="2970213" y="1606550"/>
            <a:chExt cx="1301750" cy="1301750"/>
          </a:xfrm>
        </xdr:grpSpPr>
        <xdr:sp macro="" textlink="">
          <xdr:nvSpPr>
            <xdr:cNvPr id="56" name="Freeform 107">
              <a:extLst>
                <a:ext uri="{FF2B5EF4-FFF2-40B4-BE49-F238E27FC236}">
                  <a16:creationId xmlns:a16="http://schemas.microsoft.com/office/drawing/2014/main" id="{00000000-0008-0000-0000-000038000000}"/>
                </a:ext>
              </a:extLst>
            </xdr:cNvPr>
            <xdr:cNvSpPr>
              <a:spLocks/>
            </xdr:cNvSpPr>
          </xdr:nvSpPr>
          <xdr:spPr bwMode="auto">
            <a:xfrm>
              <a:off x="2970213" y="1606550"/>
              <a:ext cx="1301750" cy="1301750"/>
            </a:xfrm>
            <a:custGeom>
              <a:avLst/>
              <a:gdLst>
                <a:gd name="T0" fmla="*/ 409 w 820"/>
                <a:gd name="T1" fmla="*/ 0 h 820"/>
                <a:gd name="T2" fmla="*/ 462 w 820"/>
                <a:gd name="T3" fmla="*/ 3 h 820"/>
                <a:gd name="T4" fmla="*/ 511 w 820"/>
                <a:gd name="T5" fmla="*/ 12 h 820"/>
                <a:gd name="T6" fmla="*/ 558 w 820"/>
                <a:gd name="T7" fmla="*/ 28 h 820"/>
                <a:gd name="T8" fmla="*/ 602 w 820"/>
                <a:gd name="T9" fmla="*/ 48 h 820"/>
                <a:gd name="T10" fmla="*/ 644 w 820"/>
                <a:gd name="T11" fmla="*/ 73 h 820"/>
                <a:gd name="T12" fmla="*/ 682 w 820"/>
                <a:gd name="T13" fmla="*/ 104 h 820"/>
                <a:gd name="T14" fmla="*/ 716 w 820"/>
                <a:gd name="T15" fmla="*/ 138 h 820"/>
                <a:gd name="T16" fmla="*/ 746 w 820"/>
                <a:gd name="T17" fmla="*/ 176 h 820"/>
                <a:gd name="T18" fmla="*/ 771 w 820"/>
                <a:gd name="T19" fmla="*/ 218 h 820"/>
                <a:gd name="T20" fmla="*/ 792 w 820"/>
                <a:gd name="T21" fmla="*/ 262 h 820"/>
                <a:gd name="T22" fmla="*/ 807 w 820"/>
                <a:gd name="T23" fmla="*/ 309 h 820"/>
                <a:gd name="T24" fmla="*/ 817 w 820"/>
                <a:gd name="T25" fmla="*/ 358 h 820"/>
                <a:gd name="T26" fmla="*/ 820 w 820"/>
                <a:gd name="T27" fmla="*/ 410 h 820"/>
                <a:gd name="T28" fmla="*/ 817 w 820"/>
                <a:gd name="T29" fmla="*/ 461 h 820"/>
                <a:gd name="T30" fmla="*/ 807 w 820"/>
                <a:gd name="T31" fmla="*/ 511 h 820"/>
                <a:gd name="T32" fmla="*/ 792 w 820"/>
                <a:gd name="T33" fmla="*/ 558 h 820"/>
                <a:gd name="T34" fmla="*/ 771 w 820"/>
                <a:gd name="T35" fmla="*/ 603 h 820"/>
                <a:gd name="T36" fmla="*/ 746 w 820"/>
                <a:gd name="T37" fmla="*/ 644 h 820"/>
                <a:gd name="T38" fmla="*/ 716 w 820"/>
                <a:gd name="T39" fmla="*/ 683 h 820"/>
                <a:gd name="T40" fmla="*/ 682 w 820"/>
                <a:gd name="T41" fmla="*/ 717 h 820"/>
                <a:gd name="T42" fmla="*/ 644 w 820"/>
                <a:gd name="T43" fmla="*/ 746 h 820"/>
                <a:gd name="T44" fmla="*/ 602 w 820"/>
                <a:gd name="T45" fmla="*/ 772 h 820"/>
                <a:gd name="T46" fmla="*/ 558 w 820"/>
                <a:gd name="T47" fmla="*/ 793 h 820"/>
                <a:gd name="T48" fmla="*/ 511 w 820"/>
                <a:gd name="T49" fmla="*/ 808 h 820"/>
                <a:gd name="T50" fmla="*/ 462 w 820"/>
                <a:gd name="T51" fmla="*/ 817 h 820"/>
                <a:gd name="T52" fmla="*/ 409 w 820"/>
                <a:gd name="T53" fmla="*/ 820 h 820"/>
                <a:gd name="T54" fmla="*/ 358 w 820"/>
                <a:gd name="T55" fmla="*/ 817 h 820"/>
                <a:gd name="T56" fmla="*/ 309 w 820"/>
                <a:gd name="T57" fmla="*/ 808 h 820"/>
                <a:gd name="T58" fmla="*/ 262 w 820"/>
                <a:gd name="T59" fmla="*/ 793 h 820"/>
                <a:gd name="T60" fmla="*/ 217 w 820"/>
                <a:gd name="T61" fmla="*/ 772 h 820"/>
                <a:gd name="T62" fmla="*/ 175 w 820"/>
                <a:gd name="T63" fmla="*/ 746 h 820"/>
                <a:gd name="T64" fmla="*/ 137 w 820"/>
                <a:gd name="T65" fmla="*/ 717 h 820"/>
                <a:gd name="T66" fmla="*/ 104 w 820"/>
                <a:gd name="T67" fmla="*/ 683 h 820"/>
                <a:gd name="T68" fmla="*/ 74 w 820"/>
                <a:gd name="T69" fmla="*/ 644 h 820"/>
                <a:gd name="T70" fmla="*/ 48 w 820"/>
                <a:gd name="T71" fmla="*/ 603 h 820"/>
                <a:gd name="T72" fmla="*/ 28 w 820"/>
                <a:gd name="T73" fmla="*/ 558 h 820"/>
                <a:gd name="T74" fmla="*/ 12 w 820"/>
                <a:gd name="T75" fmla="*/ 511 h 820"/>
                <a:gd name="T76" fmla="*/ 3 w 820"/>
                <a:gd name="T77" fmla="*/ 461 h 820"/>
                <a:gd name="T78" fmla="*/ 0 w 820"/>
                <a:gd name="T79" fmla="*/ 410 h 820"/>
                <a:gd name="T80" fmla="*/ 3 w 820"/>
                <a:gd name="T81" fmla="*/ 358 h 820"/>
                <a:gd name="T82" fmla="*/ 12 w 820"/>
                <a:gd name="T83" fmla="*/ 309 h 820"/>
                <a:gd name="T84" fmla="*/ 28 w 820"/>
                <a:gd name="T85" fmla="*/ 262 h 820"/>
                <a:gd name="T86" fmla="*/ 48 w 820"/>
                <a:gd name="T87" fmla="*/ 218 h 820"/>
                <a:gd name="T88" fmla="*/ 74 w 820"/>
                <a:gd name="T89" fmla="*/ 176 h 820"/>
                <a:gd name="T90" fmla="*/ 104 w 820"/>
                <a:gd name="T91" fmla="*/ 138 h 820"/>
                <a:gd name="T92" fmla="*/ 137 w 820"/>
                <a:gd name="T93" fmla="*/ 104 h 820"/>
                <a:gd name="T94" fmla="*/ 175 w 820"/>
                <a:gd name="T95" fmla="*/ 73 h 820"/>
                <a:gd name="T96" fmla="*/ 217 w 820"/>
                <a:gd name="T97" fmla="*/ 48 h 820"/>
                <a:gd name="T98" fmla="*/ 262 w 820"/>
                <a:gd name="T99" fmla="*/ 28 h 820"/>
                <a:gd name="T100" fmla="*/ 309 w 820"/>
                <a:gd name="T101" fmla="*/ 12 h 820"/>
                <a:gd name="T102" fmla="*/ 358 w 820"/>
                <a:gd name="T103" fmla="*/ 3 h 820"/>
                <a:gd name="T104" fmla="*/ 409 w 820"/>
                <a:gd name="T105" fmla="*/ 0 h 8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20">
                  <a:moveTo>
                    <a:pt x="409" y="0"/>
                  </a:moveTo>
                  <a:lnTo>
                    <a:pt x="462" y="3"/>
                  </a:lnTo>
                  <a:lnTo>
                    <a:pt x="511" y="12"/>
                  </a:lnTo>
                  <a:lnTo>
                    <a:pt x="558" y="28"/>
                  </a:lnTo>
                  <a:lnTo>
                    <a:pt x="602" y="48"/>
                  </a:lnTo>
                  <a:lnTo>
                    <a:pt x="644" y="73"/>
                  </a:lnTo>
                  <a:lnTo>
                    <a:pt x="682" y="104"/>
                  </a:lnTo>
                  <a:lnTo>
                    <a:pt x="716" y="138"/>
                  </a:lnTo>
                  <a:lnTo>
                    <a:pt x="746" y="176"/>
                  </a:lnTo>
                  <a:lnTo>
                    <a:pt x="771" y="218"/>
                  </a:lnTo>
                  <a:lnTo>
                    <a:pt x="792" y="262"/>
                  </a:lnTo>
                  <a:lnTo>
                    <a:pt x="807" y="309"/>
                  </a:lnTo>
                  <a:lnTo>
                    <a:pt x="817" y="358"/>
                  </a:lnTo>
                  <a:lnTo>
                    <a:pt x="820" y="410"/>
                  </a:lnTo>
                  <a:lnTo>
                    <a:pt x="817" y="461"/>
                  </a:lnTo>
                  <a:lnTo>
                    <a:pt x="807" y="511"/>
                  </a:lnTo>
                  <a:lnTo>
                    <a:pt x="792" y="558"/>
                  </a:lnTo>
                  <a:lnTo>
                    <a:pt x="771" y="603"/>
                  </a:lnTo>
                  <a:lnTo>
                    <a:pt x="746" y="644"/>
                  </a:lnTo>
                  <a:lnTo>
                    <a:pt x="716" y="683"/>
                  </a:lnTo>
                  <a:lnTo>
                    <a:pt x="682" y="717"/>
                  </a:lnTo>
                  <a:lnTo>
                    <a:pt x="644" y="746"/>
                  </a:lnTo>
                  <a:lnTo>
                    <a:pt x="602" y="772"/>
                  </a:lnTo>
                  <a:lnTo>
                    <a:pt x="558" y="793"/>
                  </a:lnTo>
                  <a:lnTo>
                    <a:pt x="511" y="808"/>
                  </a:lnTo>
                  <a:lnTo>
                    <a:pt x="462" y="817"/>
                  </a:lnTo>
                  <a:lnTo>
                    <a:pt x="409" y="820"/>
                  </a:lnTo>
                  <a:lnTo>
                    <a:pt x="358" y="817"/>
                  </a:lnTo>
                  <a:lnTo>
                    <a:pt x="309" y="808"/>
                  </a:lnTo>
                  <a:lnTo>
                    <a:pt x="262" y="793"/>
                  </a:lnTo>
                  <a:lnTo>
                    <a:pt x="217" y="772"/>
                  </a:lnTo>
                  <a:lnTo>
                    <a:pt x="175" y="746"/>
                  </a:lnTo>
                  <a:lnTo>
                    <a:pt x="137" y="717"/>
                  </a:lnTo>
                  <a:lnTo>
                    <a:pt x="104" y="683"/>
                  </a:lnTo>
                  <a:lnTo>
                    <a:pt x="74" y="644"/>
                  </a:lnTo>
                  <a:lnTo>
                    <a:pt x="48" y="603"/>
                  </a:lnTo>
                  <a:lnTo>
                    <a:pt x="28" y="558"/>
                  </a:lnTo>
                  <a:lnTo>
                    <a:pt x="12" y="511"/>
                  </a:lnTo>
                  <a:lnTo>
                    <a:pt x="3" y="461"/>
                  </a:lnTo>
                  <a:lnTo>
                    <a:pt x="0" y="410"/>
                  </a:lnTo>
                  <a:lnTo>
                    <a:pt x="3" y="358"/>
                  </a:lnTo>
                  <a:lnTo>
                    <a:pt x="12" y="309"/>
                  </a:lnTo>
                  <a:lnTo>
                    <a:pt x="28" y="262"/>
                  </a:lnTo>
                  <a:lnTo>
                    <a:pt x="48" y="218"/>
                  </a:lnTo>
                  <a:lnTo>
                    <a:pt x="74" y="176"/>
                  </a:lnTo>
                  <a:lnTo>
                    <a:pt x="104" y="138"/>
                  </a:lnTo>
                  <a:lnTo>
                    <a:pt x="137" y="104"/>
                  </a:lnTo>
                  <a:lnTo>
                    <a:pt x="175" y="73"/>
                  </a:lnTo>
                  <a:lnTo>
                    <a:pt x="217" y="48"/>
                  </a:lnTo>
                  <a:lnTo>
                    <a:pt x="262" y="28"/>
                  </a:lnTo>
                  <a:lnTo>
                    <a:pt x="309" y="12"/>
                  </a:lnTo>
                  <a:lnTo>
                    <a:pt x="358" y="3"/>
                  </a:lnTo>
                  <a:lnTo>
                    <a:pt x="409"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nvGrpSpPr>
            <xdr:cNvPr id="57" name="Group 136">
              <a:extLst>
                <a:ext uri="{FF2B5EF4-FFF2-40B4-BE49-F238E27FC236}">
                  <a16:creationId xmlns:a16="http://schemas.microsoft.com/office/drawing/2014/main" id="{00000000-0008-0000-0000-000039000000}"/>
                </a:ext>
              </a:extLst>
            </xdr:cNvPr>
            <xdr:cNvGrpSpPr/>
          </xdr:nvGrpSpPr>
          <xdr:grpSpPr>
            <a:xfrm>
              <a:off x="3292476" y="1809750"/>
              <a:ext cx="661987" cy="914400"/>
              <a:chOff x="3292476" y="1809750"/>
              <a:chExt cx="661987" cy="914400"/>
            </a:xfrm>
          </xdr:grpSpPr>
          <xdr:sp macro="" textlink="">
            <xdr:nvSpPr>
              <xdr:cNvPr id="58" name="Rectangle 108">
                <a:extLst>
                  <a:ext uri="{FF2B5EF4-FFF2-40B4-BE49-F238E27FC236}">
                    <a16:creationId xmlns:a16="http://schemas.microsoft.com/office/drawing/2014/main" id="{00000000-0008-0000-0000-00003A000000}"/>
                  </a:ext>
                </a:extLst>
              </xdr:cNvPr>
              <xdr:cNvSpPr>
                <a:spLocks noChangeArrowheads="1"/>
              </xdr:cNvSpPr>
            </xdr:nvSpPr>
            <xdr:spPr bwMode="auto">
              <a:xfrm>
                <a:off x="3597276" y="2165350"/>
                <a:ext cx="52388" cy="519113"/>
              </a:xfrm>
              <a:prstGeom prst="rect">
                <a:avLst/>
              </a:prstGeom>
              <a:solidFill>
                <a:schemeClr val="bg2">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59" name="Freeform 109">
                <a:extLst>
                  <a:ext uri="{FF2B5EF4-FFF2-40B4-BE49-F238E27FC236}">
                    <a16:creationId xmlns:a16="http://schemas.microsoft.com/office/drawing/2014/main" id="{00000000-0008-0000-0000-00003B000000}"/>
                  </a:ext>
                </a:extLst>
              </xdr:cNvPr>
              <xdr:cNvSpPr>
                <a:spLocks/>
              </xdr:cNvSpPr>
            </xdr:nvSpPr>
            <xdr:spPr bwMode="auto">
              <a:xfrm>
                <a:off x="3781426" y="2236788"/>
                <a:ext cx="150813" cy="152400"/>
              </a:xfrm>
              <a:custGeom>
                <a:avLst/>
                <a:gdLst>
                  <a:gd name="T0" fmla="*/ 77 w 95"/>
                  <a:gd name="T1" fmla="*/ 0 h 96"/>
                  <a:gd name="T2" fmla="*/ 95 w 95"/>
                  <a:gd name="T3" fmla="*/ 0 h 96"/>
                  <a:gd name="T4" fmla="*/ 95 w 95"/>
                  <a:gd name="T5" fmla="*/ 96 h 96"/>
                  <a:gd name="T6" fmla="*/ 0 w 95"/>
                  <a:gd name="T7" fmla="*/ 96 h 96"/>
                  <a:gd name="T8" fmla="*/ 0 w 95"/>
                  <a:gd name="T9" fmla="*/ 70 h 96"/>
                  <a:gd name="T10" fmla="*/ 77 w 95"/>
                  <a:gd name="T11" fmla="*/ 70 h 96"/>
                  <a:gd name="T12" fmla="*/ 77 w 95"/>
                  <a:gd name="T13" fmla="*/ 0 h 96"/>
                </a:gdLst>
                <a:ahLst/>
                <a:cxnLst>
                  <a:cxn ang="0">
                    <a:pos x="T0" y="T1"/>
                  </a:cxn>
                  <a:cxn ang="0">
                    <a:pos x="T2" y="T3"/>
                  </a:cxn>
                  <a:cxn ang="0">
                    <a:pos x="T4" y="T5"/>
                  </a:cxn>
                  <a:cxn ang="0">
                    <a:pos x="T6" y="T7"/>
                  </a:cxn>
                  <a:cxn ang="0">
                    <a:pos x="T8" y="T9"/>
                  </a:cxn>
                  <a:cxn ang="0">
                    <a:pos x="T10" y="T11"/>
                  </a:cxn>
                  <a:cxn ang="0">
                    <a:pos x="T12" y="T13"/>
                  </a:cxn>
                </a:cxnLst>
                <a:rect l="0" t="0" r="r" b="b"/>
                <a:pathLst>
                  <a:path w="95" h="96">
                    <a:moveTo>
                      <a:pt x="77" y="0"/>
                    </a:moveTo>
                    <a:lnTo>
                      <a:pt x="95" y="0"/>
                    </a:lnTo>
                    <a:lnTo>
                      <a:pt x="95" y="96"/>
                    </a:lnTo>
                    <a:lnTo>
                      <a:pt x="0" y="96"/>
                    </a:lnTo>
                    <a:lnTo>
                      <a:pt x="0" y="70"/>
                    </a:lnTo>
                    <a:lnTo>
                      <a:pt x="77" y="70"/>
                    </a:lnTo>
                    <a:lnTo>
                      <a:pt x="77" y="0"/>
                    </a:lnTo>
                    <a:close/>
                  </a:path>
                </a:pathLst>
              </a:custGeom>
              <a:solidFill>
                <a:schemeClr val="bg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0" name="Freeform 110">
                <a:extLst>
                  <a:ext uri="{FF2B5EF4-FFF2-40B4-BE49-F238E27FC236}">
                    <a16:creationId xmlns:a16="http://schemas.microsoft.com/office/drawing/2014/main" id="{00000000-0008-0000-0000-00003C000000}"/>
                  </a:ext>
                </a:extLst>
              </xdr:cNvPr>
              <xdr:cNvSpPr>
                <a:spLocks/>
              </xdr:cNvSpPr>
            </xdr:nvSpPr>
            <xdr:spPr bwMode="auto">
              <a:xfrm>
                <a:off x="3313113" y="2236788"/>
                <a:ext cx="152400" cy="152400"/>
              </a:xfrm>
              <a:custGeom>
                <a:avLst/>
                <a:gdLst>
                  <a:gd name="T0" fmla="*/ 0 w 96"/>
                  <a:gd name="T1" fmla="*/ 0 h 96"/>
                  <a:gd name="T2" fmla="*/ 19 w 96"/>
                  <a:gd name="T3" fmla="*/ 0 h 96"/>
                  <a:gd name="T4" fmla="*/ 19 w 96"/>
                  <a:gd name="T5" fmla="*/ 70 h 96"/>
                  <a:gd name="T6" fmla="*/ 96 w 96"/>
                  <a:gd name="T7" fmla="*/ 70 h 96"/>
                  <a:gd name="T8" fmla="*/ 96 w 96"/>
                  <a:gd name="T9" fmla="*/ 96 h 96"/>
                  <a:gd name="T10" fmla="*/ 0 w 96"/>
                  <a:gd name="T11" fmla="*/ 96 h 96"/>
                  <a:gd name="T12" fmla="*/ 0 w 96"/>
                  <a:gd name="T13" fmla="*/ 0 h 96"/>
                </a:gdLst>
                <a:ahLst/>
                <a:cxnLst>
                  <a:cxn ang="0">
                    <a:pos x="T0" y="T1"/>
                  </a:cxn>
                  <a:cxn ang="0">
                    <a:pos x="T2" y="T3"/>
                  </a:cxn>
                  <a:cxn ang="0">
                    <a:pos x="T4" y="T5"/>
                  </a:cxn>
                  <a:cxn ang="0">
                    <a:pos x="T6" y="T7"/>
                  </a:cxn>
                  <a:cxn ang="0">
                    <a:pos x="T8" y="T9"/>
                  </a:cxn>
                  <a:cxn ang="0">
                    <a:pos x="T10" y="T11"/>
                  </a:cxn>
                  <a:cxn ang="0">
                    <a:pos x="T12" y="T13"/>
                  </a:cxn>
                </a:cxnLst>
                <a:rect l="0" t="0" r="r" b="b"/>
                <a:pathLst>
                  <a:path w="96" h="96">
                    <a:moveTo>
                      <a:pt x="0" y="0"/>
                    </a:moveTo>
                    <a:lnTo>
                      <a:pt x="19" y="0"/>
                    </a:lnTo>
                    <a:lnTo>
                      <a:pt x="19" y="70"/>
                    </a:lnTo>
                    <a:lnTo>
                      <a:pt x="96" y="70"/>
                    </a:lnTo>
                    <a:lnTo>
                      <a:pt x="96" y="96"/>
                    </a:lnTo>
                    <a:lnTo>
                      <a:pt x="0" y="96"/>
                    </a:lnTo>
                    <a:lnTo>
                      <a:pt x="0" y="0"/>
                    </a:lnTo>
                    <a:close/>
                  </a:path>
                </a:pathLst>
              </a:custGeom>
              <a:solidFill>
                <a:schemeClr val="bg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1" name="Rectangle 111">
                <a:extLst>
                  <a:ext uri="{FF2B5EF4-FFF2-40B4-BE49-F238E27FC236}">
                    <a16:creationId xmlns:a16="http://schemas.microsoft.com/office/drawing/2014/main" id="{00000000-0008-0000-0000-00003D000000}"/>
                  </a:ext>
                </a:extLst>
              </xdr:cNvPr>
              <xdr:cNvSpPr>
                <a:spLocks noChangeArrowheads="1"/>
              </xdr:cNvSpPr>
            </xdr:nvSpPr>
            <xdr:spPr bwMode="auto">
              <a:xfrm>
                <a:off x="3384551" y="2328863"/>
                <a:ext cx="477838" cy="90488"/>
              </a:xfrm>
              <a:prstGeom prst="rect">
                <a:avLst/>
              </a:prstGeom>
              <a:solidFill>
                <a:schemeClr val="accent4"/>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2" name="Freeform 112">
                <a:extLst>
                  <a:ext uri="{FF2B5EF4-FFF2-40B4-BE49-F238E27FC236}">
                    <a16:creationId xmlns:a16="http://schemas.microsoft.com/office/drawing/2014/main" id="{00000000-0008-0000-0000-00003E000000}"/>
                  </a:ext>
                </a:extLst>
              </xdr:cNvPr>
              <xdr:cNvSpPr>
                <a:spLocks/>
              </xdr:cNvSpPr>
            </xdr:nvSpPr>
            <xdr:spPr bwMode="auto">
              <a:xfrm>
                <a:off x="3390901" y="1809750"/>
                <a:ext cx="476250" cy="417513"/>
              </a:xfrm>
              <a:custGeom>
                <a:avLst/>
                <a:gdLst>
                  <a:gd name="T0" fmla="*/ 0 w 300"/>
                  <a:gd name="T1" fmla="*/ 0 h 263"/>
                  <a:gd name="T2" fmla="*/ 300 w 300"/>
                  <a:gd name="T3" fmla="*/ 0 h 263"/>
                  <a:gd name="T4" fmla="*/ 268 w 300"/>
                  <a:gd name="T5" fmla="*/ 263 h 263"/>
                  <a:gd name="T6" fmla="*/ 31 w 300"/>
                  <a:gd name="T7" fmla="*/ 263 h 263"/>
                  <a:gd name="T8" fmla="*/ 0 w 300"/>
                  <a:gd name="T9" fmla="*/ 0 h 263"/>
                </a:gdLst>
                <a:ahLst/>
                <a:cxnLst>
                  <a:cxn ang="0">
                    <a:pos x="T0" y="T1"/>
                  </a:cxn>
                  <a:cxn ang="0">
                    <a:pos x="T2" y="T3"/>
                  </a:cxn>
                  <a:cxn ang="0">
                    <a:pos x="T4" y="T5"/>
                  </a:cxn>
                  <a:cxn ang="0">
                    <a:pos x="T6" y="T7"/>
                  </a:cxn>
                  <a:cxn ang="0">
                    <a:pos x="T8" y="T9"/>
                  </a:cxn>
                </a:cxnLst>
                <a:rect l="0" t="0" r="r" b="b"/>
                <a:pathLst>
                  <a:path w="300" h="263">
                    <a:moveTo>
                      <a:pt x="0" y="0"/>
                    </a:moveTo>
                    <a:lnTo>
                      <a:pt x="300" y="0"/>
                    </a:lnTo>
                    <a:lnTo>
                      <a:pt x="268" y="263"/>
                    </a:lnTo>
                    <a:lnTo>
                      <a:pt x="31" y="263"/>
                    </a:lnTo>
                    <a:lnTo>
                      <a:pt x="0" y="0"/>
                    </a:lnTo>
                    <a:close/>
                  </a:path>
                </a:pathLst>
              </a:custGeom>
              <a:solidFill>
                <a:schemeClr val="accent4"/>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3" name="Freeform 113">
                <a:extLst>
                  <a:ext uri="{FF2B5EF4-FFF2-40B4-BE49-F238E27FC236}">
                    <a16:creationId xmlns:a16="http://schemas.microsoft.com/office/drawing/2014/main" id="{00000000-0008-0000-0000-00003F000000}"/>
                  </a:ext>
                </a:extLst>
              </xdr:cNvPr>
              <xdr:cNvSpPr>
                <a:spLocks/>
              </xdr:cNvSpPr>
            </xdr:nvSpPr>
            <xdr:spPr bwMode="auto">
              <a:xfrm>
                <a:off x="3590926" y="1985963"/>
                <a:ext cx="76200" cy="77788"/>
              </a:xfrm>
              <a:custGeom>
                <a:avLst/>
                <a:gdLst>
                  <a:gd name="T0" fmla="*/ 23 w 48"/>
                  <a:gd name="T1" fmla="*/ 0 h 49"/>
                  <a:gd name="T2" fmla="*/ 34 w 48"/>
                  <a:gd name="T3" fmla="*/ 2 h 49"/>
                  <a:gd name="T4" fmla="*/ 41 w 48"/>
                  <a:gd name="T5" fmla="*/ 7 h 49"/>
                  <a:gd name="T6" fmla="*/ 46 w 48"/>
                  <a:gd name="T7" fmla="*/ 15 h 49"/>
                  <a:gd name="T8" fmla="*/ 48 w 48"/>
                  <a:gd name="T9" fmla="*/ 25 h 49"/>
                  <a:gd name="T10" fmla="*/ 46 w 48"/>
                  <a:gd name="T11" fmla="*/ 34 h 49"/>
                  <a:gd name="T12" fmla="*/ 41 w 48"/>
                  <a:gd name="T13" fmla="*/ 41 h 49"/>
                  <a:gd name="T14" fmla="*/ 34 w 48"/>
                  <a:gd name="T15" fmla="*/ 47 h 49"/>
                  <a:gd name="T16" fmla="*/ 23 w 48"/>
                  <a:gd name="T17" fmla="*/ 49 h 49"/>
                  <a:gd name="T18" fmla="*/ 14 w 48"/>
                  <a:gd name="T19" fmla="*/ 47 h 49"/>
                  <a:gd name="T20" fmla="*/ 7 w 48"/>
                  <a:gd name="T21" fmla="*/ 41 h 49"/>
                  <a:gd name="T22" fmla="*/ 2 w 48"/>
                  <a:gd name="T23" fmla="*/ 34 h 49"/>
                  <a:gd name="T24" fmla="*/ 0 w 48"/>
                  <a:gd name="T25" fmla="*/ 25 h 49"/>
                  <a:gd name="T26" fmla="*/ 2 w 48"/>
                  <a:gd name="T27" fmla="*/ 15 h 49"/>
                  <a:gd name="T28" fmla="*/ 7 w 48"/>
                  <a:gd name="T29" fmla="*/ 7 h 49"/>
                  <a:gd name="T30" fmla="*/ 14 w 48"/>
                  <a:gd name="T31" fmla="*/ 2 h 49"/>
                  <a:gd name="T32" fmla="*/ 23 w 48"/>
                  <a:gd name="T33" fmla="*/ 0 h 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8" h="49">
                    <a:moveTo>
                      <a:pt x="23" y="0"/>
                    </a:moveTo>
                    <a:lnTo>
                      <a:pt x="34" y="2"/>
                    </a:lnTo>
                    <a:lnTo>
                      <a:pt x="41" y="7"/>
                    </a:lnTo>
                    <a:lnTo>
                      <a:pt x="46" y="15"/>
                    </a:lnTo>
                    <a:lnTo>
                      <a:pt x="48" y="25"/>
                    </a:lnTo>
                    <a:lnTo>
                      <a:pt x="46" y="34"/>
                    </a:lnTo>
                    <a:lnTo>
                      <a:pt x="41" y="41"/>
                    </a:lnTo>
                    <a:lnTo>
                      <a:pt x="34" y="47"/>
                    </a:lnTo>
                    <a:lnTo>
                      <a:pt x="23" y="49"/>
                    </a:lnTo>
                    <a:lnTo>
                      <a:pt x="14" y="47"/>
                    </a:lnTo>
                    <a:lnTo>
                      <a:pt x="7" y="41"/>
                    </a:lnTo>
                    <a:lnTo>
                      <a:pt x="2" y="34"/>
                    </a:lnTo>
                    <a:lnTo>
                      <a:pt x="0" y="25"/>
                    </a:lnTo>
                    <a:lnTo>
                      <a:pt x="2" y="15"/>
                    </a:lnTo>
                    <a:lnTo>
                      <a:pt x="7" y="7"/>
                    </a:lnTo>
                    <a:lnTo>
                      <a:pt x="14" y="2"/>
                    </a:lnTo>
                    <a:lnTo>
                      <a:pt x="23" y="0"/>
                    </a:lnTo>
                    <a:close/>
                  </a:path>
                </a:pathLst>
              </a:custGeom>
              <a:solidFill>
                <a:srgbClr val="F7FAFD"/>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4" name="Freeform 114">
                <a:extLst>
                  <a:ext uri="{FF2B5EF4-FFF2-40B4-BE49-F238E27FC236}">
                    <a16:creationId xmlns:a16="http://schemas.microsoft.com/office/drawing/2014/main" id="{00000000-0008-0000-0000-000040000000}"/>
                  </a:ext>
                </a:extLst>
              </xdr:cNvPr>
              <xdr:cNvSpPr>
                <a:spLocks/>
              </xdr:cNvSpPr>
            </xdr:nvSpPr>
            <xdr:spPr bwMode="auto">
              <a:xfrm>
                <a:off x="3292476" y="2206625"/>
                <a:ext cx="71438" cy="100013"/>
              </a:xfrm>
              <a:custGeom>
                <a:avLst/>
                <a:gdLst>
                  <a:gd name="T0" fmla="*/ 22 w 45"/>
                  <a:gd name="T1" fmla="*/ 0 h 63"/>
                  <a:gd name="T2" fmla="*/ 24 w 45"/>
                  <a:gd name="T3" fmla="*/ 0 h 63"/>
                  <a:gd name="T4" fmla="*/ 34 w 45"/>
                  <a:gd name="T5" fmla="*/ 3 h 63"/>
                  <a:gd name="T6" fmla="*/ 42 w 45"/>
                  <a:gd name="T7" fmla="*/ 11 h 63"/>
                  <a:gd name="T8" fmla="*/ 45 w 45"/>
                  <a:gd name="T9" fmla="*/ 21 h 63"/>
                  <a:gd name="T10" fmla="*/ 45 w 45"/>
                  <a:gd name="T11" fmla="*/ 42 h 63"/>
                  <a:gd name="T12" fmla="*/ 42 w 45"/>
                  <a:gd name="T13" fmla="*/ 53 h 63"/>
                  <a:gd name="T14" fmla="*/ 34 w 45"/>
                  <a:gd name="T15" fmla="*/ 61 h 63"/>
                  <a:gd name="T16" fmla="*/ 24 w 45"/>
                  <a:gd name="T17" fmla="*/ 63 h 63"/>
                  <a:gd name="T18" fmla="*/ 22 w 45"/>
                  <a:gd name="T19" fmla="*/ 63 h 63"/>
                  <a:gd name="T20" fmla="*/ 11 w 45"/>
                  <a:gd name="T21" fmla="*/ 61 h 63"/>
                  <a:gd name="T22" fmla="*/ 3 w 45"/>
                  <a:gd name="T23" fmla="*/ 53 h 63"/>
                  <a:gd name="T24" fmla="*/ 0 w 45"/>
                  <a:gd name="T25" fmla="*/ 42 h 63"/>
                  <a:gd name="T26" fmla="*/ 0 w 45"/>
                  <a:gd name="T27" fmla="*/ 21 h 63"/>
                  <a:gd name="T28" fmla="*/ 3 w 45"/>
                  <a:gd name="T29" fmla="*/ 11 h 63"/>
                  <a:gd name="T30" fmla="*/ 11 w 45"/>
                  <a:gd name="T31" fmla="*/ 3 h 63"/>
                  <a:gd name="T32" fmla="*/ 22 w 45"/>
                  <a:gd name="T33" fmla="*/ 0 h 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5" h="63">
                    <a:moveTo>
                      <a:pt x="22" y="0"/>
                    </a:moveTo>
                    <a:lnTo>
                      <a:pt x="24" y="0"/>
                    </a:lnTo>
                    <a:lnTo>
                      <a:pt x="34" y="3"/>
                    </a:lnTo>
                    <a:lnTo>
                      <a:pt x="42" y="11"/>
                    </a:lnTo>
                    <a:lnTo>
                      <a:pt x="45" y="21"/>
                    </a:lnTo>
                    <a:lnTo>
                      <a:pt x="45" y="42"/>
                    </a:lnTo>
                    <a:lnTo>
                      <a:pt x="42" y="53"/>
                    </a:lnTo>
                    <a:lnTo>
                      <a:pt x="34" y="61"/>
                    </a:lnTo>
                    <a:lnTo>
                      <a:pt x="24" y="63"/>
                    </a:lnTo>
                    <a:lnTo>
                      <a:pt x="22" y="63"/>
                    </a:lnTo>
                    <a:lnTo>
                      <a:pt x="11" y="61"/>
                    </a:lnTo>
                    <a:lnTo>
                      <a:pt x="3" y="53"/>
                    </a:lnTo>
                    <a:lnTo>
                      <a:pt x="0" y="42"/>
                    </a:lnTo>
                    <a:lnTo>
                      <a:pt x="0" y="21"/>
                    </a:lnTo>
                    <a:lnTo>
                      <a:pt x="3" y="11"/>
                    </a:lnTo>
                    <a:lnTo>
                      <a:pt x="11" y="3"/>
                    </a:lnTo>
                    <a:lnTo>
                      <a:pt x="22" y="0"/>
                    </a:lnTo>
                    <a:close/>
                  </a:path>
                </a:pathLst>
              </a:custGeom>
              <a:solidFill>
                <a:schemeClr val="accent4"/>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5" name="Freeform 115">
                <a:extLst>
                  <a:ext uri="{FF2B5EF4-FFF2-40B4-BE49-F238E27FC236}">
                    <a16:creationId xmlns:a16="http://schemas.microsoft.com/office/drawing/2014/main" id="{00000000-0008-0000-0000-000041000000}"/>
                  </a:ext>
                </a:extLst>
              </xdr:cNvPr>
              <xdr:cNvSpPr>
                <a:spLocks/>
              </xdr:cNvSpPr>
            </xdr:nvSpPr>
            <xdr:spPr bwMode="auto">
              <a:xfrm>
                <a:off x="3881438" y="2206625"/>
                <a:ext cx="73025" cy="100013"/>
              </a:xfrm>
              <a:custGeom>
                <a:avLst/>
                <a:gdLst>
                  <a:gd name="T0" fmla="*/ 22 w 46"/>
                  <a:gd name="T1" fmla="*/ 0 h 63"/>
                  <a:gd name="T2" fmla="*/ 24 w 46"/>
                  <a:gd name="T3" fmla="*/ 0 h 63"/>
                  <a:gd name="T4" fmla="*/ 34 w 46"/>
                  <a:gd name="T5" fmla="*/ 3 h 63"/>
                  <a:gd name="T6" fmla="*/ 42 w 46"/>
                  <a:gd name="T7" fmla="*/ 11 h 63"/>
                  <a:gd name="T8" fmla="*/ 46 w 46"/>
                  <a:gd name="T9" fmla="*/ 21 h 63"/>
                  <a:gd name="T10" fmla="*/ 46 w 46"/>
                  <a:gd name="T11" fmla="*/ 42 h 63"/>
                  <a:gd name="T12" fmla="*/ 42 w 46"/>
                  <a:gd name="T13" fmla="*/ 53 h 63"/>
                  <a:gd name="T14" fmla="*/ 34 w 46"/>
                  <a:gd name="T15" fmla="*/ 61 h 63"/>
                  <a:gd name="T16" fmla="*/ 24 w 46"/>
                  <a:gd name="T17" fmla="*/ 63 h 63"/>
                  <a:gd name="T18" fmla="*/ 22 w 46"/>
                  <a:gd name="T19" fmla="*/ 63 h 63"/>
                  <a:gd name="T20" fmla="*/ 12 w 46"/>
                  <a:gd name="T21" fmla="*/ 61 h 63"/>
                  <a:gd name="T22" fmla="*/ 4 w 46"/>
                  <a:gd name="T23" fmla="*/ 53 h 63"/>
                  <a:gd name="T24" fmla="*/ 0 w 46"/>
                  <a:gd name="T25" fmla="*/ 42 h 63"/>
                  <a:gd name="T26" fmla="*/ 0 w 46"/>
                  <a:gd name="T27" fmla="*/ 21 h 63"/>
                  <a:gd name="T28" fmla="*/ 4 w 46"/>
                  <a:gd name="T29" fmla="*/ 11 h 63"/>
                  <a:gd name="T30" fmla="*/ 12 w 46"/>
                  <a:gd name="T31" fmla="*/ 3 h 63"/>
                  <a:gd name="T32" fmla="*/ 22 w 46"/>
                  <a:gd name="T33" fmla="*/ 0 h 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6" h="63">
                    <a:moveTo>
                      <a:pt x="22" y="0"/>
                    </a:moveTo>
                    <a:lnTo>
                      <a:pt x="24" y="0"/>
                    </a:lnTo>
                    <a:lnTo>
                      <a:pt x="34" y="3"/>
                    </a:lnTo>
                    <a:lnTo>
                      <a:pt x="42" y="11"/>
                    </a:lnTo>
                    <a:lnTo>
                      <a:pt x="46" y="21"/>
                    </a:lnTo>
                    <a:lnTo>
                      <a:pt x="46" y="42"/>
                    </a:lnTo>
                    <a:lnTo>
                      <a:pt x="42" y="53"/>
                    </a:lnTo>
                    <a:lnTo>
                      <a:pt x="34" y="61"/>
                    </a:lnTo>
                    <a:lnTo>
                      <a:pt x="24" y="63"/>
                    </a:lnTo>
                    <a:lnTo>
                      <a:pt x="22" y="63"/>
                    </a:lnTo>
                    <a:lnTo>
                      <a:pt x="12" y="61"/>
                    </a:lnTo>
                    <a:lnTo>
                      <a:pt x="4" y="53"/>
                    </a:lnTo>
                    <a:lnTo>
                      <a:pt x="0" y="42"/>
                    </a:lnTo>
                    <a:lnTo>
                      <a:pt x="0" y="21"/>
                    </a:lnTo>
                    <a:lnTo>
                      <a:pt x="4" y="11"/>
                    </a:lnTo>
                    <a:lnTo>
                      <a:pt x="12" y="3"/>
                    </a:lnTo>
                    <a:lnTo>
                      <a:pt x="22" y="0"/>
                    </a:lnTo>
                    <a:close/>
                  </a:path>
                </a:pathLst>
              </a:custGeom>
              <a:solidFill>
                <a:schemeClr val="accent4"/>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6" name="Freeform 116">
                <a:extLst>
                  <a:ext uri="{FF2B5EF4-FFF2-40B4-BE49-F238E27FC236}">
                    <a16:creationId xmlns:a16="http://schemas.microsoft.com/office/drawing/2014/main" id="{00000000-0008-0000-0000-000042000000}"/>
                  </a:ext>
                </a:extLst>
              </xdr:cNvPr>
              <xdr:cNvSpPr>
                <a:spLocks/>
              </xdr:cNvSpPr>
            </xdr:nvSpPr>
            <xdr:spPr bwMode="auto">
              <a:xfrm>
                <a:off x="3405188" y="2563813"/>
                <a:ext cx="438150" cy="60325"/>
              </a:xfrm>
              <a:custGeom>
                <a:avLst/>
                <a:gdLst>
                  <a:gd name="T0" fmla="*/ 38 w 276"/>
                  <a:gd name="T1" fmla="*/ 0 h 38"/>
                  <a:gd name="T2" fmla="*/ 239 w 276"/>
                  <a:gd name="T3" fmla="*/ 0 h 38"/>
                  <a:gd name="T4" fmla="*/ 250 w 276"/>
                  <a:gd name="T5" fmla="*/ 2 h 38"/>
                  <a:gd name="T6" fmla="*/ 260 w 276"/>
                  <a:gd name="T7" fmla="*/ 7 h 38"/>
                  <a:gd name="T8" fmla="*/ 269 w 276"/>
                  <a:gd name="T9" fmla="*/ 16 h 38"/>
                  <a:gd name="T10" fmla="*/ 274 w 276"/>
                  <a:gd name="T11" fmla="*/ 26 h 38"/>
                  <a:gd name="T12" fmla="*/ 276 w 276"/>
                  <a:gd name="T13" fmla="*/ 38 h 38"/>
                  <a:gd name="T14" fmla="*/ 250 w 276"/>
                  <a:gd name="T15" fmla="*/ 38 h 38"/>
                  <a:gd name="T16" fmla="*/ 250 w 276"/>
                  <a:gd name="T17" fmla="*/ 33 h 38"/>
                  <a:gd name="T18" fmla="*/ 248 w 276"/>
                  <a:gd name="T19" fmla="*/ 30 h 38"/>
                  <a:gd name="T20" fmla="*/ 245 w 276"/>
                  <a:gd name="T21" fmla="*/ 27 h 38"/>
                  <a:gd name="T22" fmla="*/ 242 w 276"/>
                  <a:gd name="T23" fmla="*/ 25 h 38"/>
                  <a:gd name="T24" fmla="*/ 239 w 276"/>
                  <a:gd name="T25" fmla="*/ 24 h 38"/>
                  <a:gd name="T26" fmla="*/ 38 w 276"/>
                  <a:gd name="T27" fmla="*/ 24 h 38"/>
                  <a:gd name="T28" fmla="*/ 34 w 276"/>
                  <a:gd name="T29" fmla="*/ 25 h 38"/>
                  <a:gd name="T30" fmla="*/ 31 w 276"/>
                  <a:gd name="T31" fmla="*/ 27 h 38"/>
                  <a:gd name="T32" fmla="*/ 29 w 276"/>
                  <a:gd name="T33" fmla="*/ 30 h 38"/>
                  <a:gd name="T34" fmla="*/ 27 w 276"/>
                  <a:gd name="T35" fmla="*/ 33 h 38"/>
                  <a:gd name="T36" fmla="*/ 26 w 276"/>
                  <a:gd name="T37" fmla="*/ 38 h 38"/>
                  <a:gd name="T38" fmla="*/ 0 w 276"/>
                  <a:gd name="T39" fmla="*/ 38 h 38"/>
                  <a:gd name="T40" fmla="*/ 3 w 276"/>
                  <a:gd name="T41" fmla="*/ 23 h 38"/>
                  <a:gd name="T42" fmla="*/ 11 w 276"/>
                  <a:gd name="T43" fmla="*/ 11 h 38"/>
                  <a:gd name="T44" fmla="*/ 23 w 276"/>
                  <a:gd name="T45" fmla="*/ 3 h 38"/>
                  <a:gd name="T46" fmla="*/ 38 w 276"/>
                  <a:gd name="T47" fmla="*/ 0 h 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276" h="38">
                    <a:moveTo>
                      <a:pt x="38" y="0"/>
                    </a:moveTo>
                    <a:lnTo>
                      <a:pt x="239" y="0"/>
                    </a:lnTo>
                    <a:lnTo>
                      <a:pt x="250" y="2"/>
                    </a:lnTo>
                    <a:lnTo>
                      <a:pt x="260" y="7"/>
                    </a:lnTo>
                    <a:lnTo>
                      <a:pt x="269" y="16"/>
                    </a:lnTo>
                    <a:lnTo>
                      <a:pt x="274" y="26"/>
                    </a:lnTo>
                    <a:lnTo>
                      <a:pt x="276" y="38"/>
                    </a:lnTo>
                    <a:lnTo>
                      <a:pt x="250" y="38"/>
                    </a:lnTo>
                    <a:lnTo>
                      <a:pt x="250" y="33"/>
                    </a:lnTo>
                    <a:lnTo>
                      <a:pt x="248" y="30"/>
                    </a:lnTo>
                    <a:lnTo>
                      <a:pt x="245" y="27"/>
                    </a:lnTo>
                    <a:lnTo>
                      <a:pt x="242" y="25"/>
                    </a:lnTo>
                    <a:lnTo>
                      <a:pt x="239" y="24"/>
                    </a:lnTo>
                    <a:lnTo>
                      <a:pt x="38" y="24"/>
                    </a:lnTo>
                    <a:lnTo>
                      <a:pt x="34" y="25"/>
                    </a:lnTo>
                    <a:lnTo>
                      <a:pt x="31" y="27"/>
                    </a:lnTo>
                    <a:lnTo>
                      <a:pt x="29" y="30"/>
                    </a:lnTo>
                    <a:lnTo>
                      <a:pt x="27" y="33"/>
                    </a:lnTo>
                    <a:lnTo>
                      <a:pt x="26" y="38"/>
                    </a:lnTo>
                    <a:lnTo>
                      <a:pt x="0" y="38"/>
                    </a:lnTo>
                    <a:lnTo>
                      <a:pt x="3" y="23"/>
                    </a:lnTo>
                    <a:lnTo>
                      <a:pt x="11" y="11"/>
                    </a:lnTo>
                    <a:lnTo>
                      <a:pt x="23" y="3"/>
                    </a:lnTo>
                    <a:lnTo>
                      <a:pt x="38" y="0"/>
                    </a:lnTo>
                    <a:close/>
                  </a:path>
                </a:pathLst>
              </a:custGeom>
              <a:solidFill>
                <a:schemeClr val="bg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7" name="Freeform 117">
                <a:extLst>
                  <a:ext uri="{FF2B5EF4-FFF2-40B4-BE49-F238E27FC236}">
                    <a16:creationId xmlns:a16="http://schemas.microsoft.com/office/drawing/2014/main" id="{00000000-0008-0000-0000-000043000000}"/>
                  </a:ext>
                </a:extLst>
              </xdr:cNvPr>
              <xdr:cNvSpPr>
                <a:spLocks/>
              </xdr:cNvSpPr>
            </xdr:nvSpPr>
            <xdr:spPr bwMode="auto">
              <a:xfrm>
                <a:off x="3395663" y="2613025"/>
                <a:ext cx="50800" cy="71438"/>
              </a:xfrm>
              <a:custGeom>
                <a:avLst/>
                <a:gdLst>
                  <a:gd name="T0" fmla="*/ 15 w 32"/>
                  <a:gd name="T1" fmla="*/ 0 h 45"/>
                  <a:gd name="T2" fmla="*/ 19 w 32"/>
                  <a:gd name="T3" fmla="*/ 0 h 45"/>
                  <a:gd name="T4" fmla="*/ 23 w 32"/>
                  <a:gd name="T5" fmla="*/ 2 h 45"/>
                  <a:gd name="T6" fmla="*/ 26 w 32"/>
                  <a:gd name="T7" fmla="*/ 5 h 45"/>
                  <a:gd name="T8" fmla="*/ 29 w 32"/>
                  <a:gd name="T9" fmla="*/ 8 h 45"/>
                  <a:gd name="T10" fmla="*/ 30 w 32"/>
                  <a:gd name="T11" fmla="*/ 12 h 45"/>
                  <a:gd name="T12" fmla="*/ 32 w 32"/>
                  <a:gd name="T13" fmla="*/ 16 h 45"/>
                  <a:gd name="T14" fmla="*/ 32 w 32"/>
                  <a:gd name="T15" fmla="*/ 29 h 45"/>
                  <a:gd name="T16" fmla="*/ 30 w 32"/>
                  <a:gd name="T17" fmla="*/ 33 h 45"/>
                  <a:gd name="T18" fmla="*/ 29 w 32"/>
                  <a:gd name="T19" fmla="*/ 37 h 45"/>
                  <a:gd name="T20" fmla="*/ 26 w 32"/>
                  <a:gd name="T21" fmla="*/ 40 h 45"/>
                  <a:gd name="T22" fmla="*/ 23 w 32"/>
                  <a:gd name="T23" fmla="*/ 43 h 45"/>
                  <a:gd name="T24" fmla="*/ 19 w 32"/>
                  <a:gd name="T25" fmla="*/ 45 h 45"/>
                  <a:gd name="T26" fmla="*/ 15 w 32"/>
                  <a:gd name="T27" fmla="*/ 45 h 45"/>
                  <a:gd name="T28" fmla="*/ 11 w 32"/>
                  <a:gd name="T29" fmla="*/ 45 h 45"/>
                  <a:gd name="T30" fmla="*/ 7 w 32"/>
                  <a:gd name="T31" fmla="*/ 43 h 45"/>
                  <a:gd name="T32" fmla="*/ 4 w 32"/>
                  <a:gd name="T33" fmla="*/ 40 h 45"/>
                  <a:gd name="T34" fmla="*/ 2 w 32"/>
                  <a:gd name="T35" fmla="*/ 37 h 45"/>
                  <a:gd name="T36" fmla="*/ 0 w 32"/>
                  <a:gd name="T37" fmla="*/ 33 h 45"/>
                  <a:gd name="T38" fmla="*/ 0 w 32"/>
                  <a:gd name="T39" fmla="*/ 29 h 45"/>
                  <a:gd name="T40" fmla="*/ 0 w 32"/>
                  <a:gd name="T41" fmla="*/ 16 h 45"/>
                  <a:gd name="T42" fmla="*/ 0 w 32"/>
                  <a:gd name="T43" fmla="*/ 12 h 45"/>
                  <a:gd name="T44" fmla="*/ 2 w 32"/>
                  <a:gd name="T45" fmla="*/ 8 h 45"/>
                  <a:gd name="T46" fmla="*/ 4 w 32"/>
                  <a:gd name="T47" fmla="*/ 5 h 45"/>
                  <a:gd name="T48" fmla="*/ 7 w 32"/>
                  <a:gd name="T49" fmla="*/ 2 h 45"/>
                  <a:gd name="T50" fmla="*/ 11 w 32"/>
                  <a:gd name="T51" fmla="*/ 0 h 45"/>
                  <a:gd name="T52" fmla="*/ 15 w 32"/>
                  <a:gd name="T53" fmla="*/ 0 h 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32" h="45">
                    <a:moveTo>
                      <a:pt x="15" y="0"/>
                    </a:moveTo>
                    <a:lnTo>
                      <a:pt x="19" y="0"/>
                    </a:lnTo>
                    <a:lnTo>
                      <a:pt x="23" y="2"/>
                    </a:lnTo>
                    <a:lnTo>
                      <a:pt x="26" y="5"/>
                    </a:lnTo>
                    <a:lnTo>
                      <a:pt x="29" y="8"/>
                    </a:lnTo>
                    <a:lnTo>
                      <a:pt x="30" y="12"/>
                    </a:lnTo>
                    <a:lnTo>
                      <a:pt x="32" y="16"/>
                    </a:lnTo>
                    <a:lnTo>
                      <a:pt x="32" y="29"/>
                    </a:lnTo>
                    <a:lnTo>
                      <a:pt x="30" y="33"/>
                    </a:lnTo>
                    <a:lnTo>
                      <a:pt x="29" y="37"/>
                    </a:lnTo>
                    <a:lnTo>
                      <a:pt x="26" y="40"/>
                    </a:lnTo>
                    <a:lnTo>
                      <a:pt x="23" y="43"/>
                    </a:lnTo>
                    <a:lnTo>
                      <a:pt x="19" y="45"/>
                    </a:lnTo>
                    <a:lnTo>
                      <a:pt x="15" y="45"/>
                    </a:lnTo>
                    <a:lnTo>
                      <a:pt x="11" y="45"/>
                    </a:lnTo>
                    <a:lnTo>
                      <a:pt x="7" y="43"/>
                    </a:lnTo>
                    <a:lnTo>
                      <a:pt x="4" y="40"/>
                    </a:lnTo>
                    <a:lnTo>
                      <a:pt x="2" y="37"/>
                    </a:lnTo>
                    <a:lnTo>
                      <a:pt x="0" y="33"/>
                    </a:lnTo>
                    <a:lnTo>
                      <a:pt x="0" y="29"/>
                    </a:lnTo>
                    <a:lnTo>
                      <a:pt x="0" y="16"/>
                    </a:lnTo>
                    <a:lnTo>
                      <a:pt x="0" y="12"/>
                    </a:lnTo>
                    <a:lnTo>
                      <a:pt x="2" y="8"/>
                    </a:lnTo>
                    <a:lnTo>
                      <a:pt x="4" y="5"/>
                    </a:lnTo>
                    <a:lnTo>
                      <a:pt x="7" y="2"/>
                    </a:lnTo>
                    <a:lnTo>
                      <a:pt x="11" y="0"/>
                    </a:lnTo>
                    <a:lnTo>
                      <a:pt x="15" y="0"/>
                    </a:lnTo>
                    <a:close/>
                  </a:path>
                </a:pathLst>
              </a:custGeom>
              <a:solidFill>
                <a:srgbClr val="F7FAFD"/>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8" name="Freeform 118">
                <a:extLst>
                  <a:ext uri="{FF2B5EF4-FFF2-40B4-BE49-F238E27FC236}">
                    <a16:creationId xmlns:a16="http://schemas.microsoft.com/office/drawing/2014/main" id="{00000000-0008-0000-0000-000044000000}"/>
                  </a:ext>
                </a:extLst>
              </xdr:cNvPr>
              <xdr:cNvSpPr>
                <a:spLocks/>
              </xdr:cNvSpPr>
            </xdr:nvSpPr>
            <xdr:spPr bwMode="auto">
              <a:xfrm>
                <a:off x="3597276" y="2654300"/>
                <a:ext cx="52388" cy="69850"/>
              </a:xfrm>
              <a:custGeom>
                <a:avLst/>
                <a:gdLst>
                  <a:gd name="T0" fmla="*/ 16 w 33"/>
                  <a:gd name="T1" fmla="*/ 0 h 44"/>
                  <a:gd name="T2" fmla="*/ 20 w 33"/>
                  <a:gd name="T3" fmla="*/ 0 h 44"/>
                  <a:gd name="T4" fmla="*/ 25 w 33"/>
                  <a:gd name="T5" fmla="*/ 2 h 44"/>
                  <a:gd name="T6" fmla="*/ 28 w 33"/>
                  <a:gd name="T7" fmla="*/ 4 h 44"/>
                  <a:gd name="T8" fmla="*/ 30 w 33"/>
                  <a:gd name="T9" fmla="*/ 7 h 44"/>
                  <a:gd name="T10" fmla="*/ 32 w 33"/>
                  <a:gd name="T11" fmla="*/ 11 h 44"/>
                  <a:gd name="T12" fmla="*/ 33 w 33"/>
                  <a:gd name="T13" fmla="*/ 15 h 44"/>
                  <a:gd name="T14" fmla="*/ 33 w 33"/>
                  <a:gd name="T15" fmla="*/ 29 h 44"/>
                  <a:gd name="T16" fmla="*/ 32 w 33"/>
                  <a:gd name="T17" fmla="*/ 33 h 44"/>
                  <a:gd name="T18" fmla="*/ 30 w 33"/>
                  <a:gd name="T19" fmla="*/ 37 h 44"/>
                  <a:gd name="T20" fmla="*/ 28 w 33"/>
                  <a:gd name="T21" fmla="*/ 40 h 44"/>
                  <a:gd name="T22" fmla="*/ 25 w 33"/>
                  <a:gd name="T23" fmla="*/ 42 h 44"/>
                  <a:gd name="T24" fmla="*/ 20 w 33"/>
                  <a:gd name="T25" fmla="*/ 44 h 44"/>
                  <a:gd name="T26" fmla="*/ 16 w 33"/>
                  <a:gd name="T27" fmla="*/ 44 h 44"/>
                  <a:gd name="T28" fmla="*/ 12 w 33"/>
                  <a:gd name="T29" fmla="*/ 44 h 44"/>
                  <a:gd name="T30" fmla="*/ 8 w 33"/>
                  <a:gd name="T31" fmla="*/ 42 h 44"/>
                  <a:gd name="T32" fmla="*/ 5 w 33"/>
                  <a:gd name="T33" fmla="*/ 40 h 44"/>
                  <a:gd name="T34" fmla="*/ 2 w 33"/>
                  <a:gd name="T35" fmla="*/ 37 h 44"/>
                  <a:gd name="T36" fmla="*/ 1 w 33"/>
                  <a:gd name="T37" fmla="*/ 33 h 44"/>
                  <a:gd name="T38" fmla="*/ 0 w 33"/>
                  <a:gd name="T39" fmla="*/ 29 h 44"/>
                  <a:gd name="T40" fmla="*/ 0 w 33"/>
                  <a:gd name="T41" fmla="*/ 15 h 44"/>
                  <a:gd name="T42" fmla="*/ 1 w 33"/>
                  <a:gd name="T43" fmla="*/ 11 h 44"/>
                  <a:gd name="T44" fmla="*/ 2 w 33"/>
                  <a:gd name="T45" fmla="*/ 7 h 44"/>
                  <a:gd name="T46" fmla="*/ 5 w 33"/>
                  <a:gd name="T47" fmla="*/ 4 h 44"/>
                  <a:gd name="T48" fmla="*/ 8 w 33"/>
                  <a:gd name="T49" fmla="*/ 2 h 44"/>
                  <a:gd name="T50" fmla="*/ 12 w 33"/>
                  <a:gd name="T51" fmla="*/ 0 h 44"/>
                  <a:gd name="T52" fmla="*/ 16 w 33"/>
                  <a:gd name="T53" fmla="*/ 0 h 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33" h="44">
                    <a:moveTo>
                      <a:pt x="16" y="0"/>
                    </a:moveTo>
                    <a:lnTo>
                      <a:pt x="20" y="0"/>
                    </a:lnTo>
                    <a:lnTo>
                      <a:pt x="25" y="2"/>
                    </a:lnTo>
                    <a:lnTo>
                      <a:pt x="28" y="4"/>
                    </a:lnTo>
                    <a:lnTo>
                      <a:pt x="30" y="7"/>
                    </a:lnTo>
                    <a:lnTo>
                      <a:pt x="32" y="11"/>
                    </a:lnTo>
                    <a:lnTo>
                      <a:pt x="33" y="15"/>
                    </a:lnTo>
                    <a:lnTo>
                      <a:pt x="33" y="29"/>
                    </a:lnTo>
                    <a:lnTo>
                      <a:pt x="32" y="33"/>
                    </a:lnTo>
                    <a:lnTo>
                      <a:pt x="30" y="37"/>
                    </a:lnTo>
                    <a:lnTo>
                      <a:pt x="28" y="40"/>
                    </a:lnTo>
                    <a:lnTo>
                      <a:pt x="25" y="42"/>
                    </a:lnTo>
                    <a:lnTo>
                      <a:pt x="20" y="44"/>
                    </a:lnTo>
                    <a:lnTo>
                      <a:pt x="16" y="44"/>
                    </a:lnTo>
                    <a:lnTo>
                      <a:pt x="12" y="44"/>
                    </a:lnTo>
                    <a:lnTo>
                      <a:pt x="8" y="42"/>
                    </a:lnTo>
                    <a:lnTo>
                      <a:pt x="5" y="40"/>
                    </a:lnTo>
                    <a:lnTo>
                      <a:pt x="2" y="37"/>
                    </a:lnTo>
                    <a:lnTo>
                      <a:pt x="1" y="33"/>
                    </a:lnTo>
                    <a:lnTo>
                      <a:pt x="0" y="29"/>
                    </a:lnTo>
                    <a:lnTo>
                      <a:pt x="0" y="15"/>
                    </a:lnTo>
                    <a:lnTo>
                      <a:pt x="1" y="11"/>
                    </a:lnTo>
                    <a:lnTo>
                      <a:pt x="2" y="7"/>
                    </a:lnTo>
                    <a:lnTo>
                      <a:pt x="5" y="4"/>
                    </a:lnTo>
                    <a:lnTo>
                      <a:pt x="8" y="2"/>
                    </a:lnTo>
                    <a:lnTo>
                      <a:pt x="12" y="0"/>
                    </a:lnTo>
                    <a:lnTo>
                      <a:pt x="16" y="0"/>
                    </a:lnTo>
                    <a:close/>
                  </a:path>
                </a:pathLst>
              </a:custGeom>
              <a:solidFill>
                <a:srgbClr val="F7FAFD"/>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9" name="Freeform 119">
                <a:extLst>
                  <a:ext uri="{FF2B5EF4-FFF2-40B4-BE49-F238E27FC236}">
                    <a16:creationId xmlns:a16="http://schemas.microsoft.com/office/drawing/2014/main" id="{00000000-0008-0000-0000-000045000000}"/>
                  </a:ext>
                </a:extLst>
              </xdr:cNvPr>
              <xdr:cNvSpPr>
                <a:spLocks/>
              </xdr:cNvSpPr>
            </xdr:nvSpPr>
            <xdr:spPr bwMode="auto">
              <a:xfrm>
                <a:off x="3790951" y="2613025"/>
                <a:ext cx="50800" cy="71438"/>
              </a:xfrm>
              <a:custGeom>
                <a:avLst/>
                <a:gdLst>
                  <a:gd name="T0" fmla="*/ 15 w 32"/>
                  <a:gd name="T1" fmla="*/ 0 h 45"/>
                  <a:gd name="T2" fmla="*/ 21 w 32"/>
                  <a:gd name="T3" fmla="*/ 0 h 45"/>
                  <a:gd name="T4" fmla="*/ 24 w 32"/>
                  <a:gd name="T5" fmla="*/ 2 h 45"/>
                  <a:gd name="T6" fmla="*/ 28 w 32"/>
                  <a:gd name="T7" fmla="*/ 5 h 45"/>
                  <a:gd name="T8" fmla="*/ 30 w 32"/>
                  <a:gd name="T9" fmla="*/ 8 h 45"/>
                  <a:gd name="T10" fmla="*/ 32 w 32"/>
                  <a:gd name="T11" fmla="*/ 12 h 45"/>
                  <a:gd name="T12" fmla="*/ 32 w 32"/>
                  <a:gd name="T13" fmla="*/ 16 h 45"/>
                  <a:gd name="T14" fmla="*/ 32 w 32"/>
                  <a:gd name="T15" fmla="*/ 29 h 45"/>
                  <a:gd name="T16" fmla="*/ 32 w 32"/>
                  <a:gd name="T17" fmla="*/ 33 h 45"/>
                  <a:gd name="T18" fmla="*/ 30 w 32"/>
                  <a:gd name="T19" fmla="*/ 37 h 45"/>
                  <a:gd name="T20" fmla="*/ 28 w 32"/>
                  <a:gd name="T21" fmla="*/ 40 h 45"/>
                  <a:gd name="T22" fmla="*/ 24 w 32"/>
                  <a:gd name="T23" fmla="*/ 43 h 45"/>
                  <a:gd name="T24" fmla="*/ 21 w 32"/>
                  <a:gd name="T25" fmla="*/ 45 h 45"/>
                  <a:gd name="T26" fmla="*/ 15 w 32"/>
                  <a:gd name="T27" fmla="*/ 45 h 45"/>
                  <a:gd name="T28" fmla="*/ 11 w 32"/>
                  <a:gd name="T29" fmla="*/ 45 h 45"/>
                  <a:gd name="T30" fmla="*/ 8 w 32"/>
                  <a:gd name="T31" fmla="*/ 43 h 45"/>
                  <a:gd name="T32" fmla="*/ 4 w 32"/>
                  <a:gd name="T33" fmla="*/ 40 h 45"/>
                  <a:gd name="T34" fmla="*/ 2 w 32"/>
                  <a:gd name="T35" fmla="*/ 37 h 45"/>
                  <a:gd name="T36" fmla="*/ 0 w 32"/>
                  <a:gd name="T37" fmla="*/ 33 h 45"/>
                  <a:gd name="T38" fmla="*/ 0 w 32"/>
                  <a:gd name="T39" fmla="*/ 29 h 45"/>
                  <a:gd name="T40" fmla="*/ 0 w 32"/>
                  <a:gd name="T41" fmla="*/ 16 h 45"/>
                  <a:gd name="T42" fmla="*/ 0 w 32"/>
                  <a:gd name="T43" fmla="*/ 12 h 45"/>
                  <a:gd name="T44" fmla="*/ 2 w 32"/>
                  <a:gd name="T45" fmla="*/ 8 h 45"/>
                  <a:gd name="T46" fmla="*/ 4 w 32"/>
                  <a:gd name="T47" fmla="*/ 5 h 45"/>
                  <a:gd name="T48" fmla="*/ 8 w 32"/>
                  <a:gd name="T49" fmla="*/ 2 h 45"/>
                  <a:gd name="T50" fmla="*/ 11 w 32"/>
                  <a:gd name="T51" fmla="*/ 0 h 45"/>
                  <a:gd name="T52" fmla="*/ 15 w 32"/>
                  <a:gd name="T53" fmla="*/ 0 h 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32" h="45">
                    <a:moveTo>
                      <a:pt x="15" y="0"/>
                    </a:moveTo>
                    <a:lnTo>
                      <a:pt x="21" y="0"/>
                    </a:lnTo>
                    <a:lnTo>
                      <a:pt x="24" y="2"/>
                    </a:lnTo>
                    <a:lnTo>
                      <a:pt x="28" y="5"/>
                    </a:lnTo>
                    <a:lnTo>
                      <a:pt x="30" y="8"/>
                    </a:lnTo>
                    <a:lnTo>
                      <a:pt x="32" y="12"/>
                    </a:lnTo>
                    <a:lnTo>
                      <a:pt x="32" y="16"/>
                    </a:lnTo>
                    <a:lnTo>
                      <a:pt x="32" y="29"/>
                    </a:lnTo>
                    <a:lnTo>
                      <a:pt x="32" y="33"/>
                    </a:lnTo>
                    <a:lnTo>
                      <a:pt x="30" y="37"/>
                    </a:lnTo>
                    <a:lnTo>
                      <a:pt x="28" y="40"/>
                    </a:lnTo>
                    <a:lnTo>
                      <a:pt x="24" y="43"/>
                    </a:lnTo>
                    <a:lnTo>
                      <a:pt x="21" y="45"/>
                    </a:lnTo>
                    <a:lnTo>
                      <a:pt x="15" y="45"/>
                    </a:lnTo>
                    <a:lnTo>
                      <a:pt x="11" y="45"/>
                    </a:lnTo>
                    <a:lnTo>
                      <a:pt x="8" y="43"/>
                    </a:lnTo>
                    <a:lnTo>
                      <a:pt x="4" y="40"/>
                    </a:lnTo>
                    <a:lnTo>
                      <a:pt x="2" y="37"/>
                    </a:lnTo>
                    <a:lnTo>
                      <a:pt x="0" y="33"/>
                    </a:lnTo>
                    <a:lnTo>
                      <a:pt x="0" y="29"/>
                    </a:lnTo>
                    <a:lnTo>
                      <a:pt x="0" y="16"/>
                    </a:lnTo>
                    <a:lnTo>
                      <a:pt x="0" y="12"/>
                    </a:lnTo>
                    <a:lnTo>
                      <a:pt x="2" y="8"/>
                    </a:lnTo>
                    <a:lnTo>
                      <a:pt x="4" y="5"/>
                    </a:lnTo>
                    <a:lnTo>
                      <a:pt x="8" y="2"/>
                    </a:lnTo>
                    <a:lnTo>
                      <a:pt x="11" y="0"/>
                    </a:lnTo>
                    <a:lnTo>
                      <a:pt x="15" y="0"/>
                    </a:lnTo>
                    <a:close/>
                  </a:path>
                </a:pathLst>
              </a:custGeom>
              <a:solidFill>
                <a:srgbClr val="F7FAFD"/>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grpSp>
        <xdr:nvGrpSpPr>
          <xdr:cNvPr id="22" name="Group 149">
            <a:extLst>
              <a:ext uri="{FF2B5EF4-FFF2-40B4-BE49-F238E27FC236}">
                <a16:creationId xmlns:a16="http://schemas.microsoft.com/office/drawing/2014/main" id="{00000000-0008-0000-0000-000016000000}"/>
              </a:ext>
            </a:extLst>
          </xdr:cNvPr>
          <xdr:cNvGrpSpPr/>
        </xdr:nvGrpSpPr>
        <xdr:grpSpPr>
          <a:xfrm>
            <a:off x="7871192" y="3137002"/>
            <a:ext cx="464343" cy="464343"/>
            <a:chOff x="5006976" y="1606550"/>
            <a:chExt cx="1301750" cy="1301750"/>
          </a:xfrm>
        </xdr:grpSpPr>
        <xdr:sp macro="" textlink="">
          <xdr:nvSpPr>
            <xdr:cNvPr id="38" name="Freeform 120">
              <a:extLst>
                <a:ext uri="{FF2B5EF4-FFF2-40B4-BE49-F238E27FC236}">
                  <a16:creationId xmlns:a16="http://schemas.microsoft.com/office/drawing/2014/main" id="{00000000-0008-0000-0000-000026000000}"/>
                </a:ext>
              </a:extLst>
            </xdr:cNvPr>
            <xdr:cNvSpPr>
              <a:spLocks/>
            </xdr:cNvSpPr>
          </xdr:nvSpPr>
          <xdr:spPr bwMode="auto">
            <a:xfrm>
              <a:off x="5006976" y="1606550"/>
              <a:ext cx="1301750" cy="1301750"/>
            </a:xfrm>
            <a:custGeom>
              <a:avLst/>
              <a:gdLst>
                <a:gd name="T0" fmla="*/ 410 w 820"/>
                <a:gd name="T1" fmla="*/ 0 h 820"/>
                <a:gd name="T2" fmla="*/ 462 w 820"/>
                <a:gd name="T3" fmla="*/ 3 h 820"/>
                <a:gd name="T4" fmla="*/ 511 w 820"/>
                <a:gd name="T5" fmla="*/ 12 h 820"/>
                <a:gd name="T6" fmla="*/ 558 w 820"/>
                <a:gd name="T7" fmla="*/ 28 h 820"/>
                <a:gd name="T8" fmla="*/ 602 w 820"/>
                <a:gd name="T9" fmla="*/ 48 h 820"/>
                <a:gd name="T10" fmla="*/ 644 w 820"/>
                <a:gd name="T11" fmla="*/ 73 h 820"/>
                <a:gd name="T12" fmla="*/ 682 w 820"/>
                <a:gd name="T13" fmla="*/ 104 h 820"/>
                <a:gd name="T14" fmla="*/ 716 w 820"/>
                <a:gd name="T15" fmla="*/ 138 h 820"/>
                <a:gd name="T16" fmla="*/ 746 w 820"/>
                <a:gd name="T17" fmla="*/ 176 h 820"/>
                <a:gd name="T18" fmla="*/ 772 w 820"/>
                <a:gd name="T19" fmla="*/ 218 h 820"/>
                <a:gd name="T20" fmla="*/ 792 w 820"/>
                <a:gd name="T21" fmla="*/ 262 h 820"/>
                <a:gd name="T22" fmla="*/ 808 w 820"/>
                <a:gd name="T23" fmla="*/ 309 h 820"/>
                <a:gd name="T24" fmla="*/ 817 w 820"/>
                <a:gd name="T25" fmla="*/ 358 h 820"/>
                <a:gd name="T26" fmla="*/ 820 w 820"/>
                <a:gd name="T27" fmla="*/ 410 h 820"/>
                <a:gd name="T28" fmla="*/ 817 w 820"/>
                <a:gd name="T29" fmla="*/ 461 h 820"/>
                <a:gd name="T30" fmla="*/ 808 w 820"/>
                <a:gd name="T31" fmla="*/ 511 h 820"/>
                <a:gd name="T32" fmla="*/ 792 w 820"/>
                <a:gd name="T33" fmla="*/ 558 h 820"/>
                <a:gd name="T34" fmla="*/ 772 w 820"/>
                <a:gd name="T35" fmla="*/ 603 h 820"/>
                <a:gd name="T36" fmla="*/ 746 w 820"/>
                <a:gd name="T37" fmla="*/ 644 h 820"/>
                <a:gd name="T38" fmla="*/ 716 w 820"/>
                <a:gd name="T39" fmla="*/ 683 h 820"/>
                <a:gd name="T40" fmla="*/ 682 w 820"/>
                <a:gd name="T41" fmla="*/ 717 h 820"/>
                <a:gd name="T42" fmla="*/ 644 w 820"/>
                <a:gd name="T43" fmla="*/ 746 h 820"/>
                <a:gd name="T44" fmla="*/ 602 w 820"/>
                <a:gd name="T45" fmla="*/ 772 h 820"/>
                <a:gd name="T46" fmla="*/ 558 w 820"/>
                <a:gd name="T47" fmla="*/ 793 h 820"/>
                <a:gd name="T48" fmla="*/ 511 w 820"/>
                <a:gd name="T49" fmla="*/ 808 h 820"/>
                <a:gd name="T50" fmla="*/ 462 w 820"/>
                <a:gd name="T51" fmla="*/ 817 h 820"/>
                <a:gd name="T52" fmla="*/ 410 w 820"/>
                <a:gd name="T53" fmla="*/ 820 h 820"/>
                <a:gd name="T54" fmla="*/ 358 w 820"/>
                <a:gd name="T55" fmla="*/ 817 h 820"/>
                <a:gd name="T56" fmla="*/ 309 w 820"/>
                <a:gd name="T57" fmla="*/ 808 h 820"/>
                <a:gd name="T58" fmla="*/ 262 w 820"/>
                <a:gd name="T59" fmla="*/ 793 h 820"/>
                <a:gd name="T60" fmla="*/ 218 w 820"/>
                <a:gd name="T61" fmla="*/ 772 h 820"/>
                <a:gd name="T62" fmla="*/ 176 w 820"/>
                <a:gd name="T63" fmla="*/ 746 h 820"/>
                <a:gd name="T64" fmla="*/ 138 w 820"/>
                <a:gd name="T65" fmla="*/ 717 h 820"/>
                <a:gd name="T66" fmla="*/ 104 w 820"/>
                <a:gd name="T67" fmla="*/ 683 h 820"/>
                <a:gd name="T68" fmla="*/ 74 w 820"/>
                <a:gd name="T69" fmla="*/ 644 h 820"/>
                <a:gd name="T70" fmla="*/ 48 w 820"/>
                <a:gd name="T71" fmla="*/ 603 h 820"/>
                <a:gd name="T72" fmla="*/ 28 w 820"/>
                <a:gd name="T73" fmla="*/ 558 h 820"/>
                <a:gd name="T74" fmla="*/ 13 w 820"/>
                <a:gd name="T75" fmla="*/ 511 h 820"/>
                <a:gd name="T76" fmla="*/ 3 w 820"/>
                <a:gd name="T77" fmla="*/ 461 h 820"/>
                <a:gd name="T78" fmla="*/ 0 w 820"/>
                <a:gd name="T79" fmla="*/ 410 h 820"/>
                <a:gd name="T80" fmla="*/ 3 w 820"/>
                <a:gd name="T81" fmla="*/ 358 h 820"/>
                <a:gd name="T82" fmla="*/ 13 w 820"/>
                <a:gd name="T83" fmla="*/ 309 h 820"/>
                <a:gd name="T84" fmla="*/ 28 w 820"/>
                <a:gd name="T85" fmla="*/ 262 h 820"/>
                <a:gd name="T86" fmla="*/ 48 w 820"/>
                <a:gd name="T87" fmla="*/ 218 h 820"/>
                <a:gd name="T88" fmla="*/ 74 w 820"/>
                <a:gd name="T89" fmla="*/ 176 h 820"/>
                <a:gd name="T90" fmla="*/ 104 w 820"/>
                <a:gd name="T91" fmla="*/ 138 h 820"/>
                <a:gd name="T92" fmla="*/ 138 w 820"/>
                <a:gd name="T93" fmla="*/ 104 h 820"/>
                <a:gd name="T94" fmla="*/ 176 w 820"/>
                <a:gd name="T95" fmla="*/ 73 h 820"/>
                <a:gd name="T96" fmla="*/ 218 w 820"/>
                <a:gd name="T97" fmla="*/ 48 h 820"/>
                <a:gd name="T98" fmla="*/ 262 w 820"/>
                <a:gd name="T99" fmla="*/ 28 h 820"/>
                <a:gd name="T100" fmla="*/ 309 w 820"/>
                <a:gd name="T101" fmla="*/ 12 h 820"/>
                <a:gd name="T102" fmla="*/ 358 w 820"/>
                <a:gd name="T103" fmla="*/ 3 h 820"/>
                <a:gd name="T104" fmla="*/ 410 w 820"/>
                <a:gd name="T105" fmla="*/ 0 h 8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20">
                  <a:moveTo>
                    <a:pt x="410" y="0"/>
                  </a:moveTo>
                  <a:lnTo>
                    <a:pt x="462" y="3"/>
                  </a:lnTo>
                  <a:lnTo>
                    <a:pt x="511" y="12"/>
                  </a:lnTo>
                  <a:lnTo>
                    <a:pt x="558" y="28"/>
                  </a:lnTo>
                  <a:lnTo>
                    <a:pt x="602" y="48"/>
                  </a:lnTo>
                  <a:lnTo>
                    <a:pt x="644" y="73"/>
                  </a:lnTo>
                  <a:lnTo>
                    <a:pt x="682" y="104"/>
                  </a:lnTo>
                  <a:lnTo>
                    <a:pt x="716" y="138"/>
                  </a:lnTo>
                  <a:lnTo>
                    <a:pt x="746" y="176"/>
                  </a:lnTo>
                  <a:lnTo>
                    <a:pt x="772" y="218"/>
                  </a:lnTo>
                  <a:lnTo>
                    <a:pt x="792" y="262"/>
                  </a:lnTo>
                  <a:lnTo>
                    <a:pt x="808" y="309"/>
                  </a:lnTo>
                  <a:lnTo>
                    <a:pt x="817" y="358"/>
                  </a:lnTo>
                  <a:lnTo>
                    <a:pt x="820" y="410"/>
                  </a:lnTo>
                  <a:lnTo>
                    <a:pt x="817" y="461"/>
                  </a:lnTo>
                  <a:lnTo>
                    <a:pt x="808" y="511"/>
                  </a:lnTo>
                  <a:lnTo>
                    <a:pt x="792" y="558"/>
                  </a:lnTo>
                  <a:lnTo>
                    <a:pt x="772" y="603"/>
                  </a:lnTo>
                  <a:lnTo>
                    <a:pt x="746" y="644"/>
                  </a:lnTo>
                  <a:lnTo>
                    <a:pt x="716" y="683"/>
                  </a:lnTo>
                  <a:lnTo>
                    <a:pt x="682" y="717"/>
                  </a:lnTo>
                  <a:lnTo>
                    <a:pt x="644" y="746"/>
                  </a:lnTo>
                  <a:lnTo>
                    <a:pt x="602" y="772"/>
                  </a:lnTo>
                  <a:lnTo>
                    <a:pt x="558" y="793"/>
                  </a:lnTo>
                  <a:lnTo>
                    <a:pt x="511" y="808"/>
                  </a:lnTo>
                  <a:lnTo>
                    <a:pt x="462" y="817"/>
                  </a:lnTo>
                  <a:lnTo>
                    <a:pt x="410" y="820"/>
                  </a:lnTo>
                  <a:lnTo>
                    <a:pt x="358" y="817"/>
                  </a:lnTo>
                  <a:lnTo>
                    <a:pt x="309" y="808"/>
                  </a:lnTo>
                  <a:lnTo>
                    <a:pt x="262" y="793"/>
                  </a:lnTo>
                  <a:lnTo>
                    <a:pt x="218" y="772"/>
                  </a:lnTo>
                  <a:lnTo>
                    <a:pt x="176" y="746"/>
                  </a:lnTo>
                  <a:lnTo>
                    <a:pt x="138" y="717"/>
                  </a:lnTo>
                  <a:lnTo>
                    <a:pt x="104" y="683"/>
                  </a:lnTo>
                  <a:lnTo>
                    <a:pt x="74" y="644"/>
                  </a:lnTo>
                  <a:lnTo>
                    <a:pt x="48" y="603"/>
                  </a:lnTo>
                  <a:lnTo>
                    <a:pt x="28" y="558"/>
                  </a:lnTo>
                  <a:lnTo>
                    <a:pt x="13" y="511"/>
                  </a:lnTo>
                  <a:lnTo>
                    <a:pt x="3" y="461"/>
                  </a:lnTo>
                  <a:lnTo>
                    <a:pt x="0" y="410"/>
                  </a:lnTo>
                  <a:lnTo>
                    <a:pt x="3" y="358"/>
                  </a:lnTo>
                  <a:lnTo>
                    <a:pt x="13" y="309"/>
                  </a:lnTo>
                  <a:lnTo>
                    <a:pt x="28" y="262"/>
                  </a:lnTo>
                  <a:lnTo>
                    <a:pt x="48" y="218"/>
                  </a:lnTo>
                  <a:lnTo>
                    <a:pt x="74" y="176"/>
                  </a:lnTo>
                  <a:lnTo>
                    <a:pt x="104" y="138"/>
                  </a:lnTo>
                  <a:lnTo>
                    <a:pt x="138" y="104"/>
                  </a:lnTo>
                  <a:lnTo>
                    <a:pt x="176" y="73"/>
                  </a:lnTo>
                  <a:lnTo>
                    <a:pt x="218" y="48"/>
                  </a:lnTo>
                  <a:lnTo>
                    <a:pt x="262" y="28"/>
                  </a:lnTo>
                  <a:lnTo>
                    <a:pt x="309" y="12"/>
                  </a:lnTo>
                  <a:lnTo>
                    <a:pt x="358" y="3"/>
                  </a:lnTo>
                  <a:lnTo>
                    <a:pt x="410"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nvGrpSpPr>
            <xdr:cNvPr id="39" name="Group 151">
              <a:extLst>
                <a:ext uri="{FF2B5EF4-FFF2-40B4-BE49-F238E27FC236}">
                  <a16:creationId xmlns:a16="http://schemas.microsoft.com/office/drawing/2014/main" id="{00000000-0008-0000-0000-000027000000}"/>
                </a:ext>
              </a:extLst>
            </xdr:cNvPr>
            <xdr:cNvGrpSpPr/>
          </xdr:nvGrpSpPr>
          <xdr:grpSpPr>
            <a:xfrm>
              <a:off x="5351463" y="1881188"/>
              <a:ext cx="609600" cy="692150"/>
              <a:chOff x="5351463" y="1881188"/>
              <a:chExt cx="609600" cy="692150"/>
            </a:xfrm>
          </xdr:grpSpPr>
          <xdr:sp macro="" textlink="">
            <xdr:nvSpPr>
              <xdr:cNvPr id="40" name="Freeform 121">
                <a:extLst>
                  <a:ext uri="{FF2B5EF4-FFF2-40B4-BE49-F238E27FC236}">
                    <a16:creationId xmlns:a16="http://schemas.microsoft.com/office/drawing/2014/main" id="{00000000-0008-0000-0000-000028000000}"/>
                  </a:ext>
                </a:extLst>
              </xdr:cNvPr>
              <xdr:cNvSpPr>
                <a:spLocks/>
              </xdr:cNvSpPr>
            </xdr:nvSpPr>
            <xdr:spPr bwMode="auto">
              <a:xfrm>
                <a:off x="5351463" y="1943100"/>
                <a:ext cx="609600" cy="630238"/>
              </a:xfrm>
              <a:custGeom>
                <a:avLst/>
                <a:gdLst>
                  <a:gd name="T0" fmla="*/ 16 w 384"/>
                  <a:gd name="T1" fmla="*/ 0 h 397"/>
                  <a:gd name="T2" fmla="*/ 370 w 384"/>
                  <a:gd name="T3" fmla="*/ 0 h 397"/>
                  <a:gd name="T4" fmla="*/ 374 w 384"/>
                  <a:gd name="T5" fmla="*/ 0 h 397"/>
                  <a:gd name="T6" fmla="*/ 377 w 384"/>
                  <a:gd name="T7" fmla="*/ 2 h 397"/>
                  <a:gd name="T8" fmla="*/ 380 w 384"/>
                  <a:gd name="T9" fmla="*/ 4 h 397"/>
                  <a:gd name="T10" fmla="*/ 382 w 384"/>
                  <a:gd name="T11" fmla="*/ 7 h 397"/>
                  <a:gd name="T12" fmla="*/ 383 w 384"/>
                  <a:gd name="T13" fmla="*/ 11 h 397"/>
                  <a:gd name="T14" fmla="*/ 384 w 384"/>
                  <a:gd name="T15" fmla="*/ 15 h 397"/>
                  <a:gd name="T16" fmla="*/ 384 w 384"/>
                  <a:gd name="T17" fmla="*/ 381 h 397"/>
                  <a:gd name="T18" fmla="*/ 383 w 384"/>
                  <a:gd name="T19" fmla="*/ 385 h 397"/>
                  <a:gd name="T20" fmla="*/ 382 w 384"/>
                  <a:gd name="T21" fmla="*/ 389 h 397"/>
                  <a:gd name="T22" fmla="*/ 380 w 384"/>
                  <a:gd name="T23" fmla="*/ 392 h 397"/>
                  <a:gd name="T24" fmla="*/ 377 w 384"/>
                  <a:gd name="T25" fmla="*/ 395 h 397"/>
                  <a:gd name="T26" fmla="*/ 374 w 384"/>
                  <a:gd name="T27" fmla="*/ 396 h 397"/>
                  <a:gd name="T28" fmla="*/ 370 w 384"/>
                  <a:gd name="T29" fmla="*/ 397 h 397"/>
                  <a:gd name="T30" fmla="*/ 16 w 384"/>
                  <a:gd name="T31" fmla="*/ 397 h 397"/>
                  <a:gd name="T32" fmla="*/ 8 w 384"/>
                  <a:gd name="T33" fmla="*/ 395 h 397"/>
                  <a:gd name="T34" fmla="*/ 2 w 384"/>
                  <a:gd name="T35" fmla="*/ 389 h 397"/>
                  <a:gd name="T36" fmla="*/ 0 w 384"/>
                  <a:gd name="T37" fmla="*/ 381 h 397"/>
                  <a:gd name="T38" fmla="*/ 0 w 384"/>
                  <a:gd name="T39" fmla="*/ 15 h 397"/>
                  <a:gd name="T40" fmla="*/ 2 w 384"/>
                  <a:gd name="T41" fmla="*/ 7 h 397"/>
                  <a:gd name="T42" fmla="*/ 8 w 384"/>
                  <a:gd name="T43" fmla="*/ 2 h 397"/>
                  <a:gd name="T44" fmla="*/ 16 w 384"/>
                  <a:gd name="T45" fmla="*/ 0 h 3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84" h="397">
                    <a:moveTo>
                      <a:pt x="16" y="0"/>
                    </a:moveTo>
                    <a:lnTo>
                      <a:pt x="370" y="0"/>
                    </a:lnTo>
                    <a:lnTo>
                      <a:pt x="374" y="0"/>
                    </a:lnTo>
                    <a:lnTo>
                      <a:pt x="377" y="2"/>
                    </a:lnTo>
                    <a:lnTo>
                      <a:pt x="380" y="4"/>
                    </a:lnTo>
                    <a:lnTo>
                      <a:pt x="382" y="7"/>
                    </a:lnTo>
                    <a:lnTo>
                      <a:pt x="383" y="11"/>
                    </a:lnTo>
                    <a:lnTo>
                      <a:pt x="384" y="15"/>
                    </a:lnTo>
                    <a:lnTo>
                      <a:pt x="384" y="381"/>
                    </a:lnTo>
                    <a:lnTo>
                      <a:pt x="383" y="385"/>
                    </a:lnTo>
                    <a:lnTo>
                      <a:pt x="382" y="389"/>
                    </a:lnTo>
                    <a:lnTo>
                      <a:pt x="380" y="392"/>
                    </a:lnTo>
                    <a:lnTo>
                      <a:pt x="377" y="395"/>
                    </a:lnTo>
                    <a:lnTo>
                      <a:pt x="374" y="396"/>
                    </a:lnTo>
                    <a:lnTo>
                      <a:pt x="370" y="397"/>
                    </a:lnTo>
                    <a:lnTo>
                      <a:pt x="16" y="397"/>
                    </a:lnTo>
                    <a:lnTo>
                      <a:pt x="8" y="395"/>
                    </a:lnTo>
                    <a:lnTo>
                      <a:pt x="2" y="389"/>
                    </a:lnTo>
                    <a:lnTo>
                      <a:pt x="0" y="381"/>
                    </a:lnTo>
                    <a:lnTo>
                      <a:pt x="0" y="15"/>
                    </a:lnTo>
                    <a:lnTo>
                      <a:pt x="2" y="7"/>
                    </a:lnTo>
                    <a:lnTo>
                      <a:pt x="8" y="2"/>
                    </a:lnTo>
                    <a:lnTo>
                      <a:pt x="16" y="0"/>
                    </a:lnTo>
                    <a:close/>
                  </a:path>
                </a:pathLst>
              </a:custGeom>
              <a:solidFill>
                <a:schemeClr val="bg1">
                  <a:lumMod val="8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1" name="Freeform 122">
                <a:extLst>
                  <a:ext uri="{FF2B5EF4-FFF2-40B4-BE49-F238E27FC236}">
                    <a16:creationId xmlns:a16="http://schemas.microsoft.com/office/drawing/2014/main" id="{00000000-0008-0000-0000-000029000000}"/>
                  </a:ext>
                </a:extLst>
              </xdr:cNvPr>
              <xdr:cNvSpPr>
                <a:spLocks/>
              </xdr:cNvSpPr>
            </xdr:nvSpPr>
            <xdr:spPr bwMode="auto">
              <a:xfrm>
                <a:off x="5351463" y="1943100"/>
                <a:ext cx="609600" cy="203200"/>
              </a:xfrm>
              <a:custGeom>
                <a:avLst/>
                <a:gdLst>
                  <a:gd name="T0" fmla="*/ 17 w 384"/>
                  <a:gd name="T1" fmla="*/ 0 h 128"/>
                  <a:gd name="T2" fmla="*/ 369 w 384"/>
                  <a:gd name="T3" fmla="*/ 0 h 128"/>
                  <a:gd name="T4" fmla="*/ 374 w 384"/>
                  <a:gd name="T5" fmla="*/ 0 h 128"/>
                  <a:gd name="T6" fmla="*/ 378 w 384"/>
                  <a:gd name="T7" fmla="*/ 1 h 128"/>
                  <a:gd name="T8" fmla="*/ 381 w 384"/>
                  <a:gd name="T9" fmla="*/ 3 h 128"/>
                  <a:gd name="T10" fmla="*/ 383 w 384"/>
                  <a:gd name="T11" fmla="*/ 5 h 128"/>
                  <a:gd name="T12" fmla="*/ 384 w 384"/>
                  <a:gd name="T13" fmla="*/ 7 h 128"/>
                  <a:gd name="T14" fmla="*/ 384 w 384"/>
                  <a:gd name="T15" fmla="*/ 119 h 128"/>
                  <a:gd name="T16" fmla="*/ 383 w 384"/>
                  <a:gd name="T17" fmla="*/ 120 h 128"/>
                  <a:gd name="T18" fmla="*/ 382 w 384"/>
                  <a:gd name="T19" fmla="*/ 122 h 128"/>
                  <a:gd name="T20" fmla="*/ 380 w 384"/>
                  <a:gd name="T21" fmla="*/ 124 h 128"/>
                  <a:gd name="T22" fmla="*/ 377 w 384"/>
                  <a:gd name="T23" fmla="*/ 126 h 128"/>
                  <a:gd name="T24" fmla="*/ 373 w 384"/>
                  <a:gd name="T25" fmla="*/ 127 h 128"/>
                  <a:gd name="T26" fmla="*/ 369 w 384"/>
                  <a:gd name="T27" fmla="*/ 128 h 128"/>
                  <a:gd name="T28" fmla="*/ 17 w 384"/>
                  <a:gd name="T29" fmla="*/ 128 h 128"/>
                  <a:gd name="T30" fmla="*/ 10 w 384"/>
                  <a:gd name="T31" fmla="*/ 127 h 128"/>
                  <a:gd name="T32" fmla="*/ 5 w 384"/>
                  <a:gd name="T33" fmla="*/ 124 h 128"/>
                  <a:gd name="T34" fmla="*/ 1 w 384"/>
                  <a:gd name="T35" fmla="*/ 121 h 128"/>
                  <a:gd name="T36" fmla="*/ 0 w 384"/>
                  <a:gd name="T37" fmla="*/ 119 h 128"/>
                  <a:gd name="T38" fmla="*/ 0 w 384"/>
                  <a:gd name="T39" fmla="*/ 7 h 128"/>
                  <a:gd name="T40" fmla="*/ 3 w 384"/>
                  <a:gd name="T41" fmla="*/ 4 h 128"/>
                  <a:gd name="T42" fmla="*/ 9 w 384"/>
                  <a:gd name="T43" fmla="*/ 1 h 128"/>
                  <a:gd name="T44" fmla="*/ 17 w 384"/>
                  <a:gd name="T45" fmla="*/ 0 h 1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84" h="128">
                    <a:moveTo>
                      <a:pt x="17" y="0"/>
                    </a:moveTo>
                    <a:lnTo>
                      <a:pt x="369" y="0"/>
                    </a:lnTo>
                    <a:lnTo>
                      <a:pt x="374" y="0"/>
                    </a:lnTo>
                    <a:lnTo>
                      <a:pt x="378" y="1"/>
                    </a:lnTo>
                    <a:lnTo>
                      <a:pt x="381" y="3"/>
                    </a:lnTo>
                    <a:lnTo>
                      <a:pt x="383" y="5"/>
                    </a:lnTo>
                    <a:lnTo>
                      <a:pt x="384" y="7"/>
                    </a:lnTo>
                    <a:lnTo>
                      <a:pt x="384" y="119"/>
                    </a:lnTo>
                    <a:lnTo>
                      <a:pt x="383" y="120"/>
                    </a:lnTo>
                    <a:lnTo>
                      <a:pt x="382" y="122"/>
                    </a:lnTo>
                    <a:lnTo>
                      <a:pt x="380" y="124"/>
                    </a:lnTo>
                    <a:lnTo>
                      <a:pt x="377" y="126"/>
                    </a:lnTo>
                    <a:lnTo>
                      <a:pt x="373" y="127"/>
                    </a:lnTo>
                    <a:lnTo>
                      <a:pt x="369" y="128"/>
                    </a:lnTo>
                    <a:lnTo>
                      <a:pt x="17" y="128"/>
                    </a:lnTo>
                    <a:lnTo>
                      <a:pt x="10" y="127"/>
                    </a:lnTo>
                    <a:lnTo>
                      <a:pt x="5" y="124"/>
                    </a:lnTo>
                    <a:lnTo>
                      <a:pt x="1" y="121"/>
                    </a:lnTo>
                    <a:lnTo>
                      <a:pt x="0" y="119"/>
                    </a:lnTo>
                    <a:lnTo>
                      <a:pt x="0" y="7"/>
                    </a:lnTo>
                    <a:lnTo>
                      <a:pt x="3" y="4"/>
                    </a:lnTo>
                    <a:lnTo>
                      <a:pt x="9" y="1"/>
                    </a:lnTo>
                    <a:lnTo>
                      <a:pt x="17" y="0"/>
                    </a:lnTo>
                    <a:close/>
                  </a:path>
                </a:pathLst>
              </a:custGeom>
              <a:solidFill>
                <a:schemeClr val="tx2"/>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2" name="Freeform 123">
                <a:extLst>
                  <a:ext uri="{FF2B5EF4-FFF2-40B4-BE49-F238E27FC236}">
                    <a16:creationId xmlns:a16="http://schemas.microsoft.com/office/drawing/2014/main" id="{00000000-0008-0000-0000-00002A000000}"/>
                  </a:ext>
                </a:extLst>
              </xdr:cNvPr>
              <xdr:cNvSpPr>
                <a:spLocks/>
              </xdr:cNvSpPr>
            </xdr:nvSpPr>
            <xdr:spPr bwMode="auto">
              <a:xfrm>
                <a:off x="5473701" y="1881188"/>
                <a:ext cx="71438" cy="152400"/>
              </a:xfrm>
              <a:custGeom>
                <a:avLst/>
                <a:gdLst>
                  <a:gd name="T0" fmla="*/ 15 w 45"/>
                  <a:gd name="T1" fmla="*/ 0 h 96"/>
                  <a:gd name="T2" fmla="*/ 29 w 45"/>
                  <a:gd name="T3" fmla="*/ 0 h 96"/>
                  <a:gd name="T4" fmla="*/ 34 w 45"/>
                  <a:gd name="T5" fmla="*/ 1 h 96"/>
                  <a:gd name="T6" fmla="*/ 39 w 45"/>
                  <a:gd name="T7" fmla="*/ 3 h 96"/>
                  <a:gd name="T8" fmla="*/ 42 w 45"/>
                  <a:gd name="T9" fmla="*/ 6 h 96"/>
                  <a:gd name="T10" fmla="*/ 44 w 45"/>
                  <a:gd name="T11" fmla="*/ 10 h 96"/>
                  <a:gd name="T12" fmla="*/ 45 w 45"/>
                  <a:gd name="T13" fmla="*/ 15 h 96"/>
                  <a:gd name="T14" fmla="*/ 45 w 45"/>
                  <a:gd name="T15" fmla="*/ 81 h 96"/>
                  <a:gd name="T16" fmla="*/ 44 w 45"/>
                  <a:gd name="T17" fmla="*/ 86 h 96"/>
                  <a:gd name="T18" fmla="*/ 42 w 45"/>
                  <a:gd name="T19" fmla="*/ 90 h 96"/>
                  <a:gd name="T20" fmla="*/ 39 w 45"/>
                  <a:gd name="T21" fmla="*/ 93 h 96"/>
                  <a:gd name="T22" fmla="*/ 34 w 45"/>
                  <a:gd name="T23" fmla="*/ 95 h 96"/>
                  <a:gd name="T24" fmla="*/ 29 w 45"/>
                  <a:gd name="T25" fmla="*/ 96 h 96"/>
                  <a:gd name="T26" fmla="*/ 15 w 45"/>
                  <a:gd name="T27" fmla="*/ 96 h 96"/>
                  <a:gd name="T28" fmla="*/ 10 w 45"/>
                  <a:gd name="T29" fmla="*/ 95 h 96"/>
                  <a:gd name="T30" fmla="*/ 6 w 45"/>
                  <a:gd name="T31" fmla="*/ 93 h 96"/>
                  <a:gd name="T32" fmla="*/ 3 w 45"/>
                  <a:gd name="T33" fmla="*/ 90 h 96"/>
                  <a:gd name="T34" fmla="*/ 1 w 45"/>
                  <a:gd name="T35" fmla="*/ 86 h 96"/>
                  <a:gd name="T36" fmla="*/ 0 w 45"/>
                  <a:gd name="T37" fmla="*/ 81 h 96"/>
                  <a:gd name="T38" fmla="*/ 0 w 45"/>
                  <a:gd name="T39" fmla="*/ 15 h 96"/>
                  <a:gd name="T40" fmla="*/ 1 w 45"/>
                  <a:gd name="T41" fmla="*/ 10 h 96"/>
                  <a:gd name="T42" fmla="*/ 3 w 45"/>
                  <a:gd name="T43" fmla="*/ 6 h 96"/>
                  <a:gd name="T44" fmla="*/ 6 w 45"/>
                  <a:gd name="T45" fmla="*/ 3 h 96"/>
                  <a:gd name="T46" fmla="*/ 10 w 45"/>
                  <a:gd name="T47" fmla="*/ 1 h 96"/>
                  <a:gd name="T48" fmla="*/ 15 w 45"/>
                  <a:gd name="T49" fmla="*/ 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5" h="96">
                    <a:moveTo>
                      <a:pt x="15" y="0"/>
                    </a:moveTo>
                    <a:lnTo>
                      <a:pt x="29" y="0"/>
                    </a:lnTo>
                    <a:lnTo>
                      <a:pt x="34" y="1"/>
                    </a:lnTo>
                    <a:lnTo>
                      <a:pt x="39" y="3"/>
                    </a:lnTo>
                    <a:lnTo>
                      <a:pt x="42" y="6"/>
                    </a:lnTo>
                    <a:lnTo>
                      <a:pt x="44" y="10"/>
                    </a:lnTo>
                    <a:lnTo>
                      <a:pt x="45" y="15"/>
                    </a:lnTo>
                    <a:lnTo>
                      <a:pt x="45" y="81"/>
                    </a:lnTo>
                    <a:lnTo>
                      <a:pt x="44" y="86"/>
                    </a:lnTo>
                    <a:lnTo>
                      <a:pt x="42" y="90"/>
                    </a:lnTo>
                    <a:lnTo>
                      <a:pt x="39" y="93"/>
                    </a:lnTo>
                    <a:lnTo>
                      <a:pt x="34" y="95"/>
                    </a:lnTo>
                    <a:lnTo>
                      <a:pt x="29" y="96"/>
                    </a:lnTo>
                    <a:lnTo>
                      <a:pt x="15" y="96"/>
                    </a:lnTo>
                    <a:lnTo>
                      <a:pt x="10" y="95"/>
                    </a:lnTo>
                    <a:lnTo>
                      <a:pt x="6" y="93"/>
                    </a:lnTo>
                    <a:lnTo>
                      <a:pt x="3" y="90"/>
                    </a:lnTo>
                    <a:lnTo>
                      <a:pt x="1" y="86"/>
                    </a:lnTo>
                    <a:lnTo>
                      <a:pt x="0" y="81"/>
                    </a:lnTo>
                    <a:lnTo>
                      <a:pt x="0" y="15"/>
                    </a:lnTo>
                    <a:lnTo>
                      <a:pt x="1" y="10"/>
                    </a:lnTo>
                    <a:lnTo>
                      <a:pt x="3" y="6"/>
                    </a:lnTo>
                    <a:lnTo>
                      <a:pt x="6" y="3"/>
                    </a:lnTo>
                    <a:lnTo>
                      <a:pt x="10" y="1"/>
                    </a:lnTo>
                    <a:lnTo>
                      <a:pt x="15" y="0"/>
                    </a:lnTo>
                    <a:close/>
                  </a:path>
                </a:pathLst>
              </a:custGeom>
              <a:solidFill>
                <a:schemeClr val="bg1">
                  <a:lumMod val="8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3" name="Freeform 124">
                <a:extLst>
                  <a:ext uri="{FF2B5EF4-FFF2-40B4-BE49-F238E27FC236}">
                    <a16:creationId xmlns:a16="http://schemas.microsoft.com/office/drawing/2014/main" id="{00000000-0008-0000-0000-00002B000000}"/>
                  </a:ext>
                </a:extLst>
              </xdr:cNvPr>
              <xdr:cNvSpPr>
                <a:spLocks/>
              </xdr:cNvSpPr>
            </xdr:nvSpPr>
            <xdr:spPr bwMode="auto">
              <a:xfrm>
                <a:off x="5767388" y="1881188"/>
                <a:ext cx="71438" cy="152400"/>
              </a:xfrm>
              <a:custGeom>
                <a:avLst/>
                <a:gdLst>
                  <a:gd name="T0" fmla="*/ 16 w 45"/>
                  <a:gd name="T1" fmla="*/ 0 h 96"/>
                  <a:gd name="T2" fmla="*/ 30 w 45"/>
                  <a:gd name="T3" fmla="*/ 0 h 96"/>
                  <a:gd name="T4" fmla="*/ 35 w 45"/>
                  <a:gd name="T5" fmla="*/ 1 h 96"/>
                  <a:gd name="T6" fmla="*/ 39 w 45"/>
                  <a:gd name="T7" fmla="*/ 3 h 96"/>
                  <a:gd name="T8" fmla="*/ 42 w 45"/>
                  <a:gd name="T9" fmla="*/ 6 h 96"/>
                  <a:gd name="T10" fmla="*/ 44 w 45"/>
                  <a:gd name="T11" fmla="*/ 10 h 96"/>
                  <a:gd name="T12" fmla="*/ 45 w 45"/>
                  <a:gd name="T13" fmla="*/ 15 h 96"/>
                  <a:gd name="T14" fmla="*/ 45 w 45"/>
                  <a:gd name="T15" fmla="*/ 81 h 96"/>
                  <a:gd name="T16" fmla="*/ 44 w 45"/>
                  <a:gd name="T17" fmla="*/ 86 h 96"/>
                  <a:gd name="T18" fmla="*/ 42 w 45"/>
                  <a:gd name="T19" fmla="*/ 90 h 96"/>
                  <a:gd name="T20" fmla="*/ 39 w 45"/>
                  <a:gd name="T21" fmla="*/ 93 h 96"/>
                  <a:gd name="T22" fmla="*/ 35 w 45"/>
                  <a:gd name="T23" fmla="*/ 95 h 96"/>
                  <a:gd name="T24" fmla="*/ 30 w 45"/>
                  <a:gd name="T25" fmla="*/ 96 h 96"/>
                  <a:gd name="T26" fmla="*/ 16 w 45"/>
                  <a:gd name="T27" fmla="*/ 96 h 96"/>
                  <a:gd name="T28" fmla="*/ 11 w 45"/>
                  <a:gd name="T29" fmla="*/ 95 h 96"/>
                  <a:gd name="T30" fmla="*/ 6 w 45"/>
                  <a:gd name="T31" fmla="*/ 93 h 96"/>
                  <a:gd name="T32" fmla="*/ 3 w 45"/>
                  <a:gd name="T33" fmla="*/ 90 h 96"/>
                  <a:gd name="T34" fmla="*/ 1 w 45"/>
                  <a:gd name="T35" fmla="*/ 86 h 96"/>
                  <a:gd name="T36" fmla="*/ 0 w 45"/>
                  <a:gd name="T37" fmla="*/ 81 h 96"/>
                  <a:gd name="T38" fmla="*/ 0 w 45"/>
                  <a:gd name="T39" fmla="*/ 15 h 96"/>
                  <a:gd name="T40" fmla="*/ 1 w 45"/>
                  <a:gd name="T41" fmla="*/ 10 h 96"/>
                  <a:gd name="T42" fmla="*/ 3 w 45"/>
                  <a:gd name="T43" fmla="*/ 6 h 96"/>
                  <a:gd name="T44" fmla="*/ 6 w 45"/>
                  <a:gd name="T45" fmla="*/ 3 h 96"/>
                  <a:gd name="T46" fmla="*/ 11 w 45"/>
                  <a:gd name="T47" fmla="*/ 1 h 96"/>
                  <a:gd name="T48" fmla="*/ 16 w 45"/>
                  <a:gd name="T49" fmla="*/ 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5" h="96">
                    <a:moveTo>
                      <a:pt x="16" y="0"/>
                    </a:moveTo>
                    <a:lnTo>
                      <a:pt x="30" y="0"/>
                    </a:lnTo>
                    <a:lnTo>
                      <a:pt x="35" y="1"/>
                    </a:lnTo>
                    <a:lnTo>
                      <a:pt x="39" y="3"/>
                    </a:lnTo>
                    <a:lnTo>
                      <a:pt x="42" y="6"/>
                    </a:lnTo>
                    <a:lnTo>
                      <a:pt x="44" y="10"/>
                    </a:lnTo>
                    <a:lnTo>
                      <a:pt x="45" y="15"/>
                    </a:lnTo>
                    <a:lnTo>
                      <a:pt x="45" y="81"/>
                    </a:lnTo>
                    <a:lnTo>
                      <a:pt x="44" y="86"/>
                    </a:lnTo>
                    <a:lnTo>
                      <a:pt x="42" y="90"/>
                    </a:lnTo>
                    <a:lnTo>
                      <a:pt x="39" y="93"/>
                    </a:lnTo>
                    <a:lnTo>
                      <a:pt x="35" y="95"/>
                    </a:lnTo>
                    <a:lnTo>
                      <a:pt x="30" y="96"/>
                    </a:lnTo>
                    <a:lnTo>
                      <a:pt x="16" y="96"/>
                    </a:lnTo>
                    <a:lnTo>
                      <a:pt x="11" y="95"/>
                    </a:lnTo>
                    <a:lnTo>
                      <a:pt x="6" y="93"/>
                    </a:lnTo>
                    <a:lnTo>
                      <a:pt x="3" y="90"/>
                    </a:lnTo>
                    <a:lnTo>
                      <a:pt x="1" y="86"/>
                    </a:lnTo>
                    <a:lnTo>
                      <a:pt x="0" y="81"/>
                    </a:lnTo>
                    <a:lnTo>
                      <a:pt x="0" y="15"/>
                    </a:lnTo>
                    <a:lnTo>
                      <a:pt x="1" y="10"/>
                    </a:lnTo>
                    <a:lnTo>
                      <a:pt x="3" y="6"/>
                    </a:lnTo>
                    <a:lnTo>
                      <a:pt x="6" y="3"/>
                    </a:lnTo>
                    <a:lnTo>
                      <a:pt x="11" y="1"/>
                    </a:lnTo>
                    <a:lnTo>
                      <a:pt x="16" y="0"/>
                    </a:lnTo>
                    <a:close/>
                  </a:path>
                </a:pathLst>
              </a:custGeom>
              <a:solidFill>
                <a:schemeClr val="bg1">
                  <a:lumMod val="8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4" name="Rectangle 125">
                <a:extLst>
                  <a:ext uri="{FF2B5EF4-FFF2-40B4-BE49-F238E27FC236}">
                    <a16:creationId xmlns:a16="http://schemas.microsoft.com/office/drawing/2014/main" id="{00000000-0008-0000-0000-00002C000000}"/>
                  </a:ext>
                </a:extLst>
              </xdr:cNvPr>
              <xdr:cNvSpPr>
                <a:spLocks noChangeArrowheads="1"/>
              </xdr:cNvSpPr>
            </xdr:nvSpPr>
            <xdr:spPr bwMode="auto">
              <a:xfrm>
                <a:off x="5391151" y="2187575"/>
                <a:ext cx="101600" cy="904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5" name="Rectangle 126">
                <a:extLst>
                  <a:ext uri="{FF2B5EF4-FFF2-40B4-BE49-F238E27FC236}">
                    <a16:creationId xmlns:a16="http://schemas.microsoft.com/office/drawing/2014/main" id="{00000000-0008-0000-0000-00002D000000}"/>
                  </a:ext>
                </a:extLst>
              </xdr:cNvPr>
              <xdr:cNvSpPr>
                <a:spLocks noChangeArrowheads="1"/>
              </xdr:cNvSpPr>
            </xdr:nvSpPr>
            <xdr:spPr bwMode="auto">
              <a:xfrm>
                <a:off x="5534026" y="2187575"/>
                <a:ext cx="101600" cy="904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6" name="Rectangle 127">
                <a:extLst>
                  <a:ext uri="{FF2B5EF4-FFF2-40B4-BE49-F238E27FC236}">
                    <a16:creationId xmlns:a16="http://schemas.microsoft.com/office/drawing/2014/main" id="{00000000-0008-0000-0000-00002E000000}"/>
                  </a:ext>
                </a:extLst>
              </xdr:cNvPr>
              <xdr:cNvSpPr>
                <a:spLocks noChangeArrowheads="1"/>
              </xdr:cNvSpPr>
            </xdr:nvSpPr>
            <xdr:spPr bwMode="auto">
              <a:xfrm>
                <a:off x="5676901" y="2187575"/>
                <a:ext cx="100013" cy="904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7" name="Rectangle 128">
                <a:extLst>
                  <a:ext uri="{FF2B5EF4-FFF2-40B4-BE49-F238E27FC236}">
                    <a16:creationId xmlns:a16="http://schemas.microsoft.com/office/drawing/2014/main" id="{00000000-0008-0000-0000-00002F000000}"/>
                  </a:ext>
                </a:extLst>
              </xdr:cNvPr>
              <xdr:cNvSpPr>
                <a:spLocks noChangeArrowheads="1"/>
              </xdr:cNvSpPr>
            </xdr:nvSpPr>
            <xdr:spPr bwMode="auto">
              <a:xfrm>
                <a:off x="5818188" y="2187575"/>
                <a:ext cx="103188" cy="904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8" name="Rectangle 129">
                <a:extLst>
                  <a:ext uri="{FF2B5EF4-FFF2-40B4-BE49-F238E27FC236}">
                    <a16:creationId xmlns:a16="http://schemas.microsoft.com/office/drawing/2014/main" id="{00000000-0008-0000-0000-000030000000}"/>
                  </a:ext>
                </a:extLst>
              </xdr:cNvPr>
              <xdr:cNvSpPr>
                <a:spLocks noChangeArrowheads="1"/>
              </xdr:cNvSpPr>
            </xdr:nvSpPr>
            <xdr:spPr bwMode="auto">
              <a:xfrm>
                <a:off x="5391151" y="2306638"/>
                <a:ext cx="101600" cy="1031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9" name="Rectangle 130">
                <a:extLst>
                  <a:ext uri="{FF2B5EF4-FFF2-40B4-BE49-F238E27FC236}">
                    <a16:creationId xmlns:a16="http://schemas.microsoft.com/office/drawing/2014/main" id="{00000000-0008-0000-0000-000031000000}"/>
                  </a:ext>
                </a:extLst>
              </xdr:cNvPr>
              <xdr:cNvSpPr>
                <a:spLocks noChangeArrowheads="1"/>
              </xdr:cNvSpPr>
            </xdr:nvSpPr>
            <xdr:spPr bwMode="auto">
              <a:xfrm>
                <a:off x="5534026" y="2306638"/>
                <a:ext cx="101600" cy="1031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50" name="Rectangle 131">
                <a:extLst>
                  <a:ext uri="{FF2B5EF4-FFF2-40B4-BE49-F238E27FC236}">
                    <a16:creationId xmlns:a16="http://schemas.microsoft.com/office/drawing/2014/main" id="{00000000-0008-0000-0000-000032000000}"/>
                  </a:ext>
                </a:extLst>
              </xdr:cNvPr>
              <xdr:cNvSpPr>
                <a:spLocks noChangeArrowheads="1"/>
              </xdr:cNvSpPr>
            </xdr:nvSpPr>
            <xdr:spPr bwMode="auto">
              <a:xfrm>
                <a:off x="5676901" y="2306638"/>
                <a:ext cx="100013" cy="1031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51" name="Rectangle 132">
                <a:extLst>
                  <a:ext uri="{FF2B5EF4-FFF2-40B4-BE49-F238E27FC236}">
                    <a16:creationId xmlns:a16="http://schemas.microsoft.com/office/drawing/2014/main" id="{00000000-0008-0000-0000-000033000000}"/>
                  </a:ext>
                </a:extLst>
              </xdr:cNvPr>
              <xdr:cNvSpPr>
                <a:spLocks noChangeArrowheads="1"/>
              </xdr:cNvSpPr>
            </xdr:nvSpPr>
            <xdr:spPr bwMode="auto">
              <a:xfrm>
                <a:off x="5818188" y="2306638"/>
                <a:ext cx="103188" cy="1031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52" name="Rectangle 133">
                <a:extLst>
                  <a:ext uri="{FF2B5EF4-FFF2-40B4-BE49-F238E27FC236}">
                    <a16:creationId xmlns:a16="http://schemas.microsoft.com/office/drawing/2014/main" id="{00000000-0008-0000-0000-000034000000}"/>
                  </a:ext>
                </a:extLst>
              </xdr:cNvPr>
              <xdr:cNvSpPr>
                <a:spLocks noChangeArrowheads="1"/>
              </xdr:cNvSpPr>
            </xdr:nvSpPr>
            <xdr:spPr bwMode="auto">
              <a:xfrm>
                <a:off x="5391151" y="2441575"/>
                <a:ext cx="101600" cy="100013"/>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53" name="Rectangle 134">
                <a:extLst>
                  <a:ext uri="{FF2B5EF4-FFF2-40B4-BE49-F238E27FC236}">
                    <a16:creationId xmlns:a16="http://schemas.microsoft.com/office/drawing/2014/main" id="{00000000-0008-0000-0000-000035000000}"/>
                  </a:ext>
                </a:extLst>
              </xdr:cNvPr>
              <xdr:cNvSpPr>
                <a:spLocks noChangeArrowheads="1"/>
              </xdr:cNvSpPr>
            </xdr:nvSpPr>
            <xdr:spPr bwMode="auto">
              <a:xfrm>
                <a:off x="5534026" y="2441575"/>
                <a:ext cx="101600" cy="100013"/>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54" name="Rectangle 135">
                <a:extLst>
                  <a:ext uri="{FF2B5EF4-FFF2-40B4-BE49-F238E27FC236}">
                    <a16:creationId xmlns:a16="http://schemas.microsoft.com/office/drawing/2014/main" id="{00000000-0008-0000-0000-000036000000}"/>
                  </a:ext>
                </a:extLst>
              </xdr:cNvPr>
              <xdr:cNvSpPr>
                <a:spLocks noChangeArrowheads="1"/>
              </xdr:cNvSpPr>
            </xdr:nvSpPr>
            <xdr:spPr bwMode="auto">
              <a:xfrm>
                <a:off x="5676901" y="2441575"/>
                <a:ext cx="100013" cy="100013"/>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55" name="Rectangle 136">
                <a:extLst>
                  <a:ext uri="{FF2B5EF4-FFF2-40B4-BE49-F238E27FC236}">
                    <a16:creationId xmlns:a16="http://schemas.microsoft.com/office/drawing/2014/main" id="{00000000-0008-0000-0000-000037000000}"/>
                  </a:ext>
                </a:extLst>
              </xdr:cNvPr>
              <xdr:cNvSpPr>
                <a:spLocks noChangeArrowheads="1"/>
              </xdr:cNvSpPr>
            </xdr:nvSpPr>
            <xdr:spPr bwMode="auto">
              <a:xfrm>
                <a:off x="5818188" y="2441575"/>
                <a:ext cx="103188" cy="100013"/>
              </a:xfrm>
              <a:prstGeom prst="rect">
                <a:avLst/>
              </a:prstGeom>
              <a:solidFill>
                <a:schemeClr val="tx2"/>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sp macro="" textlink="">
        <xdr:nvSpPr>
          <xdr:cNvPr id="23" name="TextBox 66">
            <a:extLst>
              <a:ext uri="{FF2B5EF4-FFF2-40B4-BE49-F238E27FC236}">
                <a16:creationId xmlns:a16="http://schemas.microsoft.com/office/drawing/2014/main" id="{00000000-0008-0000-0000-000017000000}"/>
              </a:ext>
            </a:extLst>
          </xdr:cNvPr>
          <xdr:cNvSpPr txBox="1"/>
        </xdr:nvSpPr>
        <xdr:spPr>
          <a:xfrm rot="17615802">
            <a:off x="3090899" y="2662636"/>
            <a:ext cx="1957776" cy="686285"/>
          </a:xfrm>
          <a:prstGeom prst="rect">
            <a:avLst/>
          </a:prstGeom>
          <a:noFill/>
        </xdr:spPr>
        <xdr:txBody>
          <a:bodyPr spcFirstLastPara="1" wrap="square" numCol="1" rtlCol="0">
            <a:prstTxWarp prst="textArchUp">
              <a:avLst>
                <a:gd name="adj" fmla="val 10848305"/>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endParaRPr lang="en-IN" sz="1600">
              <a:solidFill>
                <a:schemeClr val="tx1">
                  <a:lumMod val="75000"/>
                  <a:lumOff val="25000"/>
                </a:schemeClr>
              </a:solidFill>
              <a:latin typeface="+mj-lt"/>
              <a:ea typeface="Open Sans" panose="020B0606030504020204" pitchFamily="34" charset="0"/>
              <a:cs typeface="Open Sans" panose="020B0606030504020204" pitchFamily="34" charset="0"/>
            </a:endParaRPr>
          </a:p>
          <a:p>
            <a:pPr algn="ctr"/>
            <a:r>
              <a:rPr lang="en-IN" sz="1600">
                <a:solidFill>
                  <a:schemeClr val="tx1">
                    <a:lumMod val="75000"/>
                    <a:lumOff val="25000"/>
                  </a:schemeClr>
                </a:solidFill>
                <a:latin typeface="+mj-lt"/>
                <a:ea typeface="Open Sans" panose="020B0606030504020204" pitchFamily="34" charset="0"/>
                <a:cs typeface="Open Sans" panose="020B0606030504020204" pitchFamily="34" charset="0"/>
              </a:rPr>
              <a:t>Plan</a:t>
            </a:r>
            <a:r>
              <a:rPr lang="en-IN" sz="1600" baseline="0">
                <a:solidFill>
                  <a:schemeClr val="tx1">
                    <a:lumMod val="75000"/>
                    <a:lumOff val="25000"/>
                  </a:schemeClr>
                </a:solidFill>
                <a:latin typeface="+mj-lt"/>
                <a:ea typeface="Open Sans" panose="020B0606030504020204" pitchFamily="34" charset="0"/>
                <a:cs typeface="Open Sans" panose="020B0606030504020204" pitchFamily="34" charset="0"/>
              </a:rPr>
              <a:t> Estratégico </a:t>
            </a:r>
          </a:p>
          <a:p>
            <a:pPr algn="ctr"/>
            <a:r>
              <a:rPr lang="en-IN" sz="1600" baseline="0">
                <a:solidFill>
                  <a:schemeClr val="tx1">
                    <a:lumMod val="75000"/>
                    <a:lumOff val="25000"/>
                  </a:schemeClr>
                </a:solidFill>
                <a:latin typeface="+mj-lt"/>
                <a:ea typeface="Open Sans" panose="020B0606030504020204" pitchFamily="34" charset="0"/>
                <a:cs typeface="Open Sans" panose="020B0606030504020204" pitchFamily="34" charset="0"/>
              </a:rPr>
              <a:t>Institucional</a:t>
            </a:r>
          </a:p>
        </xdr:txBody>
      </xdr:sp>
      <xdr:sp macro="" textlink="">
        <xdr:nvSpPr>
          <xdr:cNvPr id="24" name="TextBox 169">
            <a:extLst>
              <a:ext uri="{FF2B5EF4-FFF2-40B4-BE49-F238E27FC236}">
                <a16:creationId xmlns:a16="http://schemas.microsoft.com/office/drawing/2014/main" id="{00000000-0008-0000-0000-000018000000}"/>
              </a:ext>
            </a:extLst>
          </xdr:cNvPr>
          <xdr:cNvSpPr txBox="1"/>
        </xdr:nvSpPr>
        <xdr:spPr>
          <a:xfrm rot="20240693">
            <a:off x="4256670" y="1456922"/>
            <a:ext cx="1957776" cy="686285"/>
          </a:xfrm>
          <a:prstGeom prst="rect">
            <a:avLst/>
          </a:prstGeom>
          <a:noFill/>
        </xdr:spPr>
        <xdr:txBody>
          <a:bodyPr spcFirstLastPara="1" wrap="square" numCol="1" rtlCol="0">
            <a:prstTxWarp prst="textArchUp">
              <a:avLst>
                <a:gd name="adj" fmla="val 10848305"/>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1218987" rtl="0" eaLnBrk="1" fontAlgn="auto" latinLnBrk="0" hangingPunct="1">
              <a:lnSpc>
                <a:spcPct val="100000"/>
              </a:lnSpc>
              <a:spcBef>
                <a:spcPts val="0"/>
              </a:spcBef>
              <a:spcAft>
                <a:spcPts val="0"/>
              </a:spcAft>
              <a:buClrTx/>
              <a:buSzTx/>
              <a:buFontTx/>
              <a:buNone/>
              <a:tabLst/>
              <a:defRPr/>
            </a:pPr>
            <a:r>
              <a:rPr lang="es-CO" sz="1600" b="0" kern="1200">
                <a:solidFill>
                  <a:schemeClr val="tx1"/>
                </a:solidFill>
                <a:effectLst/>
                <a:latin typeface="+mj-lt"/>
                <a:ea typeface="+mn-ea"/>
                <a:cs typeface="+mn-cs"/>
              </a:rPr>
              <a:t>Plan</a:t>
            </a:r>
            <a:r>
              <a:rPr lang="es-CO" sz="1600" b="0" kern="1200" baseline="0">
                <a:solidFill>
                  <a:schemeClr val="tx1"/>
                </a:solidFill>
                <a:effectLst/>
                <a:latin typeface="+mj-lt"/>
                <a:ea typeface="+mn-ea"/>
                <a:cs typeface="+mn-cs"/>
              </a:rPr>
              <a:t> Estratégico de </a:t>
            </a:r>
          </a:p>
          <a:p>
            <a:pPr marL="0" marR="0" lvl="0" indent="0" algn="ctr" defTabSz="1218987" rtl="0" eaLnBrk="1" fontAlgn="auto" latinLnBrk="0" hangingPunct="1">
              <a:lnSpc>
                <a:spcPct val="100000"/>
              </a:lnSpc>
              <a:spcBef>
                <a:spcPts val="0"/>
              </a:spcBef>
              <a:spcAft>
                <a:spcPts val="0"/>
              </a:spcAft>
              <a:buClrTx/>
              <a:buSzTx/>
              <a:buFontTx/>
              <a:buNone/>
              <a:tabLst/>
              <a:defRPr/>
            </a:pPr>
            <a:r>
              <a:rPr lang="es-CO" sz="1600" b="0" kern="1200" baseline="0">
                <a:solidFill>
                  <a:schemeClr val="tx1"/>
                </a:solidFill>
                <a:effectLst/>
                <a:latin typeface="+mj-lt"/>
                <a:ea typeface="+mn-ea"/>
                <a:cs typeface="+mn-cs"/>
              </a:rPr>
              <a:t>Talento Humano</a:t>
            </a:r>
            <a:endParaRPr lang="en-IN" sz="1801">
              <a:solidFill>
                <a:schemeClr val="tx1">
                  <a:lumMod val="75000"/>
                  <a:lumOff val="25000"/>
                </a:schemeClr>
              </a:solidFill>
              <a:latin typeface="+mj-lt"/>
              <a:ea typeface="Open Sans" panose="020B0606030504020204" pitchFamily="34" charset="0"/>
              <a:cs typeface="Open Sans" panose="020B0606030504020204" pitchFamily="34" charset="0"/>
            </a:endParaRPr>
          </a:p>
        </xdr:txBody>
      </xdr:sp>
      <xdr:sp macro="" textlink="">
        <xdr:nvSpPr>
          <xdr:cNvPr id="25" name="TextBox 170">
            <a:extLst>
              <a:ext uri="{FF2B5EF4-FFF2-40B4-BE49-F238E27FC236}">
                <a16:creationId xmlns:a16="http://schemas.microsoft.com/office/drawing/2014/main" id="{00000000-0008-0000-0000-000019000000}"/>
              </a:ext>
            </a:extLst>
          </xdr:cNvPr>
          <xdr:cNvSpPr txBox="1"/>
        </xdr:nvSpPr>
        <xdr:spPr>
          <a:xfrm rot="1517231">
            <a:off x="5945350" y="1444859"/>
            <a:ext cx="1957776" cy="686285"/>
          </a:xfrm>
          <a:prstGeom prst="rect">
            <a:avLst/>
          </a:prstGeom>
          <a:noFill/>
        </xdr:spPr>
        <xdr:txBody>
          <a:bodyPr spcFirstLastPara="1" wrap="square" numCol="1" rtlCol="0">
            <a:prstTxWarp prst="textArchUp">
              <a:avLst>
                <a:gd name="adj" fmla="val 10848305"/>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IN" sz="1600">
                <a:solidFill>
                  <a:schemeClr val="tx1">
                    <a:lumMod val="75000"/>
                    <a:lumOff val="25000"/>
                  </a:schemeClr>
                </a:solidFill>
                <a:latin typeface="+mj-lt"/>
                <a:ea typeface="Open Sans" panose="020B0606030504020204" pitchFamily="34" charset="0"/>
                <a:cs typeface="Open Sans" panose="020B0606030504020204" pitchFamily="34" charset="0"/>
              </a:rPr>
              <a:t>Plan de Seguridad y </a:t>
            </a:r>
          </a:p>
          <a:p>
            <a:pPr algn="ctr"/>
            <a:r>
              <a:rPr lang="en-IN" sz="1600">
                <a:solidFill>
                  <a:schemeClr val="tx1">
                    <a:lumMod val="75000"/>
                    <a:lumOff val="25000"/>
                  </a:schemeClr>
                </a:solidFill>
                <a:latin typeface="+mj-lt"/>
                <a:ea typeface="Open Sans" panose="020B0606030504020204" pitchFamily="34" charset="0"/>
                <a:cs typeface="Open Sans" panose="020B0606030504020204" pitchFamily="34" charset="0"/>
              </a:rPr>
              <a:t>Privacidad </a:t>
            </a:r>
          </a:p>
          <a:p>
            <a:pPr algn="ctr"/>
            <a:r>
              <a:rPr lang="en-IN" sz="1600">
                <a:solidFill>
                  <a:schemeClr val="tx1">
                    <a:lumMod val="75000"/>
                    <a:lumOff val="25000"/>
                  </a:schemeClr>
                </a:solidFill>
                <a:latin typeface="+mj-lt"/>
                <a:ea typeface="Open Sans" panose="020B0606030504020204" pitchFamily="34" charset="0"/>
                <a:cs typeface="Open Sans" panose="020B0606030504020204" pitchFamily="34" charset="0"/>
              </a:rPr>
              <a:t>de la Información </a:t>
            </a:r>
          </a:p>
        </xdr:txBody>
      </xdr:sp>
      <xdr:sp macro="" textlink="">
        <xdr:nvSpPr>
          <xdr:cNvPr id="26" name="TextBox 171">
            <a:extLst>
              <a:ext uri="{FF2B5EF4-FFF2-40B4-BE49-F238E27FC236}">
                <a16:creationId xmlns:a16="http://schemas.microsoft.com/office/drawing/2014/main" id="{00000000-0008-0000-0000-00001A000000}"/>
              </a:ext>
            </a:extLst>
          </xdr:cNvPr>
          <xdr:cNvSpPr txBox="1"/>
        </xdr:nvSpPr>
        <xdr:spPr>
          <a:xfrm rot="4136302">
            <a:off x="7151036" y="2582448"/>
            <a:ext cx="1957776" cy="686285"/>
          </a:xfrm>
          <a:prstGeom prst="rect">
            <a:avLst/>
          </a:prstGeom>
          <a:noFill/>
        </xdr:spPr>
        <xdr:txBody>
          <a:bodyPr spcFirstLastPara="1" wrap="square" numCol="1" rtlCol="0">
            <a:prstTxWarp prst="textArchUp">
              <a:avLst>
                <a:gd name="adj" fmla="val 10848305"/>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IN" sz="1600" kern="1200">
                <a:solidFill>
                  <a:schemeClr val="tx1">
                    <a:lumMod val="75000"/>
                    <a:lumOff val="25000"/>
                  </a:schemeClr>
                </a:solidFill>
                <a:latin typeface="+mj-lt"/>
                <a:ea typeface="Open Sans" panose="020B0606030504020204" pitchFamily="34" charset="0"/>
                <a:cs typeface="Open Sans" panose="020B0606030504020204" pitchFamily="34" charset="0"/>
              </a:rPr>
              <a:t>Plan de Tratamiento</a:t>
            </a:r>
          </a:p>
          <a:p>
            <a:pPr algn="ctr"/>
            <a:r>
              <a:rPr lang="en-IN" sz="1600" kern="1200">
                <a:solidFill>
                  <a:schemeClr val="tx1">
                    <a:lumMod val="75000"/>
                    <a:lumOff val="25000"/>
                  </a:schemeClr>
                </a:solidFill>
                <a:latin typeface="+mj-lt"/>
                <a:ea typeface="Open Sans" panose="020B0606030504020204" pitchFamily="34" charset="0"/>
                <a:cs typeface="Open Sans" panose="020B0606030504020204" pitchFamily="34" charset="0"/>
              </a:rPr>
              <a:t> de Riesgos de Seguridad y</a:t>
            </a:r>
          </a:p>
          <a:p>
            <a:pPr algn="ctr"/>
            <a:r>
              <a:rPr lang="en-IN" sz="1600" kern="1200">
                <a:solidFill>
                  <a:schemeClr val="tx1">
                    <a:lumMod val="75000"/>
                    <a:lumOff val="25000"/>
                  </a:schemeClr>
                </a:solidFill>
                <a:latin typeface="+mj-lt"/>
                <a:ea typeface="Open Sans" panose="020B0606030504020204" pitchFamily="34" charset="0"/>
                <a:cs typeface="Open Sans" panose="020B0606030504020204" pitchFamily="34" charset="0"/>
              </a:rPr>
              <a:t>  Privacidad</a:t>
            </a:r>
          </a:p>
          <a:p>
            <a:pPr algn="ctr"/>
            <a:r>
              <a:rPr lang="en-IN" sz="1600" kern="1200">
                <a:solidFill>
                  <a:schemeClr val="tx1">
                    <a:lumMod val="75000"/>
                    <a:lumOff val="25000"/>
                  </a:schemeClr>
                </a:solidFill>
                <a:latin typeface="+mj-lt"/>
                <a:ea typeface="Open Sans" panose="020B0606030504020204" pitchFamily="34" charset="0"/>
                <a:cs typeface="Open Sans" panose="020B0606030504020204" pitchFamily="34" charset="0"/>
              </a:rPr>
              <a:t> de la Información</a:t>
            </a:r>
            <a:r>
              <a:rPr lang="en-IN" sz="1801">
                <a:solidFill>
                  <a:schemeClr val="tx1">
                    <a:lumMod val="75000"/>
                    <a:lumOff val="25000"/>
                  </a:schemeClr>
                </a:solidFill>
                <a:latin typeface="+mj-lt"/>
                <a:ea typeface="Open Sans" panose="020B0606030504020204" pitchFamily="34" charset="0"/>
                <a:cs typeface="Open Sans" panose="020B0606030504020204" pitchFamily="34" charset="0"/>
              </a:rPr>
              <a:t> </a:t>
            </a:r>
          </a:p>
        </xdr:txBody>
      </xdr:sp>
      <xdr:sp macro="" textlink="">
        <xdr:nvSpPr>
          <xdr:cNvPr id="27" name="TextBox 172">
            <a:extLst>
              <a:ext uri="{FF2B5EF4-FFF2-40B4-BE49-F238E27FC236}">
                <a16:creationId xmlns:a16="http://schemas.microsoft.com/office/drawing/2014/main" id="{00000000-0008-0000-0000-00001B000000}"/>
              </a:ext>
            </a:extLst>
          </xdr:cNvPr>
          <xdr:cNvSpPr txBox="1"/>
        </xdr:nvSpPr>
        <xdr:spPr>
          <a:xfrm rot="17523945">
            <a:off x="7189160" y="4346513"/>
            <a:ext cx="1957776" cy="686285"/>
          </a:xfrm>
          <a:prstGeom prst="rect">
            <a:avLst/>
          </a:prstGeom>
          <a:noFill/>
        </xdr:spPr>
        <xdr:txBody>
          <a:bodyPr spcFirstLastPara="1" wrap="square" numCol="1" rtlCol="0">
            <a:prstTxWarp prst="textArchDown">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IN" sz="1600">
                <a:solidFill>
                  <a:schemeClr val="tx1">
                    <a:lumMod val="75000"/>
                    <a:lumOff val="25000"/>
                  </a:schemeClr>
                </a:solidFill>
                <a:latin typeface="+mj-lt"/>
                <a:ea typeface="Open Sans" panose="020B0606030504020204" pitchFamily="34" charset="0"/>
                <a:cs typeface="Open Sans" panose="020B0606030504020204" pitchFamily="34" charset="0"/>
              </a:rPr>
              <a:t>Plan Estratégico de </a:t>
            </a:r>
          </a:p>
          <a:p>
            <a:pPr algn="ctr"/>
            <a:r>
              <a:rPr lang="en-IN" sz="1600">
                <a:solidFill>
                  <a:schemeClr val="tx1">
                    <a:lumMod val="75000"/>
                    <a:lumOff val="25000"/>
                  </a:schemeClr>
                </a:solidFill>
                <a:latin typeface="+mj-lt"/>
                <a:ea typeface="Open Sans" panose="020B0606030504020204" pitchFamily="34" charset="0"/>
                <a:cs typeface="Open Sans" panose="020B0606030504020204" pitchFamily="34" charset="0"/>
              </a:rPr>
              <a:t>Tecnologías de la  Información y </a:t>
            </a:r>
          </a:p>
          <a:p>
            <a:pPr algn="ctr"/>
            <a:r>
              <a:rPr lang="en-IN" sz="1600">
                <a:solidFill>
                  <a:schemeClr val="tx1">
                    <a:lumMod val="75000"/>
                    <a:lumOff val="25000"/>
                  </a:schemeClr>
                </a:solidFill>
                <a:latin typeface="+mj-lt"/>
                <a:ea typeface="Open Sans" panose="020B0606030504020204" pitchFamily="34" charset="0"/>
                <a:cs typeface="Open Sans" panose="020B0606030504020204" pitchFamily="34" charset="0"/>
              </a:rPr>
              <a:t>Comunicaciones</a:t>
            </a:r>
          </a:p>
        </xdr:txBody>
      </xdr:sp>
      <xdr:sp macro="" textlink="">
        <xdr:nvSpPr>
          <xdr:cNvPr id="28" name="TextBox 173">
            <a:extLst>
              <a:ext uri="{FF2B5EF4-FFF2-40B4-BE49-F238E27FC236}">
                <a16:creationId xmlns:a16="http://schemas.microsoft.com/office/drawing/2014/main" id="{00000000-0008-0000-0000-00001C000000}"/>
              </a:ext>
            </a:extLst>
          </xdr:cNvPr>
          <xdr:cNvSpPr txBox="1"/>
        </xdr:nvSpPr>
        <xdr:spPr>
          <a:xfrm rot="19999067">
            <a:off x="6063376" y="5494301"/>
            <a:ext cx="1957776" cy="686285"/>
          </a:xfrm>
          <a:prstGeom prst="rect">
            <a:avLst/>
          </a:prstGeom>
          <a:noFill/>
        </xdr:spPr>
        <xdr:txBody>
          <a:bodyPr spcFirstLastPara="1" wrap="square" numCol="1" rtlCol="0">
            <a:prstTxWarp prst="textArchDown">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IN" sz="1600">
                <a:solidFill>
                  <a:schemeClr val="tx1">
                    <a:lumMod val="75000"/>
                    <a:lumOff val="25000"/>
                  </a:schemeClr>
                </a:solidFill>
                <a:latin typeface="+mj-lt"/>
                <a:ea typeface="Open Sans" panose="020B0606030504020204" pitchFamily="34" charset="0"/>
                <a:cs typeface="Open Sans" panose="020B0606030504020204" pitchFamily="34" charset="0"/>
              </a:rPr>
              <a:t>Plan</a:t>
            </a:r>
            <a:r>
              <a:rPr lang="en-IN" sz="1600" baseline="0">
                <a:solidFill>
                  <a:schemeClr val="tx1">
                    <a:lumMod val="75000"/>
                    <a:lumOff val="25000"/>
                  </a:schemeClr>
                </a:solidFill>
                <a:latin typeface="+mj-lt"/>
                <a:ea typeface="Open Sans" panose="020B0606030504020204" pitchFamily="34" charset="0"/>
                <a:cs typeface="Open Sans" panose="020B0606030504020204" pitchFamily="34" charset="0"/>
              </a:rPr>
              <a:t> Institucional </a:t>
            </a:r>
          </a:p>
          <a:p>
            <a:pPr algn="ctr"/>
            <a:r>
              <a:rPr lang="en-IN" sz="1600" baseline="0">
                <a:solidFill>
                  <a:schemeClr val="tx1">
                    <a:lumMod val="75000"/>
                    <a:lumOff val="25000"/>
                  </a:schemeClr>
                </a:solidFill>
                <a:latin typeface="+mj-lt"/>
                <a:ea typeface="Open Sans" panose="020B0606030504020204" pitchFamily="34" charset="0"/>
                <a:cs typeface="Open Sans" panose="020B0606030504020204" pitchFamily="34" charset="0"/>
              </a:rPr>
              <a:t>de Archivos</a:t>
            </a:r>
            <a:endParaRPr lang="en-IN" sz="1600">
              <a:solidFill>
                <a:schemeClr val="tx1">
                  <a:lumMod val="75000"/>
                  <a:lumOff val="25000"/>
                </a:schemeClr>
              </a:solidFill>
              <a:latin typeface="+mj-lt"/>
              <a:ea typeface="Open Sans" panose="020B0606030504020204" pitchFamily="34" charset="0"/>
              <a:cs typeface="Open Sans" panose="020B0606030504020204" pitchFamily="34" charset="0"/>
            </a:endParaRPr>
          </a:p>
        </xdr:txBody>
      </xdr:sp>
      <xdr:sp macro="" textlink="">
        <xdr:nvSpPr>
          <xdr:cNvPr id="29" name="TextBox 174">
            <a:extLst>
              <a:ext uri="{FF2B5EF4-FFF2-40B4-BE49-F238E27FC236}">
                <a16:creationId xmlns:a16="http://schemas.microsoft.com/office/drawing/2014/main" id="{00000000-0008-0000-0000-00001D000000}"/>
              </a:ext>
            </a:extLst>
          </xdr:cNvPr>
          <xdr:cNvSpPr txBox="1"/>
        </xdr:nvSpPr>
        <xdr:spPr>
          <a:xfrm rot="4088502">
            <a:off x="3085274" y="4338551"/>
            <a:ext cx="1957776" cy="686285"/>
          </a:xfrm>
          <a:prstGeom prst="rect">
            <a:avLst/>
          </a:prstGeom>
          <a:noFill/>
        </xdr:spPr>
        <xdr:txBody>
          <a:bodyPr spcFirstLastPara="1" wrap="square" numCol="1" rtlCol="0">
            <a:prstTxWarp prst="textArchDown">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IN" sz="1600">
                <a:solidFill>
                  <a:schemeClr val="tx1"/>
                </a:solidFill>
                <a:latin typeface="+mj-lt"/>
                <a:ea typeface="Open Sans" panose="020B0606030504020204" pitchFamily="34" charset="0"/>
                <a:cs typeface="Open Sans" panose="020B0606030504020204" pitchFamily="34" charset="0"/>
              </a:rPr>
              <a:t>Plan</a:t>
            </a:r>
            <a:r>
              <a:rPr lang="en-IN" sz="1600" baseline="0">
                <a:solidFill>
                  <a:schemeClr val="tx1"/>
                </a:solidFill>
                <a:latin typeface="+mj-lt"/>
                <a:ea typeface="Open Sans" panose="020B0606030504020204" pitchFamily="34" charset="0"/>
                <a:cs typeface="Open Sans" panose="020B0606030504020204" pitchFamily="34" charset="0"/>
              </a:rPr>
              <a:t> Anual de </a:t>
            </a:r>
          </a:p>
          <a:p>
            <a:pPr algn="ctr"/>
            <a:r>
              <a:rPr lang="en-IN" sz="1600" kern="1200" baseline="0">
                <a:solidFill>
                  <a:schemeClr val="tx1"/>
                </a:solidFill>
                <a:effectLst/>
                <a:latin typeface="+mj-lt"/>
                <a:ea typeface="+mn-ea"/>
                <a:cs typeface="+mn-cs"/>
              </a:rPr>
              <a:t>Adquisiciones</a:t>
            </a:r>
            <a:endParaRPr lang="en-IN" sz="1600">
              <a:solidFill>
                <a:schemeClr val="tx1"/>
              </a:solidFill>
              <a:latin typeface="+mj-lt"/>
              <a:ea typeface="Open Sans" panose="020B0606030504020204" pitchFamily="34" charset="0"/>
              <a:cs typeface="Open Sans" panose="020B0606030504020204" pitchFamily="34" charset="0"/>
            </a:endParaRPr>
          </a:p>
        </xdr:txBody>
      </xdr:sp>
      <xdr:sp macro="" textlink="">
        <xdr:nvSpPr>
          <xdr:cNvPr id="30" name="TextBox 16">
            <a:hlinkClick xmlns:r="http://schemas.openxmlformats.org/officeDocument/2006/relationships" r:id="rId1"/>
            <a:extLst>
              <a:ext uri="{FF2B5EF4-FFF2-40B4-BE49-F238E27FC236}">
                <a16:creationId xmlns:a16="http://schemas.microsoft.com/office/drawing/2014/main" id="{00000000-0008-0000-0000-00001E000000}"/>
              </a:ext>
            </a:extLst>
          </xdr:cNvPr>
          <xdr:cNvSpPr txBox="1"/>
        </xdr:nvSpPr>
        <xdr:spPr>
          <a:xfrm>
            <a:off x="5167172" y="1851822"/>
            <a:ext cx="750093" cy="28241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r">
              <a:lnSpc>
                <a:spcPct val="80000"/>
              </a:lnSpc>
            </a:pPr>
            <a:r>
              <a:rPr lang="en-US" sz="1800" b="1" kern="0">
                <a:solidFill>
                  <a:schemeClr val="tx1"/>
                </a:solidFill>
                <a:latin typeface="+mj-lt"/>
                <a:ea typeface="Open Sans" panose="020B0606030504020204" pitchFamily="34" charset="0"/>
                <a:cs typeface="Open Sans" panose="020B0606030504020204" pitchFamily="34" charset="0"/>
              </a:rPr>
              <a:t>PETH</a:t>
            </a:r>
            <a:endParaRPr lang="en-US" sz="1800" b="1">
              <a:solidFill>
                <a:schemeClr val="tx1"/>
              </a:solidFill>
              <a:latin typeface="+mj-lt"/>
              <a:ea typeface="Open Sans" panose="020B0606030504020204" pitchFamily="34" charset="0"/>
              <a:cs typeface="Open Sans" panose="020B0606030504020204" pitchFamily="34" charset="0"/>
            </a:endParaRPr>
          </a:p>
        </xdr:txBody>
      </xdr:sp>
      <xdr:sp macro="" textlink="">
        <xdr:nvSpPr>
          <xdr:cNvPr id="31" name="TextBox 17">
            <a:hlinkClick xmlns:r="http://schemas.openxmlformats.org/officeDocument/2006/relationships" r:id="rId2"/>
            <a:extLst>
              <a:ext uri="{FF2B5EF4-FFF2-40B4-BE49-F238E27FC236}">
                <a16:creationId xmlns:a16="http://schemas.microsoft.com/office/drawing/2014/main" id="{00000000-0008-0000-0000-00001F000000}"/>
              </a:ext>
            </a:extLst>
          </xdr:cNvPr>
          <xdr:cNvSpPr txBox="1"/>
        </xdr:nvSpPr>
        <xdr:spPr>
          <a:xfrm>
            <a:off x="6253948" y="1827355"/>
            <a:ext cx="750093" cy="30439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nSpc>
                <a:spcPct val="80000"/>
              </a:lnSpc>
            </a:pPr>
            <a:r>
              <a:rPr lang="en-US" sz="2000" b="1" kern="0">
                <a:solidFill>
                  <a:schemeClr val="tx1"/>
                </a:solidFill>
                <a:latin typeface="+mj-lt"/>
                <a:ea typeface="Open Sans" panose="020B0606030504020204" pitchFamily="34" charset="0"/>
                <a:cs typeface="Open Sans" panose="020B0606030504020204" pitchFamily="34" charset="0"/>
              </a:rPr>
              <a:t>PSPI</a:t>
            </a:r>
            <a:endParaRPr lang="en-US" sz="2000" b="1">
              <a:solidFill>
                <a:schemeClr val="tx1"/>
              </a:solidFill>
              <a:latin typeface="+mj-lt"/>
              <a:ea typeface="Open Sans" panose="020B0606030504020204" pitchFamily="34" charset="0"/>
              <a:cs typeface="Open Sans" panose="020B0606030504020204" pitchFamily="34" charset="0"/>
            </a:endParaRPr>
          </a:p>
        </xdr:txBody>
      </xdr:sp>
      <xdr:sp macro="" textlink="">
        <xdr:nvSpPr>
          <xdr:cNvPr id="32" name="TextBox 19">
            <a:hlinkClick xmlns:r="http://schemas.openxmlformats.org/officeDocument/2006/relationships" r:id="rId3"/>
            <a:extLst>
              <a:ext uri="{FF2B5EF4-FFF2-40B4-BE49-F238E27FC236}">
                <a16:creationId xmlns:a16="http://schemas.microsoft.com/office/drawing/2014/main" id="{00000000-0008-0000-0000-000020000000}"/>
              </a:ext>
            </a:extLst>
          </xdr:cNvPr>
          <xdr:cNvSpPr txBox="1"/>
        </xdr:nvSpPr>
        <xdr:spPr>
          <a:xfrm>
            <a:off x="7333700" y="2796098"/>
            <a:ext cx="880579" cy="28241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nSpc>
                <a:spcPct val="80000"/>
              </a:lnSpc>
            </a:pPr>
            <a:r>
              <a:rPr lang="en-US" sz="1800" b="1" kern="0">
                <a:solidFill>
                  <a:schemeClr val="tx1">
                    <a:lumMod val="75000"/>
                    <a:lumOff val="25000"/>
                  </a:schemeClr>
                </a:solidFill>
                <a:latin typeface="+mj-lt"/>
                <a:ea typeface="Open Sans" panose="020B0606030504020204" pitchFamily="34" charset="0"/>
                <a:cs typeface="Open Sans" panose="020B0606030504020204" pitchFamily="34" charset="0"/>
              </a:rPr>
              <a:t>PTRSPI</a:t>
            </a:r>
            <a:endParaRPr lang="en-US" sz="1800" b="1">
              <a:solidFill>
                <a:schemeClr val="tx1">
                  <a:lumMod val="75000"/>
                  <a:lumOff val="25000"/>
                </a:schemeClr>
              </a:solidFill>
              <a:latin typeface="+mj-lt"/>
              <a:ea typeface="Open Sans" panose="020B0606030504020204" pitchFamily="34" charset="0"/>
              <a:cs typeface="Open Sans" panose="020B0606030504020204" pitchFamily="34" charset="0"/>
            </a:endParaRPr>
          </a:p>
        </xdr:txBody>
      </xdr:sp>
      <xdr:sp macro="" textlink="">
        <xdr:nvSpPr>
          <xdr:cNvPr id="33" name="TextBox 20">
            <a:hlinkClick xmlns:r="http://schemas.openxmlformats.org/officeDocument/2006/relationships" r:id="rId4"/>
            <a:extLst>
              <a:ext uri="{FF2B5EF4-FFF2-40B4-BE49-F238E27FC236}">
                <a16:creationId xmlns:a16="http://schemas.microsoft.com/office/drawing/2014/main" id="{00000000-0008-0000-0000-000021000000}"/>
              </a:ext>
            </a:extLst>
          </xdr:cNvPr>
          <xdr:cNvSpPr txBox="1"/>
        </xdr:nvSpPr>
        <xdr:spPr>
          <a:xfrm>
            <a:off x="7592188" y="4203503"/>
            <a:ext cx="750093" cy="28241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nSpc>
                <a:spcPct val="80000"/>
              </a:lnSpc>
            </a:pPr>
            <a:r>
              <a:rPr lang="en-US" sz="1800" b="1" kern="0">
                <a:solidFill>
                  <a:schemeClr val="tx1"/>
                </a:solidFill>
                <a:latin typeface="+mj-lt"/>
                <a:ea typeface="Open Sans" panose="020B0606030504020204" pitchFamily="34" charset="0"/>
                <a:cs typeface="Open Sans" panose="020B0606030504020204" pitchFamily="34" charset="0"/>
              </a:rPr>
              <a:t>PETI</a:t>
            </a:r>
            <a:endParaRPr lang="en-US" sz="1800" b="1">
              <a:solidFill>
                <a:schemeClr val="tx1"/>
              </a:solidFill>
              <a:latin typeface="+mj-lt"/>
              <a:ea typeface="Open Sans" panose="020B0606030504020204" pitchFamily="34" charset="0"/>
              <a:cs typeface="Open Sans" panose="020B0606030504020204" pitchFamily="34" charset="0"/>
            </a:endParaRPr>
          </a:p>
        </xdr:txBody>
      </xdr:sp>
      <xdr:sp macro="" textlink="">
        <xdr:nvSpPr>
          <xdr:cNvPr id="34" name="TextBox 21">
            <a:hlinkClick xmlns:r="http://schemas.openxmlformats.org/officeDocument/2006/relationships" r:id="rId5"/>
            <a:extLst>
              <a:ext uri="{FF2B5EF4-FFF2-40B4-BE49-F238E27FC236}">
                <a16:creationId xmlns:a16="http://schemas.microsoft.com/office/drawing/2014/main" id="{00000000-0008-0000-0000-000022000000}"/>
              </a:ext>
            </a:extLst>
          </xdr:cNvPr>
          <xdr:cNvSpPr txBox="1"/>
        </xdr:nvSpPr>
        <xdr:spPr>
          <a:xfrm>
            <a:off x="6235398" y="5470087"/>
            <a:ext cx="882349" cy="28241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nSpc>
                <a:spcPct val="80000"/>
              </a:lnSpc>
            </a:pPr>
            <a:r>
              <a:rPr lang="en-US" sz="1800" b="1" kern="0">
                <a:solidFill>
                  <a:schemeClr val="tx1"/>
                </a:solidFill>
                <a:latin typeface="+mj-lt"/>
                <a:ea typeface="Open Sans" panose="020B0606030504020204" pitchFamily="34" charset="0"/>
                <a:cs typeface="Open Sans" panose="020B0606030504020204" pitchFamily="34" charset="0"/>
              </a:rPr>
              <a:t>PINAR</a:t>
            </a:r>
            <a:endParaRPr lang="en-US" sz="1800" b="1">
              <a:solidFill>
                <a:schemeClr val="tx1"/>
              </a:solidFill>
              <a:latin typeface="+mj-lt"/>
              <a:ea typeface="Open Sans" panose="020B0606030504020204" pitchFamily="34" charset="0"/>
              <a:cs typeface="Open Sans" panose="020B0606030504020204" pitchFamily="34" charset="0"/>
            </a:endParaRPr>
          </a:p>
        </xdr:txBody>
      </xdr:sp>
      <xdr:sp macro="" textlink="">
        <xdr:nvSpPr>
          <xdr:cNvPr id="35" name="TextBox 22">
            <a:hlinkClick xmlns:r="http://schemas.openxmlformats.org/officeDocument/2006/relationships" r:id="rId6"/>
            <a:extLst>
              <a:ext uri="{FF2B5EF4-FFF2-40B4-BE49-F238E27FC236}">
                <a16:creationId xmlns:a16="http://schemas.microsoft.com/office/drawing/2014/main" id="{00000000-0008-0000-0000-000023000000}"/>
              </a:ext>
            </a:extLst>
          </xdr:cNvPr>
          <xdr:cNvSpPr txBox="1"/>
        </xdr:nvSpPr>
        <xdr:spPr>
          <a:xfrm>
            <a:off x="5213129" y="5453137"/>
            <a:ext cx="750093" cy="28241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r">
              <a:lnSpc>
                <a:spcPct val="80000"/>
              </a:lnSpc>
            </a:pPr>
            <a:r>
              <a:rPr lang="en-US" sz="1800" b="1" kern="0">
                <a:solidFill>
                  <a:schemeClr val="tx1"/>
                </a:solidFill>
                <a:latin typeface="+mj-lt"/>
                <a:ea typeface="Open Sans" panose="020B0606030504020204" pitchFamily="34" charset="0"/>
                <a:cs typeface="Open Sans" panose="020B0606030504020204" pitchFamily="34" charset="0"/>
              </a:rPr>
              <a:t>PTEP</a:t>
            </a:r>
            <a:endParaRPr lang="en-US" sz="1800" b="1">
              <a:solidFill>
                <a:schemeClr val="tx1"/>
              </a:solidFill>
              <a:latin typeface="+mj-lt"/>
              <a:ea typeface="Open Sans" panose="020B0606030504020204" pitchFamily="34" charset="0"/>
              <a:cs typeface="Open Sans" panose="020B0606030504020204" pitchFamily="34" charset="0"/>
            </a:endParaRPr>
          </a:p>
        </xdr:txBody>
      </xdr:sp>
      <xdr:sp macro="" textlink="">
        <xdr:nvSpPr>
          <xdr:cNvPr id="36" name="TextBox 23">
            <a:hlinkClick xmlns:r="http://schemas.openxmlformats.org/officeDocument/2006/relationships" r:id="rId7"/>
            <a:extLst>
              <a:ext uri="{FF2B5EF4-FFF2-40B4-BE49-F238E27FC236}">
                <a16:creationId xmlns:a16="http://schemas.microsoft.com/office/drawing/2014/main" id="{00000000-0008-0000-0000-000024000000}"/>
              </a:ext>
            </a:extLst>
          </xdr:cNvPr>
          <xdr:cNvSpPr txBox="1"/>
        </xdr:nvSpPr>
        <xdr:spPr>
          <a:xfrm>
            <a:off x="3908993" y="4234521"/>
            <a:ext cx="750093" cy="282064"/>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r">
              <a:lnSpc>
                <a:spcPct val="80000"/>
              </a:lnSpc>
            </a:pPr>
            <a:r>
              <a:rPr lang="en-US" sz="1800" b="1" kern="0">
                <a:solidFill>
                  <a:schemeClr val="tx1"/>
                </a:solidFill>
                <a:latin typeface="+mj-lt"/>
                <a:ea typeface="Open Sans" panose="020B0606030504020204" pitchFamily="34" charset="0"/>
                <a:cs typeface="Open Sans" panose="020B0606030504020204" pitchFamily="34" charset="0"/>
              </a:rPr>
              <a:t>PAA </a:t>
            </a:r>
            <a:endParaRPr lang="en-US" sz="1800" b="1">
              <a:solidFill>
                <a:schemeClr val="tx1"/>
              </a:solidFill>
              <a:latin typeface="+mj-lt"/>
              <a:ea typeface="Open Sans" panose="020B0606030504020204" pitchFamily="34" charset="0"/>
              <a:cs typeface="Open Sans" panose="020B0606030504020204" pitchFamily="34" charset="0"/>
            </a:endParaRPr>
          </a:p>
        </xdr:txBody>
      </xdr:sp>
      <xdr:sp macro="" textlink="">
        <xdr:nvSpPr>
          <xdr:cNvPr id="37" name="TextBox 24">
            <a:hlinkClick xmlns:r="http://schemas.openxmlformats.org/officeDocument/2006/relationships" r:id="rId8"/>
            <a:extLst>
              <a:ext uri="{FF2B5EF4-FFF2-40B4-BE49-F238E27FC236}">
                <a16:creationId xmlns:a16="http://schemas.microsoft.com/office/drawing/2014/main" id="{00000000-0008-0000-0000-000025000000}"/>
              </a:ext>
            </a:extLst>
          </xdr:cNvPr>
          <xdr:cNvSpPr txBox="1"/>
        </xdr:nvSpPr>
        <xdr:spPr>
          <a:xfrm>
            <a:off x="3895883" y="2804189"/>
            <a:ext cx="880395" cy="28241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r">
              <a:lnSpc>
                <a:spcPct val="80000"/>
              </a:lnSpc>
            </a:pPr>
            <a:r>
              <a:rPr lang="en-US" sz="1800" b="1" kern="0">
                <a:solidFill>
                  <a:schemeClr val="tx1"/>
                </a:solidFill>
                <a:latin typeface="+mj-lt"/>
                <a:ea typeface="Open Sans" panose="020B0606030504020204" pitchFamily="34" charset="0"/>
                <a:cs typeface="Open Sans" panose="020B0606030504020204" pitchFamily="34" charset="0"/>
              </a:rPr>
              <a:t>PEI</a:t>
            </a:r>
            <a:endParaRPr lang="en-US" sz="1800" b="1">
              <a:solidFill>
                <a:schemeClr val="tx1"/>
              </a:solidFill>
              <a:latin typeface="+mj-lt"/>
              <a:ea typeface="Open Sans" panose="020B0606030504020204" pitchFamily="34" charset="0"/>
              <a:cs typeface="Open Sans" panose="020B0606030504020204" pitchFamily="34" charset="0"/>
            </a:endParaRPr>
          </a:p>
        </xdr:txBody>
      </xdr:sp>
    </xdr:grpSp>
    <xdr:clientData/>
  </xdr:twoCellAnchor>
  <xdr:twoCellAnchor editAs="oneCell">
    <xdr:from>
      <xdr:col>4</xdr:col>
      <xdr:colOff>391584</xdr:colOff>
      <xdr:row>0</xdr:row>
      <xdr:rowOff>0</xdr:rowOff>
    </xdr:from>
    <xdr:to>
      <xdr:col>6</xdr:col>
      <xdr:colOff>250027</xdr:colOff>
      <xdr:row>0</xdr:row>
      <xdr:rowOff>711937</xdr:rowOff>
    </xdr:to>
    <xdr:pic>
      <xdr:nvPicPr>
        <xdr:cNvPr id="136" name="Imagen 135">
          <a:extLst>
            <a:ext uri="{FF2B5EF4-FFF2-40B4-BE49-F238E27FC236}">
              <a16:creationId xmlns:a16="http://schemas.microsoft.com/office/drawing/2014/main" id="{6C54B58E-FF49-46F7-B86C-1159E263D4E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270251" y="0"/>
          <a:ext cx="1297776" cy="70876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564022</xdr:colOff>
      <xdr:row>0</xdr:row>
      <xdr:rowOff>111236</xdr:rowOff>
    </xdr:from>
    <xdr:to>
      <xdr:col>0</xdr:col>
      <xdr:colOff>2408464</xdr:colOff>
      <xdr:row>2</xdr:row>
      <xdr:rowOff>202848</xdr:rowOff>
    </xdr:to>
    <xdr:pic>
      <xdr:nvPicPr>
        <xdr:cNvPr id="2" name="Imagen 1">
          <a:extLst>
            <a:ext uri="{FF2B5EF4-FFF2-40B4-BE49-F238E27FC236}">
              <a16:creationId xmlns:a16="http://schemas.microsoft.com/office/drawing/2014/main" id="{BC9F75C2-FCD6-44F3-A247-81CDEE06F9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4022" y="111236"/>
          <a:ext cx="1844442" cy="100601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107949</xdr:colOff>
      <xdr:row>0</xdr:row>
      <xdr:rowOff>0</xdr:rowOff>
    </xdr:from>
    <xdr:to>
      <xdr:col>0</xdr:col>
      <xdr:colOff>1601932</xdr:colOff>
      <xdr:row>2</xdr:row>
      <xdr:rowOff>121540</xdr:rowOff>
    </xdr:to>
    <xdr:pic>
      <xdr:nvPicPr>
        <xdr:cNvPr id="2" name="Imagen 1" descr="Logo de Superintendencia Nacional de Salud">
          <a:extLst>
            <a:ext uri="{FF2B5EF4-FFF2-40B4-BE49-F238E27FC236}">
              <a16:creationId xmlns:a16="http://schemas.microsoft.com/office/drawing/2014/main" id="{15C0E2CD-723C-43D2-BD7F-D2099F2639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949" y="0"/>
          <a:ext cx="1493983" cy="52159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104774</xdr:colOff>
      <xdr:row>0</xdr:row>
      <xdr:rowOff>0</xdr:rowOff>
    </xdr:from>
    <xdr:to>
      <xdr:col>0</xdr:col>
      <xdr:colOff>1838902</xdr:colOff>
      <xdr:row>3</xdr:row>
      <xdr:rowOff>5480</xdr:rowOff>
    </xdr:to>
    <xdr:pic>
      <xdr:nvPicPr>
        <xdr:cNvPr id="2" name="Imagen 1" descr="Logo de Superintendencia Nacional de Salud">
          <a:extLst>
            <a:ext uri="{FF2B5EF4-FFF2-40B4-BE49-F238E27FC236}">
              <a16:creationId xmlns:a16="http://schemas.microsoft.com/office/drawing/2014/main" id="{3416FE31-816E-499B-B8D1-429B9324F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4" y="0"/>
          <a:ext cx="1734128" cy="6150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407993</xdr:colOff>
      <xdr:row>0</xdr:row>
      <xdr:rowOff>97630</xdr:rowOff>
    </xdr:from>
    <xdr:to>
      <xdr:col>0</xdr:col>
      <xdr:colOff>1705769</xdr:colOff>
      <xdr:row>2</xdr:row>
      <xdr:rowOff>199173</xdr:rowOff>
    </xdr:to>
    <xdr:pic>
      <xdr:nvPicPr>
        <xdr:cNvPr id="2" name="Imagen 1">
          <a:extLst>
            <a:ext uri="{FF2B5EF4-FFF2-40B4-BE49-F238E27FC236}">
              <a16:creationId xmlns:a16="http://schemas.microsoft.com/office/drawing/2014/main" id="{D27C9471-13A4-46E2-A703-100F9A49A7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07993" y="97630"/>
          <a:ext cx="1297776" cy="711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301943</xdr:colOff>
      <xdr:row>6</xdr:row>
      <xdr:rowOff>158631</xdr:rowOff>
    </xdr:to>
    <xdr:sp macro="" textlink="">
      <xdr:nvSpPr>
        <xdr:cNvPr id="2" name="Title 3">
          <a:extLst>
            <a:ext uri="{FF2B5EF4-FFF2-40B4-BE49-F238E27FC236}">
              <a16:creationId xmlns:a16="http://schemas.microsoft.com/office/drawing/2014/main" id="{3F25385E-9F7D-4195-8F6A-250CA8215511}"/>
            </a:ext>
          </a:extLst>
        </xdr:cNvPr>
        <xdr:cNvSpPr>
          <a:spLocks noGrp="1"/>
        </xdr:cNvSpPr>
      </xdr:nvSpPr>
      <xdr:spPr>
        <a:xfrm>
          <a:off x="0" y="0"/>
          <a:ext cx="10134600" cy="1301631"/>
        </a:xfrm>
        <a:prstGeom prst="rect">
          <a:avLst/>
        </a:prstGeom>
      </xdr:spPr>
      <xdr:txBody>
        <a:bodyPr vert="horz" wrap="square" lIns="0" tIns="60949" rIns="0" bIns="60949" rtlCol="0" anchor="ctr">
          <a:noAutofit/>
        </a:bodyPr>
        <a:lstStyle>
          <a:lvl1pPr algn="l" defTabSz="1218987" rtl="0" eaLnBrk="1" latinLnBrk="0" hangingPunct="1">
            <a:spcBef>
              <a:spcPct val="0"/>
            </a:spcBef>
            <a:buNone/>
            <a:defRPr sz="3600" kern="1200">
              <a:solidFill>
                <a:schemeClr val="tx1">
                  <a:lumMod val="75000"/>
                  <a:lumOff val="25000"/>
                </a:schemeClr>
              </a:solidFill>
              <a:latin typeface="+mj-lt"/>
              <a:ea typeface="+mj-ea"/>
              <a:cs typeface="Arial" panose="020B0604020202020204" pitchFamily="34" charset="0"/>
            </a:defRPr>
          </a:lvl1pPr>
        </a:lstStyle>
        <a:p>
          <a:pPr algn="ctr"/>
          <a:r>
            <a:rPr lang="en-US" b="1"/>
            <a:t>PLAN ESTRATÉGICO DE TALENTO HUMANO</a:t>
          </a:r>
        </a:p>
      </xdr:txBody>
    </xdr:sp>
    <xdr:clientData/>
  </xdr:twoCellAnchor>
  <xdr:twoCellAnchor>
    <xdr:from>
      <xdr:col>7</xdr:col>
      <xdr:colOff>221909</xdr:colOff>
      <xdr:row>23</xdr:row>
      <xdr:rowOff>18725</xdr:rowOff>
    </xdr:from>
    <xdr:to>
      <xdr:col>9</xdr:col>
      <xdr:colOff>332995</xdr:colOff>
      <xdr:row>34</xdr:row>
      <xdr:rowOff>96059</xdr:rowOff>
    </xdr:to>
    <xdr:sp macro="" textlink="">
      <xdr:nvSpPr>
        <xdr:cNvPr id="3" name="Freeform 5">
          <a:extLst>
            <a:ext uri="{FF2B5EF4-FFF2-40B4-BE49-F238E27FC236}">
              <a16:creationId xmlns:a16="http://schemas.microsoft.com/office/drawing/2014/main" id="{D807F5CE-3CDE-494A-9597-364EBF3966F1}"/>
            </a:ext>
          </a:extLst>
        </xdr:cNvPr>
        <xdr:cNvSpPr>
          <a:spLocks/>
        </xdr:cNvSpPr>
      </xdr:nvSpPr>
      <xdr:spPr bwMode="auto">
        <a:xfrm>
          <a:off x="5289209" y="4400225"/>
          <a:ext cx="1558886" cy="2172834"/>
        </a:xfrm>
        <a:custGeom>
          <a:avLst/>
          <a:gdLst>
            <a:gd name="T0" fmla="*/ 0 w 922"/>
            <a:gd name="T1" fmla="*/ 1044 h 1374"/>
            <a:gd name="T2" fmla="*/ 0 w 922"/>
            <a:gd name="T3" fmla="*/ 0 h 1374"/>
            <a:gd name="T4" fmla="*/ 922 w 922"/>
            <a:gd name="T5" fmla="*/ 0 h 1374"/>
            <a:gd name="T6" fmla="*/ 922 w 922"/>
            <a:gd name="T7" fmla="*/ 1044 h 1374"/>
            <a:gd name="T8" fmla="*/ 452 w 922"/>
            <a:gd name="T9" fmla="*/ 1374 h 1374"/>
            <a:gd name="T10" fmla="*/ 0 w 922"/>
            <a:gd name="T11" fmla="*/ 1044 h 1374"/>
          </a:gdLst>
          <a:ahLst/>
          <a:cxnLst>
            <a:cxn ang="0">
              <a:pos x="T0" y="T1"/>
            </a:cxn>
            <a:cxn ang="0">
              <a:pos x="T2" y="T3"/>
            </a:cxn>
            <a:cxn ang="0">
              <a:pos x="T4" y="T5"/>
            </a:cxn>
            <a:cxn ang="0">
              <a:pos x="T6" y="T7"/>
            </a:cxn>
            <a:cxn ang="0">
              <a:pos x="T8" y="T9"/>
            </a:cxn>
            <a:cxn ang="0">
              <a:pos x="T10" y="T11"/>
            </a:cxn>
          </a:cxnLst>
          <a:rect l="0" t="0" r="r" b="b"/>
          <a:pathLst>
            <a:path w="922" h="1374">
              <a:moveTo>
                <a:pt x="0" y="1044"/>
              </a:moveTo>
              <a:lnTo>
                <a:pt x="0" y="0"/>
              </a:lnTo>
              <a:lnTo>
                <a:pt x="922" y="0"/>
              </a:lnTo>
              <a:lnTo>
                <a:pt x="922" y="1044"/>
              </a:lnTo>
              <a:lnTo>
                <a:pt x="452" y="1374"/>
              </a:lnTo>
              <a:lnTo>
                <a:pt x="0" y="1044"/>
              </a:lnTo>
              <a:close/>
            </a:path>
          </a:pathLst>
        </a:custGeom>
        <a:gradFill>
          <a:gsLst>
            <a:gs pos="45000">
              <a:schemeClr val="accent1"/>
            </a:gs>
            <a:gs pos="0">
              <a:schemeClr val="accent1"/>
            </a:gs>
            <a:gs pos="100000">
              <a:schemeClr val="accent1">
                <a:lumMod val="75000"/>
              </a:schemeClr>
            </a:gs>
          </a:gsLst>
          <a:lin ang="16200000" scaled="1"/>
        </a:gradFill>
        <a:ln w="9525">
          <a:noFill/>
          <a:round/>
          <a:headEnd/>
          <a:tailEnd/>
        </a:ln>
      </xdr:spPr>
      <xdr:txBody>
        <a:bodyPr vert="horz" wrap="square" lIns="0" tIns="0" rIns="0" bIns="0" numCol="1" anchor="ctr" anchorCtr="1"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400" b="1">
              <a:solidFill>
                <a:schemeClr val="bg1"/>
              </a:solidFill>
              <a:latin typeface="Arial" panose="020B0604020202020204" pitchFamily="34" charset="0"/>
              <a:cs typeface="Arial" panose="020B0604020202020204" pitchFamily="34" charset="0"/>
            </a:rPr>
            <a:t>03</a:t>
          </a:r>
        </a:p>
      </xdr:txBody>
    </xdr:sp>
    <xdr:clientData/>
  </xdr:twoCellAnchor>
  <xdr:twoCellAnchor>
    <xdr:from>
      <xdr:col>7</xdr:col>
      <xdr:colOff>221909</xdr:colOff>
      <xdr:row>23</xdr:row>
      <xdr:rowOff>18725</xdr:rowOff>
    </xdr:from>
    <xdr:to>
      <xdr:col>8</xdr:col>
      <xdr:colOff>320014</xdr:colOff>
      <xdr:row>26</xdr:row>
      <xdr:rowOff>23398</xdr:rowOff>
    </xdr:to>
    <xdr:sp macro="" textlink="">
      <xdr:nvSpPr>
        <xdr:cNvPr id="4" name="Freeform 6">
          <a:extLst>
            <a:ext uri="{FF2B5EF4-FFF2-40B4-BE49-F238E27FC236}">
              <a16:creationId xmlns:a16="http://schemas.microsoft.com/office/drawing/2014/main" id="{8352CB5C-81A3-4A75-8C56-D40902140C43}"/>
            </a:ext>
          </a:extLst>
        </xdr:cNvPr>
        <xdr:cNvSpPr>
          <a:spLocks/>
        </xdr:cNvSpPr>
      </xdr:nvSpPr>
      <xdr:spPr bwMode="auto">
        <a:xfrm>
          <a:off x="5289209" y="4400225"/>
          <a:ext cx="822005" cy="576173"/>
        </a:xfrm>
        <a:custGeom>
          <a:avLst/>
          <a:gdLst>
            <a:gd name="T0" fmla="*/ 276 w 485"/>
            <a:gd name="T1" fmla="*/ 364 h 364"/>
            <a:gd name="T2" fmla="*/ 0 w 485"/>
            <a:gd name="T3" fmla="*/ 0 h 364"/>
            <a:gd name="T4" fmla="*/ 485 w 485"/>
            <a:gd name="T5" fmla="*/ 0 h 364"/>
            <a:gd name="T6" fmla="*/ 276 w 485"/>
            <a:gd name="T7" fmla="*/ 364 h 364"/>
          </a:gdLst>
          <a:ahLst/>
          <a:cxnLst>
            <a:cxn ang="0">
              <a:pos x="T0" y="T1"/>
            </a:cxn>
            <a:cxn ang="0">
              <a:pos x="T2" y="T3"/>
            </a:cxn>
            <a:cxn ang="0">
              <a:pos x="T4" y="T5"/>
            </a:cxn>
            <a:cxn ang="0">
              <a:pos x="T6" y="T7"/>
            </a:cxn>
          </a:cxnLst>
          <a:rect l="0" t="0" r="r" b="b"/>
          <a:pathLst>
            <a:path w="485" h="364">
              <a:moveTo>
                <a:pt x="276" y="364"/>
              </a:moveTo>
              <a:lnTo>
                <a:pt x="0" y="0"/>
              </a:lnTo>
              <a:lnTo>
                <a:pt x="485" y="0"/>
              </a:lnTo>
              <a:lnTo>
                <a:pt x="276" y="364"/>
              </a:lnTo>
              <a:close/>
            </a:path>
          </a:pathLst>
        </a:custGeom>
        <a:solidFill>
          <a:schemeClr val="accent1">
            <a:lumMod val="60000"/>
            <a:lumOff val="40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clientData/>
  </xdr:twoCellAnchor>
  <xdr:twoCellAnchor>
    <xdr:from>
      <xdr:col>4</xdr:col>
      <xdr:colOff>236168</xdr:colOff>
      <xdr:row>23</xdr:row>
      <xdr:rowOff>18725</xdr:rowOff>
    </xdr:from>
    <xdr:to>
      <xdr:col>6</xdr:col>
      <xdr:colOff>352575</xdr:colOff>
      <xdr:row>34</xdr:row>
      <xdr:rowOff>96059</xdr:rowOff>
    </xdr:to>
    <xdr:sp macro="" textlink="">
      <xdr:nvSpPr>
        <xdr:cNvPr id="5" name="Freeform 7">
          <a:extLst>
            <a:ext uri="{FF2B5EF4-FFF2-40B4-BE49-F238E27FC236}">
              <a16:creationId xmlns:a16="http://schemas.microsoft.com/office/drawing/2014/main" id="{05FDFC03-13FA-4617-AB94-7A0A33B702A6}"/>
            </a:ext>
          </a:extLst>
        </xdr:cNvPr>
        <xdr:cNvSpPr>
          <a:spLocks/>
        </xdr:cNvSpPr>
      </xdr:nvSpPr>
      <xdr:spPr bwMode="auto">
        <a:xfrm>
          <a:off x="3131768" y="4400225"/>
          <a:ext cx="1564207" cy="2172834"/>
        </a:xfrm>
        <a:custGeom>
          <a:avLst/>
          <a:gdLst>
            <a:gd name="T0" fmla="*/ 0 w 925"/>
            <a:gd name="T1" fmla="*/ 1044 h 1374"/>
            <a:gd name="T2" fmla="*/ 0 w 925"/>
            <a:gd name="T3" fmla="*/ 0 h 1374"/>
            <a:gd name="T4" fmla="*/ 925 w 925"/>
            <a:gd name="T5" fmla="*/ 0 h 1374"/>
            <a:gd name="T6" fmla="*/ 925 w 925"/>
            <a:gd name="T7" fmla="*/ 1044 h 1374"/>
            <a:gd name="T8" fmla="*/ 453 w 925"/>
            <a:gd name="T9" fmla="*/ 1374 h 1374"/>
            <a:gd name="T10" fmla="*/ 0 w 925"/>
            <a:gd name="T11" fmla="*/ 1044 h 1374"/>
          </a:gdLst>
          <a:ahLst/>
          <a:cxnLst>
            <a:cxn ang="0">
              <a:pos x="T0" y="T1"/>
            </a:cxn>
            <a:cxn ang="0">
              <a:pos x="T2" y="T3"/>
            </a:cxn>
            <a:cxn ang="0">
              <a:pos x="T4" y="T5"/>
            </a:cxn>
            <a:cxn ang="0">
              <a:pos x="T6" y="T7"/>
            </a:cxn>
            <a:cxn ang="0">
              <a:pos x="T8" y="T9"/>
            </a:cxn>
            <a:cxn ang="0">
              <a:pos x="T10" y="T11"/>
            </a:cxn>
          </a:cxnLst>
          <a:rect l="0" t="0" r="r" b="b"/>
          <a:pathLst>
            <a:path w="925" h="1374">
              <a:moveTo>
                <a:pt x="0" y="1044"/>
              </a:moveTo>
              <a:lnTo>
                <a:pt x="0" y="0"/>
              </a:lnTo>
              <a:lnTo>
                <a:pt x="925" y="0"/>
              </a:lnTo>
              <a:lnTo>
                <a:pt x="925" y="1044"/>
              </a:lnTo>
              <a:lnTo>
                <a:pt x="453" y="1374"/>
              </a:lnTo>
              <a:lnTo>
                <a:pt x="0" y="1044"/>
              </a:lnTo>
              <a:close/>
            </a:path>
          </a:pathLst>
        </a:custGeom>
        <a:gradFill>
          <a:gsLst>
            <a:gs pos="45000">
              <a:schemeClr val="tx2"/>
            </a:gs>
            <a:gs pos="0">
              <a:schemeClr val="tx2"/>
            </a:gs>
            <a:gs pos="100000">
              <a:schemeClr val="tx2">
                <a:lumMod val="75000"/>
              </a:schemeClr>
            </a:gs>
          </a:gsLst>
          <a:lin ang="16200000" scaled="1"/>
        </a:gradFill>
        <a:ln w="9525">
          <a:noFill/>
          <a:round/>
          <a:headEnd/>
          <a:tailEnd/>
        </a:ln>
      </xdr:spPr>
      <xdr:txBody>
        <a:bodyPr vert="horz" wrap="square" lIns="0" tIns="0" rIns="0" bIns="0" numCol="1" anchor="ctr" anchorCtr="1"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400" b="1">
              <a:solidFill>
                <a:schemeClr val="bg1"/>
              </a:solidFill>
              <a:latin typeface="Arial" panose="020B0604020202020204" pitchFamily="34" charset="0"/>
              <a:cs typeface="Arial" panose="020B0604020202020204" pitchFamily="34" charset="0"/>
            </a:rPr>
            <a:t>02</a:t>
          </a:r>
        </a:p>
      </xdr:txBody>
    </xdr:sp>
    <xdr:clientData/>
  </xdr:twoCellAnchor>
  <xdr:twoCellAnchor>
    <xdr:from>
      <xdr:col>4</xdr:col>
      <xdr:colOff>236168</xdr:colOff>
      <xdr:row>23</xdr:row>
      <xdr:rowOff>18725</xdr:rowOff>
    </xdr:from>
    <xdr:to>
      <xdr:col>5</xdr:col>
      <xdr:colOff>337820</xdr:colOff>
      <xdr:row>26</xdr:row>
      <xdr:rowOff>23398</xdr:rowOff>
    </xdr:to>
    <xdr:sp macro="" textlink="">
      <xdr:nvSpPr>
        <xdr:cNvPr id="6" name="Freeform 8">
          <a:extLst>
            <a:ext uri="{FF2B5EF4-FFF2-40B4-BE49-F238E27FC236}">
              <a16:creationId xmlns:a16="http://schemas.microsoft.com/office/drawing/2014/main" id="{8F483DBF-5634-4B36-9D1A-161F4258BB26}"/>
            </a:ext>
          </a:extLst>
        </xdr:cNvPr>
        <xdr:cNvSpPr>
          <a:spLocks/>
        </xdr:cNvSpPr>
      </xdr:nvSpPr>
      <xdr:spPr bwMode="auto">
        <a:xfrm>
          <a:off x="3131768" y="4400225"/>
          <a:ext cx="825552" cy="576173"/>
        </a:xfrm>
        <a:custGeom>
          <a:avLst/>
          <a:gdLst>
            <a:gd name="T0" fmla="*/ 279 w 487"/>
            <a:gd name="T1" fmla="*/ 364 h 364"/>
            <a:gd name="T2" fmla="*/ 0 w 487"/>
            <a:gd name="T3" fmla="*/ 0 h 364"/>
            <a:gd name="T4" fmla="*/ 487 w 487"/>
            <a:gd name="T5" fmla="*/ 0 h 364"/>
            <a:gd name="T6" fmla="*/ 279 w 487"/>
            <a:gd name="T7" fmla="*/ 364 h 364"/>
          </a:gdLst>
          <a:ahLst/>
          <a:cxnLst>
            <a:cxn ang="0">
              <a:pos x="T0" y="T1"/>
            </a:cxn>
            <a:cxn ang="0">
              <a:pos x="T2" y="T3"/>
            </a:cxn>
            <a:cxn ang="0">
              <a:pos x="T4" y="T5"/>
            </a:cxn>
            <a:cxn ang="0">
              <a:pos x="T6" y="T7"/>
            </a:cxn>
          </a:cxnLst>
          <a:rect l="0" t="0" r="r" b="b"/>
          <a:pathLst>
            <a:path w="487" h="364">
              <a:moveTo>
                <a:pt x="279" y="364"/>
              </a:moveTo>
              <a:lnTo>
                <a:pt x="0" y="0"/>
              </a:lnTo>
              <a:lnTo>
                <a:pt x="487" y="0"/>
              </a:lnTo>
              <a:lnTo>
                <a:pt x="279" y="364"/>
              </a:lnTo>
              <a:close/>
            </a:path>
          </a:pathLst>
        </a:custGeom>
        <a:solidFill>
          <a:schemeClr val="tx2">
            <a:lumMod val="60000"/>
            <a:lumOff val="40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clientData/>
  </xdr:twoCellAnchor>
  <xdr:twoCellAnchor>
    <xdr:from>
      <xdr:col>1</xdr:col>
      <xdr:colOff>255747</xdr:colOff>
      <xdr:row>23</xdr:row>
      <xdr:rowOff>18725</xdr:rowOff>
    </xdr:from>
    <xdr:to>
      <xdr:col>3</xdr:col>
      <xdr:colOff>370380</xdr:colOff>
      <xdr:row>34</xdr:row>
      <xdr:rowOff>96059</xdr:rowOff>
    </xdr:to>
    <xdr:sp macro="" textlink="">
      <xdr:nvSpPr>
        <xdr:cNvPr id="7" name="Freeform 9">
          <a:extLst>
            <a:ext uri="{FF2B5EF4-FFF2-40B4-BE49-F238E27FC236}">
              <a16:creationId xmlns:a16="http://schemas.microsoft.com/office/drawing/2014/main" id="{D7FAF998-638D-4C8C-82B4-442C0E4547AE}"/>
            </a:ext>
          </a:extLst>
        </xdr:cNvPr>
        <xdr:cNvSpPr>
          <a:spLocks/>
        </xdr:cNvSpPr>
      </xdr:nvSpPr>
      <xdr:spPr bwMode="auto">
        <a:xfrm>
          <a:off x="979647" y="4400225"/>
          <a:ext cx="1562433" cy="2172834"/>
        </a:xfrm>
        <a:custGeom>
          <a:avLst/>
          <a:gdLst>
            <a:gd name="T0" fmla="*/ 0 w 924"/>
            <a:gd name="T1" fmla="*/ 1044 h 1374"/>
            <a:gd name="T2" fmla="*/ 0 w 924"/>
            <a:gd name="T3" fmla="*/ 0 h 1374"/>
            <a:gd name="T4" fmla="*/ 924 w 924"/>
            <a:gd name="T5" fmla="*/ 0 h 1374"/>
            <a:gd name="T6" fmla="*/ 924 w 924"/>
            <a:gd name="T7" fmla="*/ 1044 h 1374"/>
            <a:gd name="T8" fmla="*/ 452 w 924"/>
            <a:gd name="T9" fmla="*/ 1374 h 1374"/>
            <a:gd name="T10" fmla="*/ 0 w 924"/>
            <a:gd name="T11" fmla="*/ 1044 h 1374"/>
          </a:gdLst>
          <a:ahLst/>
          <a:cxnLst>
            <a:cxn ang="0">
              <a:pos x="T0" y="T1"/>
            </a:cxn>
            <a:cxn ang="0">
              <a:pos x="T2" y="T3"/>
            </a:cxn>
            <a:cxn ang="0">
              <a:pos x="T4" y="T5"/>
            </a:cxn>
            <a:cxn ang="0">
              <a:pos x="T6" y="T7"/>
            </a:cxn>
            <a:cxn ang="0">
              <a:pos x="T8" y="T9"/>
            </a:cxn>
            <a:cxn ang="0">
              <a:pos x="T10" y="T11"/>
            </a:cxn>
          </a:cxnLst>
          <a:rect l="0" t="0" r="r" b="b"/>
          <a:pathLst>
            <a:path w="924" h="1374">
              <a:moveTo>
                <a:pt x="0" y="1044"/>
              </a:moveTo>
              <a:lnTo>
                <a:pt x="0" y="0"/>
              </a:lnTo>
              <a:lnTo>
                <a:pt x="924" y="0"/>
              </a:lnTo>
              <a:lnTo>
                <a:pt x="924" y="1044"/>
              </a:lnTo>
              <a:lnTo>
                <a:pt x="452" y="1374"/>
              </a:lnTo>
              <a:lnTo>
                <a:pt x="0" y="1044"/>
              </a:lnTo>
              <a:close/>
            </a:path>
          </a:pathLst>
        </a:custGeom>
        <a:solidFill>
          <a:srgbClr val="002060"/>
        </a:solidFill>
        <a:ln w="9525">
          <a:noFill/>
          <a:round/>
          <a:headEnd/>
          <a:tailEnd/>
        </a:ln>
      </xdr:spPr>
      <xdr:txBody>
        <a:bodyPr vert="horz" wrap="square" lIns="0" tIns="0" rIns="0" bIns="0" numCol="1" anchor="ctr" anchorCtr="1"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400" b="1">
              <a:solidFill>
                <a:schemeClr val="bg1"/>
              </a:solidFill>
              <a:latin typeface="Arial" panose="020B0604020202020204" pitchFamily="34" charset="0"/>
              <a:cs typeface="Arial" panose="020B0604020202020204" pitchFamily="34" charset="0"/>
            </a:rPr>
            <a:t>01</a:t>
          </a:r>
        </a:p>
      </xdr:txBody>
    </xdr:sp>
    <xdr:clientData/>
  </xdr:twoCellAnchor>
  <xdr:twoCellAnchor>
    <xdr:from>
      <xdr:col>1</xdr:col>
      <xdr:colOff>255747</xdr:colOff>
      <xdr:row>23</xdr:row>
      <xdr:rowOff>18725</xdr:rowOff>
    </xdr:from>
    <xdr:to>
      <xdr:col>2</xdr:col>
      <xdr:colOff>353852</xdr:colOff>
      <xdr:row>26</xdr:row>
      <xdr:rowOff>23398</xdr:rowOff>
    </xdr:to>
    <xdr:sp macro="" textlink="">
      <xdr:nvSpPr>
        <xdr:cNvPr id="8" name="Freeform 10">
          <a:extLst>
            <a:ext uri="{FF2B5EF4-FFF2-40B4-BE49-F238E27FC236}">
              <a16:creationId xmlns:a16="http://schemas.microsoft.com/office/drawing/2014/main" id="{C717077E-BFA8-4895-B22A-D614FFE8A7F7}"/>
            </a:ext>
          </a:extLst>
        </xdr:cNvPr>
        <xdr:cNvSpPr>
          <a:spLocks/>
        </xdr:cNvSpPr>
      </xdr:nvSpPr>
      <xdr:spPr bwMode="auto">
        <a:xfrm>
          <a:off x="979647" y="4400225"/>
          <a:ext cx="822005" cy="576173"/>
        </a:xfrm>
        <a:custGeom>
          <a:avLst/>
          <a:gdLst>
            <a:gd name="T0" fmla="*/ 276 w 485"/>
            <a:gd name="T1" fmla="*/ 364 h 364"/>
            <a:gd name="T2" fmla="*/ 0 w 485"/>
            <a:gd name="T3" fmla="*/ 0 h 364"/>
            <a:gd name="T4" fmla="*/ 485 w 485"/>
            <a:gd name="T5" fmla="*/ 0 h 364"/>
            <a:gd name="T6" fmla="*/ 276 w 485"/>
            <a:gd name="T7" fmla="*/ 364 h 364"/>
          </a:gdLst>
          <a:ahLst/>
          <a:cxnLst>
            <a:cxn ang="0">
              <a:pos x="T0" y="T1"/>
            </a:cxn>
            <a:cxn ang="0">
              <a:pos x="T2" y="T3"/>
            </a:cxn>
            <a:cxn ang="0">
              <a:pos x="T4" y="T5"/>
            </a:cxn>
            <a:cxn ang="0">
              <a:pos x="T6" y="T7"/>
            </a:cxn>
          </a:cxnLst>
          <a:rect l="0" t="0" r="r" b="b"/>
          <a:pathLst>
            <a:path w="485" h="364">
              <a:moveTo>
                <a:pt x="276" y="364"/>
              </a:moveTo>
              <a:lnTo>
                <a:pt x="0" y="0"/>
              </a:lnTo>
              <a:lnTo>
                <a:pt x="485" y="0"/>
              </a:lnTo>
              <a:lnTo>
                <a:pt x="276" y="364"/>
              </a:lnTo>
              <a:close/>
            </a:path>
          </a:pathLst>
        </a:custGeom>
        <a:solidFill>
          <a:schemeClr val="accent3">
            <a:lumMod val="40000"/>
            <a:lumOff val="60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clientData/>
  </xdr:twoCellAnchor>
  <xdr:twoCellAnchor>
    <xdr:from>
      <xdr:col>10</xdr:col>
      <xdr:colOff>202330</xdr:colOff>
      <xdr:row>23</xdr:row>
      <xdr:rowOff>18725</xdr:rowOff>
    </xdr:from>
    <xdr:to>
      <xdr:col>12</xdr:col>
      <xdr:colOff>318737</xdr:colOff>
      <xdr:row>34</xdr:row>
      <xdr:rowOff>96059</xdr:rowOff>
    </xdr:to>
    <xdr:sp macro="" textlink="">
      <xdr:nvSpPr>
        <xdr:cNvPr id="9" name="Freeform 11">
          <a:extLst>
            <a:ext uri="{FF2B5EF4-FFF2-40B4-BE49-F238E27FC236}">
              <a16:creationId xmlns:a16="http://schemas.microsoft.com/office/drawing/2014/main" id="{E8366EEA-0DC5-426C-B0BF-5E7E1200012B}"/>
            </a:ext>
          </a:extLst>
        </xdr:cNvPr>
        <xdr:cNvSpPr>
          <a:spLocks/>
        </xdr:cNvSpPr>
      </xdr:nvSpPr>
      <xdr:spPr bwMode="auto">
        <a:xfrm>
          <a:off x="7441330" y="4400225"/>
          <a:ext cx="1564207" cy="2172834"/>
        </a:xfrm>
        <a:custGeom>
          <a:avLst/>
          <a:gdLst>
            <a:gd name="T0" fmla="*/ 0 w 925"/>
            <a:gd name="T1" fmla="*/ 1044 h 1374"/>
            <a:gd name="T2" fmla="*/ 0 w 925"/>
            <a:gd name="T3" fmla="*/ 0 h 1374"/>
            <a:gd name="T4" fmla="*/ 925 w 925"/>
            <a:gd name="T5" fmla="*/ 0 h 1374"/>
            <a:gd name="T6" fmla="*/ 925 w 925"/>
            <a:gd name="T7" fmla="*/ 1044 h 1374"/>
            <a:gd name="T8" fmla="*/ 453 w 925"/>
            <a:gd name="T9" fmla="*/ 1374 h 1374"/>
            <a:gd name="T10" fmla="*/ 0 w 925"/>
            <a:gd name="T11" fmla="*/ 1044 h 1374"/>
          </a:gdLst>
          <a:ahLst/>
          <a:cxnLst>
            <a:cxn ang="0">
              <a:pos x="T0" y="T1"/>
            </a:cxn>
            <a:cxn ang="0">
              <a:pos x="T2" y="T3"/>
            </a:cxn>
            <a:cxn ang="0">
              <a:pos x="T4" y="T5"/>
            </a:cxn>
            <a:cxn ang="0">
              <a:pos x="T6" y="T7"/>
            </a:cxn>
            <a:cxn ang="0">
              <a:pos x="T8" y="T9"/>
            </a:cxn>
            <a:cxn ang="0">
              <a:pos x="T10" y="T11"/>
            </a:cxn>
          </a:cxnLst>
          <a:rect l="0" t="0" r="r" b="b"/>
          <a:pathLst>
            <a:path w="925" h="1374">
              <a:moveTo>
                <a:pt x="0" y="1044"/>
              </a:moveTo>
              <a:lnTo>
                <a:pt x="0" y="0"/>
              </a:lnTo>
              <a:lnTo>
                <a:pt x="925" y="0"/>
              </a:lnTo>
              <a:lnTo>
                <a:pt x="925" y="1044"/>
              </a:lnTo>
              <a:lnTo>
                <a:pt x="453" y="1374"/>
              </a:lnTo>
              <a:lnTo>
                <a:pt x="0" y="1044"/>
              </a:lnTo>
              <a:close/>
            </a:path>
          </a:pathLst>
        </a:custGeom>
        <a:solidFill>
          <a:schemeClr val="accent1">
            <a:lumMod val="50000"/>
          </a:schemeClr>
        </a:solidFill>
        <a:ln w="9525">
          <a:noFill/>
          <a:round/>
          <a:headEnd/>
          <a:tailEnd/>
        </a:ln>
      </xdr:spPr>
      <xdr:txBody>
        <a:bodyPr vert="horz" wrap="square" lIns="0" tIns="0" rIns="0" bIns="0" numCol="1" anchor="ctr" anchorCtr="1"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400" b="1">
              <a:solidFill>
                <a:schemeClr val="bg1"/>
              </a:solidFill>
              <a:latin typeface="Arial" panose="020B0604020202020204" pitchFamily="34" charset="0"/>
              <a:cs typeface="Arial" panose="020B0604020202020204" pitchFamily="34" charset="0"/>
            </a:rPr>
            <a:t>04</a:t>
          </a:r>
        </a:p>
      </xdr:txBody>
    </xdr:sp>
    <xdr:clientData/>
  </xdr:twoCellAnchor>
  <xdr:twoCellAnchor>
    <xdr:from>
      <xdr:col>10</xdr:col>
      <xdr:colOff>202330</xdr:colOff>
      <xdr:row>23</xdr:row>
      <xdr:rowOff>18725</xdr:rowOff>
    </xdr:from>
    <xdr:to>
      <xdr:col>11</xdr:col>
      <xdr:colOff>303982</xdr:colOff>
      <xdr:row>26</xdr:row>
      <xdr:rowOff>23398</xdr:rowOff>
    </xdr:to>
    <xdr:sp macro="" textlink="">
      <xdr:nvSpPr>
        <xdr:cNvPr id="10" name="Freeform 12">
          <a:extLst>
            <a:ext uri="{FF2B5EF4-FFF2-40B4-BE49-F238E27FC236}">
              <a16:creationId xmlns:a16="http://schemas.microsoft.com/office/drawing/2014/main" id="{41BC8BE8-7D7F-46F7-BC7E-B08C6D56EB27}"/>
            </a:ext>
          </a:extLst>
        </xdr:cNvPr>
        <xdr:cNvSpPr>
          <a:spLocks/>
        </xdr:cNvSpPr>
      </xdr:nvSpPr>
      <xdr:spPr bwMode="auto">
        <a:xfrm>
          <a:off x="7441330" y="4400225"/>
          <a:ext cx="825552" cy="576173"/>
        </a:xfrm>
        <a:custGeom>
          <a:avLst/>
          <a:gdLst>
            <a:gd name="T0" fmla="*/ 277 w 487"/>
            <a:gd name="T1" fmla="*/ 364 h 364"/>
            <a:gd name="T2" fmla="*/ 0 w 487"/>
            <a:gd name="T3" fmla="*/ 0 h 364"/>
            <a:gd name="T4" fmla="*/ 487 w 487"/>
            <a:gd name="T5" fmla="*/ 0 h 364"/>
            <a:gd name="T6" fmla="*/ 277 w 487"/>
            <a:gd name="T7" fmla="*/ 364 h 364"/>
          </a:gdLst>
          <a:ahLst/>
          <a:cxnLst>
            <a:cxn ang="0">
              <a:pos x="T0" y="T1"/>
            </a:cxn>
            <a:cxn ang="0">
              <a:pos x="T2" y="T3"/>
            </a:cxn>
            <a:cxn ang="0">
              <a:pos x="T4" y="T5"/>
            </a:cxn>
            <a:cxn ang="0">
              <a:pos x="T6" y="T7"/>
            </a:cxn>
          </a:cxnLst>
          <a:rect l="0" t="0" r="r" b="b"/>
          <a:pathLst>
            <a:path w="487" h="364">
              <a:moveTo>
                <a:pt x="277" y="364"/>
              </a:moveTo>
              <a:lnTo>
                <a:pt x="0" y="0"/>
              </a:lnTo>
              <a:lnTo>
                <a:pt x="487" y="0"/>
              </a:lnTo>
              <a:lnTo>
                <a:pt x="277" y="364"/>
              </a:lnTo>
              <a:close/>
            </a:path>
          </a:pathLst>
        </a:custGeom>
        <a:solidFill>
          <a:schemeClr val="accent1">
            <a:lumMod val="50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clientData/>
  </xdr:twoCellAnchor>
  <xdr:twoCellAnchor>
    <xdr:from>
      <xdr:col>10</xdr:col>
      <xdr:colOff>693564</xdr:colOff>
      <xdr:row>8</xdr:row>
      <xdr:rowOff>78012</xdr:rowOff>
    </xdr:from>
    <xdr:to>
      <xdr:col>13</xdr:col>
      <xdr:colOff>46197</xdr:colOff>
      <xdr:row>26</xdr:row>
      <xdr:rowOff>23397</xdr:rowOff>
    </xdr:to>
    <xdr:sp macro="" textlink="">
      <xdr:nvSpPr>
        <xdr:cNvPr id="11" name="Rectangle 13">
          <a:hlinkClick xmlns:r="http://schemas.openxmlformats.org/officeDocument/2006/relationships" r:id="rId1"/>
          <a:extLst>
            <a:ext uri="{FF2B5EF4-FFF2-40B4-BE49-F238E27FC236}">
              <a16:creationId xmlns:a16="http://schemas.microsoft.com/office/drawing/2014/main" id="{28EB2787-42BA-47D4-A9D5-F4F256792F92}"/>
            </a:ext>
          </a:extLst>
        </xdr:cNvPr>
        <xdr:cNvSpPr>
          <a:spLocks noChangeArrowheads="1"/>
        </xdr:cNvSpPr>
      </xdr:nvSpPr>
      <xdr:spPr bwMode="auto">
        <a:xfrm>
          <a:off x="7932564" y="1602012"/>
          <a:ext cx="1524333" cy="3374385"/>
        </a:xfrm>
        <a:prstGeom prst="rect">
          <a:avLst/>
        </a:prstGeom>
        <a:solidFill>
          <a:schemeClr val="accent1">
            <a:lumMod val="50000"/>
          </a:schemeClr>
        </a:solidFill>
        <a:ln w="9525">
          <a:noFill/>
          <a:miter lim="800000"/>
          <a:headEnd/>
          <a:tailEnd/>
        </a:ln>
      </xdr:spPr>
      <xdr:txBody>
        <a:bodyPr vert="horz" wrap="square" lIns="91440" tIns="109728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endParaRPr lang="en-US" sz="1800">
            <a:solidFill>
              <a:schemeClr val="bg1"/>
            </a:solidFill>
            <a:latin typeface="Arial" panose="020B0604020202020204" pitchFamily="34" charset="0"/>
            <a:cs typeface="Arial" panose="020B0604020202020204" pitchFamily="34" charset="0"/>
          </a:endParaRPr>
        </a:p>
        <a:p>
          <a:pPr algn="ctr"/>
          <a:r>
            <a:rPr lang="en-US" sz="1800">
              <a:solidFill>
                <a:schemeClr val="bg1"/>
              </a:solidFill>
              <a:latin typeface="Arial" panose="020B0604020202020204" pitchFamily="34" charset="0"/>
              <a:cs typeface="Arial" panose="020B0604020202020204" pitchFamily="34" charset="0"/>
            </a:rPr>
            <a:t>Plan de Talento Humano</a:t>
          </a:r>
        </a:p>
      </xdr:txBody>
    </xdr:sp>
    <xdr:clientData/>
  </xdr:twoCellAnchor>
  <xdr:twoCellAnchor>
    <xdr:from>
      <xdr:col>7</xdr:col>
      <xdr:colOff>711371</xdr:colOff>
      <xdr:row>8</xdr:row>
      <xdr:rowOff>78012</xdr:rowOff>
    </xdr:from>
    <xdr:to>
      <xdr:col>10</xdr:col>
      <xdr:colOff>65778</xdr:colOff>
      <xdr:row>26</xdr:row>
      <xdr:rowOff>23397</xdr:rowOff>
    </xdr:to>
    <xdr:sp macro="" textlink="">
      <xdr:nvSpPr>
        <xdr:cNvPr id="12" name="Rectangle 14">
          <a:hlinkClick xmlns:r="http://schemas.openxmlformats.org/officeDocument/2006/relationships" r:id="rId2"/>
          <a:extLst>
            <a:ext uri="{FF2B5EF4-FFF2-40B4-BE49-F238E27FC236}">
              <a16:creationId xmlns:a16="http://schemas.microsoft.com/office/drawing/2014/main" id="{44F05E6C-0964-4B24-BFA9-4F42E71ADB2A}"/>
            </a:ext>
          </a:extLst>
        </xdr:cNvPr>
        <xdr:cNvSpPr>
          <a:spLocks noChangeArrowheads="1"/>
        </xdr:cNvSpPr>
      </xdr:nvSpPr>
      <xdr:spPr bwMode="auto">
        <a:xfrm>
          <a:off x="5778671" y="1602012"/>
          <a:ext cx="1526107" cy="3374385"/>
        </a:xfrm>
        <a:prstGeom prst="rect">
          <a:avLst/>
        </a:prstGeom>
        <a:gradFill>
          <a:gsLst>
            <a:gs pos="45000">
              <a:schemeClr val="accent1"/>
            </a:gs>
            <a:gs pos="0">
              <a:schemeClr val="accent1"/>
            </a:gs>
            <a:gs pos="100000">
              <a:schemeClr val="accent1">
                <a:lumMod val="75000"/>
              </a:schemeClr>
            </a:gs>
          </a:gsLst>
          <a:lin ang="16200000" scaled="1"/>
        </a:gradFill>
        <a:ln w="9525">
          <a:noFill/>
          <a:miter lim="800000"/>
          <a:headEnd/>
          <a:tailEnd/>
        </a:ln>
      </xdr:spPr>
      <xdr:txBody>
        <a:bodyPr vert="horz" wrap="square" lIns="91440" tIns="109728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b="1">
              <a:solidFill>
                <a:schemeClr val="bg1"/>
              </a:solidFill>
              <a:latin typeface="Arial" panose="020B0604020202020204" pitchFamily="34" charset="0"/>
              <a:cs typeface="Arial" panose="020B0604020202020204" pitchFamily="34" charset="0"/>
            </a:rPr>
            <a:t>PSST</a:t>
          </a:r>
          <a:endParaRPr lang="en-US" sz="1800" b="1">
            <a:solidFill>
              <a:schemeClr val="bg1"/>
            </a:solidFill>
            <a:latin typeface="Arial" panose="020B0604020202020204" pitchFamily="34" charset="0"/>
            <a:cs typeface="Arial" panose="020B0604020202020204" pitchFamily="34" charset="0"/>
          </a:endParaRPr>
        </a:p>
      </xdr:txBody>
    </xdr:sp>
    <xdr:clientData/>
  </xdr:twoCellAnchor>
  <xdr:twoCellAnchor>
    <xdr:from>
      <xdr:col>5</xdr:col>
      <xdr:colOff>46639</xdr:colOff>
      <xdr:row>8</xdr:row>
      <xdr:rowOff>78011</xdr:rowOff>
    </xdr:from>
    <xdr:to>
      <xdr:col>7</xdr:col>
      <xdr:colOff>161272</xdr:colOff>
      <xdr:row>26</xdr:row>
      <xdr:rowOff>23396</xdr:rowOff>
    </xdr:to>
    <xdr:sp macro="" textlink="">
      <xdr:nvSpPr>
        <xdr:cNvPr id="13" name="Rectangle 15">
          <a:hlinkClick xmlns:r="http://schemas.openxmlformats.org/officeDocument/2006/relationships" r:id="rId3"/>
          <a:extLst>
            <a:ext uri="{FF2B5EF4-FFF2-40B4-BE49-F238E27FC236}">
              <a16:creationId xmlns:a16="http://schemas.microsoft.com/office/drawing/2014/main" id="{85E8520E-D63C-4A4D-ABF8-F79919B45654}"/>
            </a:ext>
          </a:extLst>
        </xdr:cNvPr>
        <xdr:cNvSpPr>
          <a:spLocks noChangeArrowheads="1"/>
        </xdr:cNvSpPr>
      </xdr:nvSpPr>
      <xdr:spPr bwMode="auto">
        <a:xfrm>
          <a:off x="3666139" y="1602011"/>
          <a:ext cx="1562433" cy="3374385"/>
        </a:xfrm>
        <a:prstGeom prst="rect">
          <a:avLst/>
        </a:prstGeom>
        <a:gradFill>
          <a:gsLst>
            <a:gs pos="45000">
              <a:schemeClr val="tx2"/>
            </a:gs>
            <a:gs pos="0">
              <a:schemeClr val="tx2"/>
            </a:gs>
            <a:gs pos="100000">
              <a:schemeClr val="tx2">
                <a:lumMod val="75000"/>
              </a:schemeClr>
            </a:gs>
          </a:gsLst>
          <a:lin ang="16200000" scaled="1"/>
        </a:gradFill>
        <a:ln w="9525">
          <a:noFill/>
          <a:miter lim="800000"/>
          <a:headEnd/>
          <a:tailEnd/>
        </a:ln>
      </xdr:spPr>
      <xdr:txBody>
        <a:bodyPr vert="horz" wrap="square" lIns="91440" tIns="109728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endParaRPr lang="en-US" sz="1800">
            <a:solidFill>
              <a:schemeClr val="bg1"/>
            </a:solidFill>
            <a:latin typeface="Arial" panose="020B0604020202020204" pitchFamily="34" charset="0"/>
            <a:cs typeface="Arial" panose="020B0604020202020204" pitchFamily="34" charset="0"/>
          </a:endParaRPr>
        </a:p>
        <a:p>
          <a:pPr algn="ctr"/>
          <a:r>
            <a:rPr lang="en-US" sz="1800">
              <a:solidFill>
                <a:schemeClr val="bg1"/>
              </a:solidFill>
              <a:latin typeface="Arial" panose="020B0604020202020204" pitchFamily="34" charset="0"/>
              <a:cs typeface="Arial" panose="020B0604020202020204" pitchFamily="34" charset="0"/>
            </a:rPr>
            <a:t>Plan Institucional  de Bienestar e Incentivos </a:t>
          </a:r>
        </a:p>
      </xdr:txBody>
    </xdr:sp>
    <xdr:clientData/>
  </xdr:twoCellAnchor>
  <xdr:twoCellAnchor>
    <xdr:from>
      <xdr:col>1</xdr:col>
      <xdr:colOff>746598</xdr:colOff>
      <xdr:row>8</xdr:row>
      <xdr:rowOff>78011</xdr:rowOff>
    </xdr:from>
    <xdr:to>
      <xdr:col>4</xdr:col>
      <xdr:colOff>101005</xdr:colOff>
      <xdr:row>26</xdr:row>
      <xdr:rowOff>23396</xdr:rowOff>
    </xdr:to>
    <xdr:sp macro="" textlink="">
      <xdr:nvSpPr>
        <xdr:cNvPr id="14" name="Rectangle 16">
          <a:hlinkClick xmlns:r="http://schemas.openxmlformats.org/officeDocument/2006/relationships" r:id="rId4"/>
          <a:extLst>
            <a:ext uri="{FF2B5EF4-FFF2-40B4-BE49-F238E27FC236}">
              <a16:creationId xmlns:a16="http://schemas.microsoft.com/office/drawing/2014/main" id="{A00F6ACE-1AE8-4F96-BEC0-D5E41D9667F8}"/>
            </a:ext>
          </a:extLst>
        </xdr:cNvPr>
        <xdr:cNvSpPr>
          <a:spLocks noChangeArrowheads="1"/>
        </xdr:cNvSpPr>
      </xdr:nvSpPr>
      <xdr:spPr bwMode="auto">
        <a:xfrm>
          <a:off x="1451448" y="1602011"/>
          <a:ext cx="1545157" cy="3374385"/>
        </a:xfrm>
        <a:prstGeom prst="rect">
          <a:avLst/>
        </a:prstGeom>
        <a:solidFill>
          <a:srgbClr val="002060"/>
        </a:solidFill>
        <a:ln w="9525">
          <a:noFill/>
          <a:miter lim="800000"/>
          <a:headEnd/>
          <a:tailEnd/>
        </a:ln>
      </xdr:spPr>
      <xdr:txBody>
        <a:bodyPr vert="horz" wrap="square" lIns="91440" tIns="109728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b="1">
              <a:solidFill>
                <a:schemeClr val="bg1"/>
              </a:solidFill>
              <a:latin typeface="Arial" panose="020B0604020202020204" pitchFamily="34" charset="0"/>
              <a:cs typeface="Arial" panose="020B0604020202020204" pitchFamily="34" charset="0"/>
            </a:rPr>
            <a:t>PIC</a:t>
          </a:r>
          <a:endParaRPr lang="en-US" sz="18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759419</xdr:colOff>
      <xdr:row>17</xdr:row>
      <xdr:rowOff>50703</xdr:rowOff>
    </xdr:from>
    <xdr:to>
      <xdr:col>4</xdr:col>
      <xdr:colOff>112053</xdr:colOff>
      <xdr:row>22</xdr:row>
      <xdr:rowOff>7116</xdr:rowOff>
    </xdr:to>
    <xdr:sp macro="" textlink="">
      <xdr:nvSpPr>
        <xdr:cNvPr id="15" name="TextBox 86">
          <a:extLst>
            <a:ext uri="{FF2B5EF4-FFF2-40B4-BE49-F238E27FC236}">
              <a16:creationId xmlns:a16="http://schemas.microsoft.com/office/drawing/2014/main" id="{9A19B9A1-E5F9-4C1D-BCF1-16AD714FC287}"/>
            </a:ext>
          </a:extLst>
        </xdr:cNvPr>
        <xdr:cNvSpPr txBox="1"/>
      </xdr:nvSpPr>
      <xdr:spPr>
        <a:xfrm>
          <a:off x="1445219" y="3289203"/>
          <a:ext cx="1562434" cy="908913"/>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700" kern="0">
              <a:solidFill>
                <a:schemeClr val="bg1"/>
              </a:solidFill>
              <a:latin typeface="Arial" panose="020B0604020202020204" pitchFamily="34" charset="0"/>
              <a:cs typeface="Arial" panose="020B0604020202020204" pitchFamily="34" charset="0"/>
            </a:rPr>
            <a:t>Plan Institucional de Capacitación.</a:t>
          </a:r>
          <a:endParaRPr lang="en-US" sz="1700">
            <a:solidFill>
              <a:schemeClr val="bg1"/>
            </a:solidFill>
            <a:latin typeface="Arial" panose="020B0604020202020204" pitchFamily="34" charset="0"/>
            <a:cs typeface="Arial" panose="020B0604020202020204" pitchFamily="34" charset="0"/>
          </a:endParaRPr>
        </a:p>
      </xdr:txBody>
    </xdr:sp>
    <xdr:clientData/>
  </xdr:twoCellAnchor>
  <xdr:twoCellAnchor>
    <xdr:from>
      <xdr:col>8</xdr:col>
      <xdr:colOff>506050</xdr:colOff>
      <xdr:row>9</xdr:row>
      <xdr:rowOff>49378</xdr:rowOff>
    </xdr:from>
    <xdr:to>
      <xdr:col>9</xdr:col>
      <xdr:colOff>503586</xdr:colOff>
      <xdr:row>12</xdr:row>
      <xdr:rowOff>131538</xdr:rowOff>
    </xdr:to>
    <xdr:grpSp>
      <xdr:nvGrpSpPr>
        <xdr:cNvPr id="16" name="Group 91">
          <a:extLst>
            <a:ext uri="{FF2B5EF4-FFF2-40B4-BE49-F238E27FC236}">
              <a16:creationId xmlns:a16="http://schemas.microsoft.com/office/drawing/2014/main" id="{E3A1957C-38BE-4820-9C9A-D497BB426A1D}"/>
            </a:ext>
          </a:extLst>
        </xdr:cNvPr>
        <xdr:cNvGrpSpPr/>
      </xdr:nvGrpSpPr>
      <xdr:grpSpPr>
        <a:xfrm>
          <a:off x="6275479" y="1763878"/>
          <a:ext cx="718714" cy="653660"/>
          <a:chOff x="6964363" y="1689101"/>
          <a:chExt cx="481013" cy="395288"/>
        </a:xfrm>
        <a:solidFill>
          <a:schemeClr val="bg1"/>
        </a:solidFill>
      </xdr:grpSpPr>
      <xdr:sp macro="" textlink="">
        <xdr:nvSpPr>
          <xdr:cNvPr id="17" name="Freeform 6">
            <a:extLst>
              <a:ext uri="{FF2B5EF4-FFF2-40B4-BE49-F238E27FC236}">
                <a16:creationId xmlns:a16="http://schemas.microsoft.com/office/drawing/2014/main" id="{E230A17D-4137-9C90-393F-B1E8BD67E1AE}"/>
              </a:ext>
            </a:extLst>
          </xdr:cNvPr>
          <xdr:cNvSpPr>
            <a:spLocks/>
          </xdr:cNvSpPr>
        </xdr:nvSpPr>
        <xdr:spPr bwMode="auto">
          <a:xfrm>
            <a:off x="6964363" y="1717676"/>
            <a:ext cx="419100" cy="366713"/>
          </a:xfrm>
          <a:custGeom>
            <a:avLst/>
            <a:gdLst>
              <a:gd name="T0" fmla="*/ 2249 w 2905"/>
              <a:gd name="T1" fmla="*/ 239 h 2540"/>
              <a:gd name="T2" fmla="*/ 2885 w 2905"/>
              <a:gd name="T3" fmla="*/ 968 h 2540"/>
              <a:gd name="T4" fmla="*/ 2609 w 2905"/>
              <a:gd name="T5" fmla="*/ 1645 h 2540"/>
              <a:gd name="T6" fmla="*/ 2513 w 2905"/>
              <a:gd name="T7" fmla="*/ 1837 h 2540"/>
              <a:gd name="T8" fmla="*/ 2362 w 2905"/>
              <a:gd name="T9" fmla="*/ 1977 h 2540"/>
              <a:gd name="T10" fmla="*/ 2169 w 2905"/>
              <a:gd name="T11" fmla="*/ 2102 h 2540"/>
              <a:gd name="T12" fmla="*/ 2044 w 2905"/>
              <a:gd name="T13" fmla="*/ 2294 h 2540"/>
              <a:gd name="T14" fmla="*/ 1903 w 2905"/>
              <a:gd name="T15" fmla="*/ 2444 h 2540"/>
              <a:gd name="T16" fmla="*/ 1710 w 2905"/>
              <a:gd name="T17" fmla="*/ 2540 h 2540"/>
              <a:gd name="T18" fmla="*/ 1191 w 2905"/>
              <a:gd name="T19" fmla="*/ 2359 h 2540"/>
              <a:gd name="T20" fmla="*/ 1027 w 2905"/>
              <a:gd name="T21" fmla="*/ 2380 h 2540"/>
              <a:gd name="T22" fmla="*/ 934 w 2905"/>
              <a:gd name="T23" fmla="*/ 2229 h 2540"/>
              <a:gd name="T24" fmla="*/ 907 w 2905"/>
              <a:gd name="T25" fmla="*/ 2175 h 2540"/>
              <a:gd name="T26" fmla="*/ 745 w 2905"/>
              <a:gd name="T27" fmla="*/ 2107 h 2540"/>
              <a:gd name="T28" fmla="*/ 735 w 2905"/>
              <a:gd name="T29" fmla="*/ 1941 h 2540"/>
              <a:gd name="T30" fmla="*/ 612 w 2905"/>
              <a:gd name="T31" fmla="*/ 1952 h 2540"/>
              <a:gd name="T32" fmla="*/ 495 w 2905"/>
              <a:gd name="T33" fmla="*/ 1816 h 2540"/>
              <a:gd name="T34" fmla="*/ 490 w 2905"/>
              <a:gd name="T35" fmla="*/ 1730 h 2540"/>
              <a:gd name="T36" fmla="*/ 323 w 2905"/>
              <a:gd name="T37" fmla="*/ 1690 h 2540"/>
              <a:gd name="T38" fmla="*/ 284 w 2905"/>
              <a:gd name="T39" fmla="*/ 1525 h 2540"/>
              <a:gd name="T40" fmla="*/ 0 w 2905"/>
              <a:gd name="T41" fmla="*/ 904 h 2540"/>
              <a:gd name="T42" fmla="*/ 87 w 2905"/>
              <a:gd name="T43" fmla="*/ 837 h 2540"/>
              <a:gd name="T44" fmla="*/ 629 w 2905"/>
              <a:gd name="T45" fmla="*/ 1240 h 2540"/>
              <a:gd name="T46" fmla="*/ 771 w 2905"/>
              <a:gd name="T47" fmla="*/ 1357 h 2540"/>
              <a:gd name="T48" fmla="*/ 760 w 2905"/>
              <a:gd name="T49" fmla="*/ 1479 h 2540"/>
              <a:gd name="T50" fmla="*/ 927 w 2905"/>
              <a:gd name="T51" fmla="*/ 1489 h 2540"/>
              <a:gd name="T52" fmla="*/ 996 w 2905"/>
              <a:gd name="T53" fmla="*/ 1649 h 2540"/>
              <a:gd name="T54" fmla="*/ 1050 w 2905"/>
              <a:gd name="T55" fmla="*/ 1676 h 2540"/>
              <a:gd name="T56" fmla="*/ 1201 w 2905"/>
              <a:gd name="T57" fmla="*/ 1769 h 2540"/>
              <a:gd name="T58" fmla="*/ 1181 w 2905"/>
              <a:gd name="T59" fmla="*/ 1932 h 2540"/>
              <a:gd name="T60" fmla="*/ 1344 w 2905"/>
              <a:gd name="T61" fmla="*/ 1912 h 2540"/>
              <a:gd name="T62" fmla="*/ 1438 w 2905"/>
              <a:gd name="T63" fmla="*/ 2062 h 2540"/>
              <a:gd name="T64" fmla="*/ 1716 w 2905"/>
              <a:gd name="T65" fmla="*/ 2402 h 2540"/>
              <a:gd name="T66" fmla="*/ 1809 w 2905"/>
              <a:gd name="T67" fmla="*/ 2325 h 2540"/>
              <a:gd name="T68" fmla="*/ 1567 w 2905"/>
              <a:gd name="T69" fmla="*/ 2025 h 2540"/>
              <a:gd name="T70" fmla="*/ 1633 w 2905"/>
              <a:gd name="T71" fmla="*/ 1939 h 2540"/>
              <a:gd name="T72" fmla="*/ 1936 w 2905"/>
              <a:gd name="T73" fmla="*/ 2183 h 2540"/>
              <a:gd name="T74" fmla="*/ 2029 w 2905"/>
              <a:gd name="T75" fmla="*/ 2106 h 2540"/>
              <a:gd name="T76" fmla="*/ 1786 w 2905"/>
              <a:gd name="T77" fmla="*/ 1806 h 2540"/>
              <a:gd name="T78" fmla="*/ 1853 w 2905"/>
              <a:gd name="T79" fmla="*/ 1720 h 2540"/>
              <a:gd name="T80" fmla="*/ 2156 w 2905"/>
              <a:gd name="T81" fmla="*/ 1965 h 2540"/>
              <a:gd name="T82" fmla="*/ 2249 w 2905"/>
              <a:gd name="T83" fmla="*/ 1887 h 2540"/>
              <a:gd name="T84" fmla="*/ 2006 w 2905"/>
              <a:gd name="T85" fmla="*/ 1587 h 2540"/>
              <a:gd name="T86" fmla="*/ 2074 w 2905"/>
              <a:gd name="T87" fmla="*/ 1501 h 2540"/>
              <a:gd name="T88" fmla="*/ 2377 w 2905"/>
              <a:gd name="T89" fmla="*/ 1746 h 2540"/>
              <a:gd name="T90" fmla="*/ 2469 w 2905"/>
              <a:gd name="T91" fmla="*/ 1669 h 2540"/>
              <a:gd name="T92" fmla="*/ 2438 w 2905"/>
              <a:gd name="T93" fmla="*/ 1591 h 2540"/>
              <a:gd name="T94" fmla="*/ 2295 w 2905"/>
              <a:gd name="T95" fmla="*/ 1449 h 2540"/>
              <a:gd name="T96" fmla="*/ 2062 w 2905"/>
              <a:gd name="T97" fmla="*/ 1218 h 2540"/>
              <a:gd name="T98" fmla="*/ 1813 w 2905"/>
              <a:gd name="T99" fmla="*/ 970 h 2540"/>
              <a:gd name="T100" fmla="*/ 1616 w 2905"/>
              <a:gd name="T101" fmla="*/ 775 h 2540"/>
              <a:gd name="T102" fmla="*/ 1537 w 2905"/>
              <a:gd name="T103" fmla="*/ 706 h 2540"/>
              <a:gd name="T104" fmla="*/ 1428 w 2905"/>
              <a:gd name="T105" fmla="*/ 754 h 2540"/>
              <a:gd name="T106" fmla="*/ 1226 w 2905"/>
              <a:gd name="T107" fmla="*/ 1069 h 2540"/>
              <a:gd name="T108" fmla="*/ 976 w 2905"/>
              <a:gd name="T109" fmla="*/ 1147 h 2540"/>
              <a:gd name="T110" fmla="*/ 796 w 2905"/>
              <a:gd name="T111" fmla="*/ 1004 h 2540"/>
              <a:gd name="T112" fmla="*/ 1064 w 2905"/>
              <a:gd name="T113" fmla="*/ 203 h 2540"/>
              <a:gd name="T114" fmla="*/ 1158 w 2905"/>
              <a:gd name="T115" fmla="*/ 94 h 2540"/>
              <a:gd name="T116" fmla="*/ 1338 w 2905"/>
              <a:gd name="T117" fmla="*/ 10 h 25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2905" h="2540">
                <a:moveTo>
                  <a:pt x="1451" y="0"/>
                </a:moveTo>
                <a:lnTo>
                  <a:pt x="1493" y="3"/>
                </a:lnTo>
                <a:lnTo>
                  <a:pt x="1538" y="11"/>
                </a:lnTo>
                <a:lnTo>
                  <a:pt x="1585" y="23"/>
                </a:lnTo>
                <a:lnTo>
                  <a:pt x="2221" y="222"/>
                </a:lnTo>
                <a:lnTo>
                  <a:pt x="2236" y="229"/>
                </a:lnTo>
                <a:lnTo>
                  <a:pt x="2249" y="239"/>
                </a:lnTo>
                <a:lnTo>
                  <a:pt x="2885" y="870"/>
                </a:lnTo>
                <a:lnTo>
                  <a:pt x="2896" y="886"/>
                </a:lnTo>
                <a:lnTo>
                  <a:pt x="2903" y="902"/>
                </a:lnTo>
                <a:lnTo>
                  <a:pt x="2905" y="919"/>
                </a:lnTo>
                <a:lnTo>
                  <a:pt x="2903" y="936"/>
                </a:lnTo>
                <a:lnTo>
                  <a:pt x="2896" y="954"/>
                </a:lnTo>
                <a:lnTo>
                  <a:pt x="2885" y="968"/>
                </a:lnTo>
                <a:lnTo>
                  <a:pt x="2445" y="1405"/>
                </a:lnTo>
                <a:lnTo>
                  <a:pt x="2552" y="1511"/>
                </a:lnTo>
                <a:lnTo>
                  <a:pt x="2572" y="1534"/>
                </a:lnTo>
                <a:lnTo>
                  <a:pt x="2588" y="1560"/>
                </a:lnTo>
                <a:lnTo>
                  <a:pt x="2599" y="1587"/>
                </a:lnTo>
                <a:lnTo>
                  <a:pt x="2606" y="1615"/>
                </a:lnTo>
                <a:lnTo>
                  <a:pt x="2609" y="1645"/>
                </a:lnTo>
                <a:lnTo>
                  <a:pt x="2608" y="1675"/>
                </a:lnTo>
                <a:lnTo>
                  <a:pt x="2603" y="1705"/>
                </a:lnTo>
                <a:lnTo>
                  <a:pt x="2594" y="1734"/>
                </a:lnTo>
                <a:lnTo>
                  <a:pt x="2580" y="1762"/>
                </a:lnTo>
                <a:lnTo>
                  <a:pt x="2562" y="1790"/>
                </a:lnTo>
                <a:lnTo>
                  <a:pt x="2540" y="1815"/>
                </a:lnTo>
                <a:lnTo>
                  <a:pt x="2513" y="1837"/>
                </a:lnTo>
                <a:lnTo>
                  <a:pt x="2484" y="1857"/>
                </a:lnTo>
                <a:lnTo>
                  <a:pt x="2453" y="1870"/>
                </a:lnTo>
                <a:lnTo>
                  <a:pt x="2421" y="1879"/>
                </a:lnTo>
                <a:lnTo>
                  <a:pt x="2389" y="1883"/>
                </a:lnTo>
                <a:lnTo>
                  <a:pt x="2385" y="1915"/>
                </a:lnTo>
                <a:lnTo>
                  <a:pt x="2376" y="1947"/>
                </a:lnTo>
                <a:lnTo>
                  <a:pt x="2362" y="1977"/>
                </a:lnTo>
                <a:lnTo>
                  <a:pt x="2343" y="2007"/>
                </a:lnTo>
                <a:lnTo>
                  <a:pt x="2319" y="2033"/>
                </a:lnTo>
                <a:lnTo>
                  <a:pt x="2293" y="2056"/>
                </a:lnTo>
                <a:lnTo>
                  <a:pt x="2263" y="2075"/>
                </a:lnTo>
                <a:lnTo>
                  <a:pt x="2233" y="2089"/>
                </a:lnTo>
                <a:lnTo>
                  <a:pt x="2201" y="2098"/>
                </a:lnTo>
                <a:lnTo>
                  <a:pt x="2169" y="2102"/>
                </a:lnTo>
                <a:lnTo>
                  <a:pt x="2164" y="2134"/>
                </a:lnTo>
                <a:lnTo>
                  <a:pt x="2155" y="2166"/>
                </a:lnTo>
                <a:lnTo>
                  <a:pt x="2142" y="2196"/>
                </a:lnTo>
                <a:lnTo>
                  <a:pt x="2123" y="2226"/>
                </a:lnTo>
                <a:lnTo>
                  <a:pt x="2100" y="2252"/>
                </a:lnTo>
                <a:lnTo>
                  <a:pt x="2073" y="2275"/>
                </a:lnTo>
                <a:lnTo>
                  <a:pt x="2044" y="2294"/>
                </a:lnTo>
                <a:lnTo>
                  <a:pt x="2012" y="2308"/>
                </a:lnTo>
                <a:lnTo>
                  <a:pt x="1981" y="2316"/>
                </a:lnTo>
                <a:lnTo>
                  <a:pt x="1948" y="2321"/>
                </a:lnTo>
                <a:lnTo>
                  <a:pt x="1944" y="2352"/>
                </a:lnTo>
                <a:lnTo>
                  <a:pt x="1935" y="2385"/>
                </a:lnTo>
                <a:lnTo>
                  <a:pt x="1922" y="2415"/>
                </a:lnTo>
                <a:lnTo>
                  <a:pt x="1903" y="2444"/>
                </a:lnTo>
                <a:lnTo>
                  <a:pt x="1880" y="2471"/>
                </a:lnTo>
                <a:lnTo>
                  <a:pt x="1854" y="2492"/>
                </a:lnTo>
                <a:lnTo>
                  <a:pt x="1828" y="2510"/>
                </a:lnTo>
                <a:lnTo>
                  <a:pt x="1799" y="2524"/>
                </a:lnTo>
                <a:lnTo>
                  <a:pt x="1770" y="2533"/>
                </a:lnTo>
                <a:lnTo>
                  <a:pt x="1739" y="2539"/>
                </a:lnTo>
                <a:lnTo>
                  <a:pt x="1710" y="2540"/>
                </a:lnTo>
                <a:lnTo>
                  <a:pt x="1680" y="2537"/>
                </a:lnTo>
                <a:lnTo>
                  <a:pt x="1650" y="2530"/>
                </a:lnTo>
                <a:lnTo>
                  <a:pt x="1623" y="2519"/>
                </a:lnTo>
                <a:lnTo>
                  <a:pt x="1597" y="2503"/>
                </a:lnTo>
                <a:lnTo>
                  <a:pt x="1574" y="2483"/>
                </a:lnTo>
                <a:lnTo>
                  <a:pt x="1320" y="2231"/>
                </a:lnTo>
                <a:lnTo>
                  <a:pt x="1191" y="2359"/>
                </a:lnTo>
                <a:lnTo>
                  <a:pt x="1172" y="2375"/>
                </a:lnTo>
                <a:lnTo>
                  <a:pt x="1150" y="2387"/>
                </a:lnTo>
                <a:lnTo>
                  <a:pt x="1127" y="2394"/>
                </a:lnTo>
                <a:lnTo>
                  <a:pt x="1102" y="2396"/>
                </a:lnTo>
                <a:lnTo>
                  <a:pt x="1077" y="2395"/>
                </a:lnTo>
                <a:lnTo>
                  <a:pt x="1052" y="2389"/>
                </a:lnTo>
                <a:lnTo>
                  <a:pt x="1027" y="2380"/>
                </a:lnTo>
                <a:lnTo>
                  <a:pt x="1005" y="2365"/>
                </a:lnTo>
                <a:lnTo>
                  <a:pt x="983" y="2347"/>
                </a:lnTo>
                <a:lnTo>
                  <a:pt x="965" y="2326"/>
                </a:lnTo>
                <a:lnTo>
                  <a:pt x="951" y="2303"/>
                </a:lnTo>
                <a:lnTo>
                  <a:pt x="941" y="2278"/>
                </a:lnTo>
                <a:lnTo>
                  <a:pt x="935" y="2254"/>
                </a:lnTo>
                <a:lnTo>
                  <a:pt x="934" y="2229"/>
                </a:lnTo>
                <a:lnTo>
                  <a:pt x="936" y="2204"/>
                </a:lnTo>
                <a:lnTo>
                  <a:pt x="944" y="2181"/>
                </a:lnTo>
                <a:lnTo>
                  <a:pt x="955" y="2160"/>
                </a:lnTo>
                <a:lnTo>
                  <a:pt x="971" y="2140"/>
                </a:lnTo>
                <a:lnTo>
                  <a:pt x="952" y="2157"/>
                </a:lnTo>
                <a:lnTo>
                  <a:pt x="930" y="2168"/>
                </a:lnTo>
                <a:lnTo>
                  <a:pt x="907" y="2175"/>
                </a:lnTo>
                <a:lnTo>
                  <a:pt x="882" y="2178"/>
                </a:lnTo>
                <a:lnTo>
                  <a:pt x="857" y="2176"/>
                </a:lnTo>
                <a:lnTo>
                  <a:pt x="832" y="2170"/>
                </a:lnTo>
                <a:lnTo>
                  <a:pt x="808" y="2161"/>
                </a:lnTo>
                <a:lnTo>
                  <a:pt x="784" y="2147"/>
                </a:lnTo>
                <a:lnTo>
                  <a:pt x="763" y="2128"/>
                </a:lnTo>
                <a:lnTo>
                  <a:pt x="745" y="2107"/>
                </a:lnTo>
                <a:lnTo>
                  <a:pt x="730" y="2084"/>
                </a:lnTo>
                <a:lnTo>
                  <a:pt x="721" y="2060"/>
                </a:lnTo>
                <a:lnTo>
                  <a:pt x="715" y="2035"/>
                </a:lnTo>
                <a:lnTo>
                  <a:pt x="714" y="2011"/>
                </a:lnTo>
                <a:lnTo>
                  <a:pt x="716" y="1986"/>
                </a:lnTo>
                <a:lnTo>
                  <a:pt x="723" y="1963"/>
                </a:lnTo>
                <a:lnTo>
                  <a:pt x="735" y="1941"/>
                </a:lnTo>
                <a:lnTo>
                  <a:pt x="751" y="1922"/>
                </a:lnTo>
                <a:lnTo>
                  <a:pt x="731" y="1938"/>
                </a:lnTo>
                <a:lnTo>
                  <a:pt x="710" y="1949"/>
                </a:lnTo>
                <a:lnTo>
                  <a:pt x="686" y="1956"/>
                </a:lnTo>
                <a:lnTo>
                  <a:pt x="662" y="1959"/>
                </a:lnTo>
                <a:lnTo>
                  <a:pt x="636" y="1957"/>
                </a:lnTo>
                <a:lnTo>
                  <a:pt x="612" y="1952"/>
                </a:lnTo>
                <a:lnTo>
                  <a:pt x="588" y="1942"/>
                </a:lnTo>
                <a:lnTo>
                  <a:pt x="564" y="1928"/>
                </a:lnTo>
                <a:lnTo>
                  <a:pt x="543" y="1909"/>
                </a:lnTo>
                <a:lnTo>
                  <a:pt x="524" y="1888"/>
                </a:lnTo>
                <a:lnTo>
                  <a:pt x="511" y="1866"/>
                </a:lnTo>
                <a:lnTo>
                  <a:pt x="501" y="1841"/>
                </a:lnTo>
                <a:lnTo>
                  <a:pt x="495" y="1816"/>
                </a:lnTo>
                <a:lnTo>
                  <a:pt x="494" y="1792"/>
                </a:lnTo>
                <a:lnTo>
                  <a:pt x="497" y="1767"/>
                </a:lnTo>
                <a:lnTo>
                  <a:pt x="504" y="1744"/>
                </a:lnTo>
                <a:lnTo>
                  <a:pt x="515" y="1722"/>
                </a:lnTo>
                <a:lnTo>
                  <a:pt x="530" y="1703"/>
                </a:lnTo>
                <a:lnTo>
                  <a:pt x="511" y="1719"/>
                </a:lnTo>
                <a:lnTo>
                  <a:pt x="490" y="1730"/>
                </a:lnTo>
                <a:lnTo>
                  <a:pt x="466" y="1737"/>
                </a:lnTo>
                <a:lnTo>
                  <a:pt x="442" y="1740"/>
                </a:lnTo>
                <a:lnTo>
                  <a:pt x="417" y="1738"/>
                </a:lnTo>
                <a:lnTo>
                  <a:pt x="392" y="1733"/>
                </a:lnTo>
                <a:lnTo>
                  <a:pt x="367" y="1723"/>
                </a:lnTo>
                <a:lnTo>
                  <a:pt x="344" y="1709"/>
                </a:lnTo>
                <a:lnTo>
                  <a:pt x="323" y="1690"/>
                </a:lnTo>
                <a:lnTo>
                  <a:pt x="305" y="1670"/>
                </a:lnTo>
                <a:lnTo>
                  <a:pt x="291" y="1647"/>
                </a:lnTo>
                <a:lnTo>
                  <a:pt x="281" y="1622"/>
                </a:lnTo>
                <a:lnTo>
                  <a:pt x="275" y="1597"/>
                </a:lnTo>
                <a:lnTo>
                  <a:pt x="273" y="1573"/>
                </a:lnTo>
                <a:lnTo>
                  <a:pt x="276" y="1549"/>
                </a:lnTo>
                <a:lnTo>
                  <a:pt x="284" y="1525"/>
                </a:lnTo>
                <a:lnTo>
                  <a:pt x="295" y="1504"/>
                </a:lnTo>
                <a:lnTo>
                  <a:pt x="311" y="1485"/>
                </a:lnTo>
                <a:lnTo>
                  <a:pt x="432" y="1363"/>
                </a:lnTo>
                <a:lnTo>
                  <a:pt x="20" y="952"/>
                </a:lnTo>
                <a:lnTo>
                  <a:pt x="9" y="938"/>
                </a:lnTo>
                <a:lnTo>
                  <a:pt x="2" y="921"/>
                </a:lnTo>
                <a:lnTo>
                  <a:pt x="0" y="904"/>
                </a:lnTo>
                <a:lnTo>
                  <a:pt x="2" y="887"/>
                </a:lnTo>
                <a:lnTo>
                  <a:pt x="9" y="870"/>
                </a:lnTo>
                <a:lnTo>
                  <a:pt x="20" y="855"/>
                </a:lnTo>
                <a:lnTo>
                  <a:pt x="35" y="844"/>
                </a:lnTo>
                <a:lnTo>
                  <a:pt x="51" y="837"/>
                </a:lnTo>
                <a:lnTo>
                  <a:pt x="69" y="835"/>
                </a:lnTo>
                <a:lnTo>
                  <a:pt x="87" y="837"/>
                </a:lnTo>
                <a:lnTo>
                  <a:pt x="103" y="844"/>
                </a:lnTo>
                <a:lnTo>
                  <a:pt x="118" y="855"/>
                </a:lnTo>
                <a:lnTo>
                  <a:pt x="531" y="1267"/>
                </a:lnTo>
                <a:lnTo>
                  <a:pt x="554" y="1253"/>
                </a:lnTo>
                <a:lnTo>
                  <a:pt x="577" y="1243"/>
                </a:lnTo>
                <a:lnTo>
                  <a:pt x="603" y="1239"/>
                </a:lnTo>
                <a:lnTo>
                  <a:pt x="629" y="1240"/>
                </a:lnTo>
                <a:lnTo>
                  <a:pt x="656" y="1245"/>
                </a:lnTo>
                <a:lnTo>
                  <a:pt x="681" y="1255"/>
                </a:lnTo>
                <a:lnTo>
                  <a:pt x="706" y="1269"/>
                </a:lnTo>
                <a:lnTo>
                  <a:pt x="728" y="1288"/>
                </a:lnTo>
                <a:lnTo>
                  <a:pt x="747" y="1309"/>
                </a:lnTo>
                <a:lnTo>
                  <a:pt x="761" y="1333"/>
                </a:lnTo>
                <a:lnTo>
                  <a:pt x="771" y="1357"/>
                </a:lnTo>
                <a:lnTo>
                  <a:pt x="776" y="1381"/>
                </a:lnTo>
                <a:lnTo>
                  <a:pt x="778" y="1407"/>
                </a:lnTo>
                <a:lnTo>
                  <a:pt x="775" y="1431"/>
                </a:lnTo>
                <a:lnTo>
                  <a:pt x="768" y="1454"/>
                </a:lnTo>
                <a:lnTo>
                  <a:pt x="757" y="1476"/>
                </a:lnTo>
                <a:lnTo>
                  <a:pt x="741" y="1495"/>
                </a:lnTo>
                <a:lnTo>
                  <a:pt x="760" y="1479"/>
                </a:lnTo>
                <a:lnTo>
                  <a:pt x="781" y="1467"/>
                </a:lnTo>
                <a:lnTo>
                  <a:pt x="805" y="1460"/>
                </a:lnTo>
                <a:lnTo>
                  <a:pt x="829" y="1457"/>
                </a:lnTo>
                <a:lnTo>
                  <a:pt x="855" y="1459"/>
                </a:lnTo>
                <a:lnTo>
                  <a:pt x="879" y="1464"/>
                </a:lnTo>
                <a:lnTo>
                  <a:pt x="904" y="1475"/>
                </a:lnTo>
                <a:lnTo>
                  <a:pt x="927" y="1489"/>
                </a:lnTo>
                <a:lnTo>
                  <a:pt x="949" y="1507"/>
                </a:lnTo>
                <a:lnTo>
                  <a:pt x="967" y="1528"/>
                </a:lnTo>
                <a:lnTo>
                  <a:pt x="981" y="1551"/>
                </a:lnTo>
                <a:lnTo>
                  <a:pt x="990" y="1575"/>
                </a:lnTo>
                <a:lnTo>
                  <a:pt x="997" y="1600"/>
                </a:lnTo>
                <a:lnTo>
                  <a:pt x="998" y="1625"/>
                </a:lnTo>
                <a:lnTo>
                  <a:pt x="996" y="1649"/>
                </a:lnTo>
                <a:lnTo>
                  <a:pt x="988" y="1672"/>
                </a:lnTo>
                <a:lnTo>
                  <a:pt x="977" y="1694"/>
                </a:lnTo>
                <a:lnTo>
                  <a:pt x="961" y="1714"/>
                </a:lnTo>
                <a:lnTo>
                  <a:pt x="980" y="1698"/>
                </a:lnTo>
                <a:lnTo>
                  <a:pt x="1002" y="1686"/>
                </a:lnTo>
                <a:lnTo>
                  <a:pt x="1025" y="1679"/>
                </a:lnTo>
                <a:lnTo>
                  <a:pt x="1050" y="1676"/>
                </a:lnTo>
                <a:lnTo>
                  <a:pt x="1075" y="1678"/>
                </a:lnTo>
                <a:lnTo>
                  <a:pt x="1100" y="1683"/>
                </a:lnTo>
                <a:lnTo>
                  <a:pt x="1124" y="1693"/>
                </a:lnTo>
                <a:lnTo>
                  <a:pt x="1148" y="1708"/>
                </a:lnTo>
                <a:lnTo>
                  <a:pt x="1169" y="1725"/>
                </a:lnTo>
                <a:lnTo>
                  <a:pt x="1187" y="1746"/>
                </a:lnTo>
                <a:lnTo>
                  <a:pt x="1201" y="1769"/>
                </a:lnTo>
                <a:lnTo>
                  <a:pt x="1211" y="1794"/>
                </a:lnTo>
                <a:lnTo>
                  <a:pt x="1217" y="1818"/>
                </a:lnTo>
                <a:lnTo>
                  <a:pt x="1218" y="1843"/>
                </a:lnTo>
                <a:lnTo>
                  <a:pt x="1215" y="1868"/>
                </a:lnTo>
                <a:lnTo>
                  <a:pt x="1208" y="1891"/>
                </a:lnTo>
                <a:lnTo>
                  <a:pt x="1196" y="1912"/>
                </a:lnTo>
                <a:lnTo>
                  <a:pt x="1181" y="1932"/>
                </a:lnTo>
                <a:lnTo>
                  <a:pt x="1201" y="1916"/>
                </a:lnTo>
                <a:lnTo>
                  <a:pt x="1222" y="1905"/>
                </a:lnTo>
                <a:lnTo>
                  <a:pt x="1245" y="1898"/>
                </a:lnTo>
                <a:lnTo>
                  <a:pt x="1270" y="1895"/>
                </a:lnTo>
                <a:lnTo>
                  <a:pt x="1294" y="1896"/>
                </a:lnTo>
                <a:lnTo>
                  <a:pt x="1320" y="1902"/>
                </a:lnTo>
                <a:lnTo>
                  <a:pt x="1344" y="1912"/>
                </a:lnTo>
                <a:lnTo>
                  <a:pt x="1367" y="1926"/>
                </a:lnTo>
                <a:lnTo>
                  <a:pt x="1388" y="1944"/>
                </a:lnTo>
                <a:lnTo>
                  <a:pt x="1407" y="1965"/>
                </a:lnTo>
                <a:lnTo>
                  <a:pt x="1421" y="1988"/>
                </a:lnTo>
                <a:lnTo>
                  <a:pt x="1431" y="2013"/>
                </a:lnTo>
                <a:lnTo>
                  <a:pt x="1436" y="2037"/>
                </a:lnTo>
                <a:lnTo>
                  <a:pt x="1438" y="2062"/>
                </a:lnTo>
                <a:lnTo>
                  <a:pt x="1435" y="2087"/>
                </a:lnTo>
                <a:lnTo>
                  <a:pt x="1428" y="2110"/>
                </a:lnTo>
                <a:lnTo>
                  <a:pt x="1416" y="2131"/>
                </a:lnTo>
                <a:lnTo>
                  <a:pt x="1672" y="2386"/>
                </a:lnTo>
                <a:lnTo>
                  <a:pt x="1685" y="2395"/>
                </a:lnTo>
                <a:lnTo>
                  <a:pt x="1699" y="2401"/>
                </a:lnTo>
                <a:lnTo>
                  <a:pt x="1716" y="2402"/>
                </a:lnTo>
                <a:lnTo>
                  <a:pt x="1733" y="2400"/>
                </a:lnTo>
                <a:lnTo>
                  <a:pt x="1750" y="2395"/>
                </a:lnTo>
                <a:lnTo>
                  <a:pt x="1767" y="2386"/>
                </a:lnTo>
                <a:lnTo>
                  <a:pt x="1782" y="2374"/>
                </a:lnTo>
                <a:lnTo>
                  <a:pt x="1794" y="2358"/>
                </a:lnTo>
                <a:lnTo>
                  <a:pt x="1803" y="2342"/>
                </a:lnTo>
                <a:lnTo>
                  <a:pt x="1809" y="2325"/>
                </a:lnTo>
                <a:lnTo>
                  <a:pt x="1811" y="2308"/>
                </a:lnTo>
                <a:lnTo>
                  <a:pt x="1809" y="2291"/>
                </a:lnTo>
                <a:lnTo>
                  <a:pt x="1803" y="2276"/>
                </a:lnTo>
                <a:lnTo>
                  <a:pt x="1794" y="2264"/>
                </a:lnTo>
                <a:lnTo>
                  <a:pt x="1584" y="2055"/>
                </a:lnTo>
                <a:lnTo>
                  <a:pt x="1573" y="2041"/>
                </a:lnTo>
                <a:lnTo>
                  <a:pt x="1567" y="2025"/>
                </a:lnTo>
                <a:lnTo>
                  <a:pt x="1564" y="2007"/>
                </a:lnTo>
                <a:lnTo>
                  <a:pt x="1567" y="1989"/>
                </a:lnTo>
                <a:lnTo>
                  <a:pt x="1573" y="1973"/>
                </a:lnTo>
                <a:lnTo>
                  <a:pt x="1584" y="1958"/>
                </a:lnTo>
                <a:lnTo>
                  <a:pt x="1599" y="1947"/>
                </a:lnTo>
                <a:lnTo>
                  <a:pt x="1616" y="1941"/>
                </a:lnTo>
                <a:lnTo>
                  <a:pt x="1633" y="1939"/>
                </a:lnTo>
                <a:lnTo>
                  <a:pt x="1650" y="1941"/>
                </a:lnTo>
                <a:lnTo>
                  <a:pt x="1668" y="1947"/>
                </a:lnTo>
                <a:lnTo>
                  <a:pt x="1682" y="1958"/>
                </a:lnTo>
                <a:lnTo>
                  <a:pt x="1892" y="2167"/>
                </a:lnTo>
                <a:lnTo>
                  <a:pt x="1904" y="2176"/>
                </a:lnTo>
                <a:lnTo>
                  <a:pt x="1920" y="2182"/>
                </a:lnTo>
                <a:lnTo>
                  <a:pt x="1936" y="2183"/>
                </a:lnTo>
                <a:lnTo>
                  <a:pt x="1953" y="2182"/>
                </a:lnTo>
                <a:lnTo>
                  <a:pt x="1971" y="2176"/>
                </a:lnTo>
                <a:lnTo>
                  <a:pt x="1987" y="2167"/>
                </a:lnTo>
                <a:lnTo>
                  <a:pt x="2002" y="2155"/>
                </a:lnTo>
                <a:lnTo>
                  <a:pt x="2015" y="2139"/>
                </a:lnTo>
                <a:lnTo>
                  <a:pt x="2024" y="2123"/>
                </a:lnTo>
                <a:lnTo>
                  <a:pt x="2029" y="2106"/>
                </a:lnTo>
                <a:lnTo>
                  <a:pt x="2031" y="2089"/>
                </a:lnTo>
                <a:lnTo>
                  <a:pt x="2029" y="2073"/>
                </a:lnTo>
                <a:lnTo>
                  <a:pt x="2024" y="2058"/>
                </a:lnTo>
                <a:lnTo>
                  <a:pt x="2015" y="2045"/>
                </a:lnTo>
                <a:lnTo>
                  <a:pt x="1804" y="1837"/>
                </a:lnTo>
                <a:lnTo>
                  <a:pt x="1793" y="1822"/>
                </a:lnTo>
                <a:lnTo>
                  <a:pt x="1786" y="1806"/>
                </a:lnTo>
                <a:lnTo>
                  <a:pt x="1784" y="1788"/>
                </a:lnTo>
                <a:lnTo>
                  <a:pt x="1786" y="1770"/>
                </a:lnTo>
                <a:lnTo>
                  <a:pt x="1793" y="1754"/>
                </a:lnTo>
                <a:lnTo>
                  <a:pt x="1804" y="1740"/>
                </a:lnTo>
                <a:lnTo>
                  <a:pt x="1820" y="1729"/>
                </a:lnTo>
                <a:lnTo>
                  <a:pt x="1836" y="1722"/>
                </a:lnTo>
                <a:lnTo>
                  <a:pt x="1853" y="1720"/>
                </a:lnTo>
                <a:lnTo>
                  <a:pt x="1871" y="1722"/>
                </a:lnTo>
                <a:lnTo>
                  <a:pt x="1887" y="1729"/>
                </a:lnTo>
                <a:lnTo>
                  <a:pt x="1902" y="1740"/>
                </a:lnTo>
                <a:lnTo>
                  <a:pt x="2112" y="1948"/>
                </a:lnTo>
                <a:lnTo>
                  <a:pt x="2125" y="1957"/>
                </a:lnTo>
                <a:lnTo>
                  <a:pt x="2140" y="1963"/>
                </a:lnTo>
                <a:lnTo>
                  <a:pt x="2156" y="1965"/>
                </a:lnTo>
                <a:lnTo>
                  <a:pt x="2174" y="1963"/>
                </a:lnTo>
                <a:lnTo>
                  <a:pt x="2190" y="1957"/>
                </a:lnTo>
                <a:lnTo>
                  <a:pt x="2207" y="1949"/>
                </a:lnTo>
                <a:lnTo>
                  <a:pt x="2223" y="1936"/>
                </a:lnTo>
                <a:lnTo>
                  <a:pt x="2235" y="1920"/>
                </a:lnTo>
                <a:lnTo>
                  <a:pt x="2244" y="1904"/>
                </a:lnTo>
                <a:lnTo>
                  <a:pt x="2249" y="1887"/>
                </a:lnTo>
                <a:lnTo>
                  <a:pt x="2251" y="1871"/>
                </a:lnTo>
                <a:lnTo>
                  <a:pt x="2249" y="1855"/>
                </a:lnTo>
                <a:lnTo>
                  <a:pt x="2244" y="1839"/>
                </a:lnTo>
                <a:lnTo>
                  <a:pt x="2234" y="1826"/>
                </a:lnTo>
                <a:lnTo>
                  <a:pt x="2025" y="1618"/>
                </a:lnTo>
                <a:lnTo>
                  <a:pt x="2013" y="1603"/>
                </a:lnTo>
                <a:lnTo>
                  <a:pt x="2006" y="1587"/>
                </a:lnTo>
                <a:lnTo>
                  <a:pt x="2004" y="1570"/>
                </a:lnTo>
                <a:lnTo>
                  <a:pt x="2006" y="1553"/>
                </a:lnTo>
                <a:lnTo>
                  <a:pt x="2013" y="1535"/>
                </a:lnTo>
                <a:lnTo>
                  <a:pt x="2025" y="1521"/>
                </a:lnTo>
                <a:lnTo>
                  <a:pt x="2039" y="1510"/>
                </a:lnTo>
                <a:lnTo>
                  <a:pt x="2055" y="1503"/>
                </a:lnTo>
                <a:lnTo>
                  <a:pt x="2074" y="1501"/>
                </a:lnTo>
                <a:lnTo>
                  <a:pt x="2091" y="1503"/>
                </a:lnTo>
                <a:lnTo>
                  <a:pt x="2107" y="1510"/>
                </a:lnTo>
                <a:lnTo>
                  <a:pt x="2122" y="1521"/>
                </a:lnTo>
                <a:lnTo>
                  <a:pt x="2332" y="1729"/>
                </a:lnTo>
                <a:lnTo>
                  <a:pt x="2345" y="1739"/>
                </a:lnTo>
                <a:lnTo>
                  <a:pt x="2359" y="1744"/>
                </a:lnTo>
                <a:lnTo>
                  <a:pt x="2377" y="1746"/>
                </a:lnTo>
                <a:lnTo>
                  <a:pt x="2393" y="1744"/>
                </a:lnTo>
                <a:lnTo>
                  <a:pt x="2410" y="1739"/>
                </a:lnTo>
                <a:lnTo>
                  <a:pt x="2427" y="1730"/>
                </a:lnTo>
                <a:lnTo>
                  <a:pt x="2442" y="1718"/>
                </a:lnTo>
                <a:lnTo>
                  <a:pt x="2455" y="1703"/>
                </a:lnTo>
                <a:lnTo>
                  <a:pt x="2463" y="1685"/>
                </a:lnTo>
                <a:lnTo>
                  <a:pt x="2469" y="1669"/>
                </a:lnTo>
                <a:lnTo>
                  <a:pt x="2471" y="1652"/>
                </a:lnTo>
                <a:lnTo>
                  <a:pt x="2469" y="1636"/>
                </a:lnTo>
                <a:lnTo>
                  <a:pt x="2463" y="1620"/>
                </a:lnTo>
                <a:lnTo>
                  <a:pt x="2454" y="1608"/>
                </a:lnTo>
                <a:lnTo>
                  <a:pt x="2452" y="1606"/>
                </a:lnTo>
                <a:lnTo>
                  <a:pt x="2447" y="1600"/>
                </a:lnTo>
                <a:lnTo>
                  <a:pt x="2438" y="1591"/>
                </a:lnTo>
                <a:lnTo>
                  <a:pt x="2426" y="1579"/>
                </a:lnTo>
                <a:lnTo>
                  <a:pt x="2410" y="1564"/>
                </a:lnTo>
                <a:lnTo>
                  <a:pt x="2392" y="1545"/>
                </a:lnTo>
                <a:lnTo>
                  <a:pt x="2372" y="1525"/>
                </a:lnTo>
                <a:lnTo>
                  <a:pt x="2348" y="1502"/>
                </a:lnTo>
                <a:lnTo>
                  <a:pt x="2323" y="1477"/>
                </a:lnTo>
                <a:lnTo>
                  <a:pt x="2295" y="1449"/>
                </a:lnTo>
                <a:lnTo>
                  <a:pt x="2265" y="1420"/>
                </a:lnTo>
                <a:lnTo>
                  <a:pt x="2235" y="1389"/>
                </a:lnTo>
                <a:lnTo>
                  <a:pt x="2202" y="1357"/>
                </a:lnTo>
                <a:lnTo>
                  <a:pt x="2169" y="1323"/>
                </a:lnTo>
                <a:lnTo>
                  <a:pt x="2134" y="1289"/>
                </a:lnTo>
                <a:lnTo>
                  <a:pt x="2099" y="1254"/>
                </a:lnTo>
                <a:lnTo>
                  <a:pt x="2062" y="1218"/>
                </a:lnTo>
                <a:lnTo>
                  <a:pt x="2027" y="1182"/>
                </a:lnTo>
                <a:lnTo>
                  <a:pt x="1990" y="1146"/>
                </a:lnTo>
                <a:lnTo>
                  <a:pt x="1954" y="1110"/>
                </a:lnTo>
                <a:lnTo>
                  <a:pt x="1918" y="1074"/>
                </a:lnTo>
                <a:lnTo>
                  <a:pt x="1882" y="1039"/>
                </a:lnTo>
                <a:lnTo>
                  <a:pt x="1847" y="1003"/>
                </a:lnTo>
                <a:lnTo>
                  <a:pt x="1813" y="970"/>
                </a:lnTo>
                <a:lnTo>
                  <a:pt x="1780" y="937"/>
                </a:lnTo>
                <a:lnTo>
                  <a:pt x="1748" y="906"/>
                </a:lnTo>
                <a:lnTo>
                  <a:pt x="1718" y="875"/>
                </a:lnTo>
                <a:lnTo>
                  <a:pt x="1689" y="847"/>
                </a:lnTo>
                <a:lnTo>
                  <a:pt x="1663" y="821"/>
                </a:lnTo>
                <a:lnTo>
                  <a:pt x="1638" y="797"/>
                </a:lnTo>
                <a:lnTo>
                  <a:pt x="1616" y="775"/>
                </a:lnTo>
                <a:lnTo>
                  <a:pt x="1596" y="756"/>
                </a:lnTo>
                <a:lnTo>
                  <a:pt x="1579" y="740"/>
                </a:lnTo>
                <a:lnTo>
                  <a:pt x="1565" y="725"/>
                </a:lnTo>
                <a:lnTo>
                  <a:pt x="1560" y="721"/>
                </a:lnTo>
                <a:lnTo>
                  <a:pt x="1553" y="715"/>
                </a:lnTo>
                <a:lnTo>
                  <a:pt x="1546" y="711"/>
                </a:lnTo>
                <a:lnTo>
                  <a:pt x="1537" y="706"/>
                </a:lnTo>
                <a:lnTo>
                  <a:pt x="1527" y="704"/>
                </a:lnTo>
                <a:lnTo>
                  <a:pt x="1515" y="703"/>
                </a:lnTo>
                <a:lnTo>
                  <a:pt x="1501" y="705"/>
                </a:lnTo>
                <a:lnTo>
                  <a:pt x="1485" y="711"/>
                </a:lnTo>
                <a:lnTo>
                  <a:pt x="1468" y="720"/>
                </a:lnTo>
                <a:lnTo>
                  <a:pt x="1449" y="735"/>
                </a:lnTo>
                <a:lnTo>
                  <a:pt x="1428" y="754"/>
                </a:lnTo>
                <a:lnTo>
                  <a:pt x="1405" y="779"/>
                </a:lnTo>
                <a:lnTo>
                  <a:pt x="1383" y="808"/>
                </a:lnTo>
                <a:lnTo>
                  <a:pt x="1366" y="837"/>
                </a:lnTo>
                <a:lnTo>
                  <a:pt x="1270" y="1012"/>
                </a:lnTo>
                <a:lnTo>
                  <a:pt x="1259" y="1031"/>
                </a:lnTo>
                <a:lnTo>
                  <a:pt x="1244" y="1050"/>
                </a:lnTo>
                <a:lnTo>
                  <a:pt x="1226" y="1069"/>
                </a:lnTo>
                <a:lnTo>
                  <a:pt x="1194" y="1096"/>
                </a:lnTo>
                <a:lnTo>
                  <a:pt x="1161" y="1119"/>
                </a:lnTo>
                <a:lnTo>
                  <a:pt x="1125" y="1136"/>
                </a:lnTo>
                <a:lnTo>
                  <a:pt x="1089" y="1147"/>
                </a:lnTo>
                <a:lnTo>
                  <a:pt x="1052" y="1153"/>
                </a:lnTo>
                <a:lnTo>
                  <a:pt x="1014" y="1153"/>
                </a:lnTo>
                <a:lnTo>
                  <a:pt x="976" y="1147"/>
                </a:lnTo>
                <a:lnTo>
                  <a:pt x="944" y="1137"/>
                </a:lnTo>
                <a:lnTo>
                  <a:pt x="913" y="1123"/>
                </a:lnTo>
                <a:lnTo>
                  <a:pt x="883" y="1106"/>
                </a:lnTo>
                <a:lnTo>
                  <a:pt x="858" y="1085"/>
                </a:lnTo>
                <a:lnTo>
                  <a:pt x="833" y="1061"/>
                </a:lnTo>
                <a:lnTo>
                  <a:pt x="813" y="1034"/>
                </a:lnTo>
                <a:lnTo>
                  <a:pt x="796" y="1004"/>
                </a:lnTo>
                <a:lnTo>
                  <a:pt x="784" y="980"/>
                </a:lnTo>
                <a:lnTo>
                  <a:pt x="777" y="955"/>
                </a:lnTo>
                <a:lnTo>
                  <a:pt x="772" y="930"/>
                </a:lnTo>
                <a:lnTo>
                  <a:pt x="772" y="908"/>
                </a:lnTo>
                <a:lnTo>
                  <a:pt x="774" y="886"/>
                </a:lnTo>
                <a:lnTo>
                  <a:pt x="781" y="866"/>
                </a:lnTo>
                <a:lnTo>
                  <a:pt x="1064" y="203"/>
                </a:lnTo>
                <a:lnTo>
                  <a:pt x="1074" y="185"/>
                </a:lnTo>
                <a:lnTo>
                  <a:pt x="1086" y="166"/>
                </a:lnTo>
                <a:lnTo>
                  <a:pt x="1102" y="147"/>
                </a:lnTo>
                <a:lnTo>
                  <a:pt x="1120" y="126"/>
                </a:lnTo>
                <a:lnTo>
                  <a:pt x="1130" y="117"/>
                </a:lnTo>
                <a:lnTo>
                  <a:pt x="1142" y="106"/>
                </a:lnTo>
                <a:lnTo>
                  <a:pt x="1158" y="94"/>
                </a:lnTo>
                <a:lnTo>
                  <a:pt x="1176" y="81"/>
                </a:lnTo>
                <a:lnTo>
                  <a:pt x="1196" y="67"/>
                </a:lnTo>
                <a:lnTo>
                  <a:pt x="1220" y="53"/>
                </a:lnTo>
                <a:lnTo>
                  <a:pt x="1245" y="40"/>
                </a:lnTo>
                <a:lnTo>
                  <a:pt x="1274" y="28"/>
                </a:lnTo>
                <a:lnTo>
                  <a:pt x="1305" y="18"/>
                </a:lnTo>
                <a:lnTo>
                  <a:pt x="1338" y="10"/>
                </a:lnTo>
                <a:lnTo>
                  <a:pt x="1373" y="3"/>
                </a:lnTo>
                <a:lnTo>
                  <a:pt x="1412" y="0"/>
                </a:lnTo>
                <a:lnTo>
                  <a:pt x="1451"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sp macro="" textlink="">
        <xdr:nvSpPr>
          <xdr:cNvPr id="18" name="Freeform 7">
            <a:extLst>
              <a:ext uri="{FF2B5EF4-FFF2-40B4-BE49-F238E27FC236}">
                <a16:creationId xmlns:a16="http://schemas.microsoft.com/office/drawing/2014/main" id="{AC241D33-5AEE-D4A2-694D-21687FF990A4}"/>
              </a:ext>
            </a:extLst>
          </xdr:cNvPr>
          <xdr:cNvSpPr>
            <a:spLocks noEditPoints="1"/>
          </xdr:cNvSpPr>
        </xdr:nvSpPr>
        <xdr:spPr bwMode="auto">
          <a:xfrm>
            <a:off x="7296151" y="1689101"/>
            <a:ext cx="149225" cy="147638"/>
          </a:xfrm>
          <a:custGeom>
            <a:avLst/>
            <a:gdLst>
              <a:gd name="T0" fmla="*/ 671 w 1031"/>
              <a:gd name="T1" fmla="*/ 657 h 1025"/>
              <a:gd name="T2" fmla="*/ 626 w 1031"/>
              <a:gd name="T3" fmla="*/ 679 h 1025"/>
              <a:gd name="T4" fmla="*/ 595 w 1031"/>
              <a:gd name="T5" fmla="*/ 718 h 1025"/>
              <a:gd name="T6" fmla="*/ 584 w 1031"/>
              <a:gd name="T7" fmla="*/ 766 h 1025"/>
              <a:gd name="T8" fmla="*/ 595 w 1031"/>
              <a:gd name="T9" fmla="*/ 817 h 1025"/>
              <a:gd name="T10" fmla="*/ 626 w 1031"/>
              <a:gd name="T11" fmla="*/ 854 h 1025"/>
              <a:gd name="T12" fmla="*/ 671 w 1031"/>
              <a:gd name="T13" fmla="*/ 877 h 1025"/>
              <a:gd name="T14" fmla="*/ 723 w 1031"/>
              <a:gd name="T15" fmla="*/ 877 h 1025"/>
              <a:gd name="T16" fmla="*/ 768 w 1031"/>
              <a:gd name="T17" fmla="*/ 854 h 1025"/>
              <a:gd name="T18" fmla="*/ 800 w 1031"/>
              <a:gd name="T19" fmla="*/ 816 h 1025"/>
              <a:gd name="T20" fmla="*/ 811 w 1031"/>
              <a:gd name="T21" fmla="*/ 766 h 1025"/>
              <a:gd name="T22" fmla="*/ 800 w 1031"/>
              <a:gd name="T23" fmla="*/ 718 h 1025"/>
              <a:gd name="T24" fmla="*/ 768 w 1031"/>
              <a:gd name="T25" fmla="*/ 679 h 1025"/>
              <a:gd name="T26" fmla="*/ 723 w 1031"/>
              <a:gd name="T27" fmla="*/ 657 h 1025"/>
              <a:gd name="T28" fmla="*/ 345 w 1031"/>
              <a:gd name="T29" fmla="*/ 0 h 1025"/>
              <a:gd name="T30" fmla="*/ 391 w 1031"/>
              <a:gd name="T31" fmla="*/ 12 h 1025"/>
              <a:gd name="T32" fmla="*/ 432 w 1031"/>
              <a:gd name="T33" fmla="*/ 39 h 1025"/>
              <a:gd name="T34" fmla="*/ 1007 w 1031"/>
              <a:gd name="T35" fmla="*/ 615 h 1025"/>
              <a:gd name="T36" fmla="*/ 1027 w 1031"/>
              <a:gd name="T37" fmla="*/ 659 h 1025"/>
              <a:gd name="T38" fmla="*/ 1031 w 1031"/>
              <a:gd name="T39" fmla="*/ 705 h 1025"/>
              <a:gd name="T40" fmla="*/ 1019 w 1031"/>
              <a:gd name="T41" fmla="*/ 751 h 1025"/>
              <a:gd name="T42" fmla="*/ 992 w 1031"/>
              <a:gd name="T43" fmla="*/ 791 h 1025"/>
              <a:gd name="T44" fmla="*/ 776 w 1031"/>
              <a:gd name="T45" fmla="*/ 1001 h 1025"/>
              <a:gd name="T46" fmla="*/ 732 w 1031"/>
              <a:gd name="T47" fmla="*/ 1021 h 1025"/>
              <a:gd name="T48" fmla="*/ 686 w 1031"/>
              <a:gd name="T49" fmla="*/ 1025 h 1025"/>
              <a:gd name="T50" fmla="*/ 640 w 1031"/>
              <a:gd name="T51" fmla="*/ 1013 h 1025"/>
              <a:gd name="T52" fmla="*/ 600 w 1031"/>
              <a:gd name="T53" fmla="*/ 985 h 1025"/>
              <a:gd name="T54" fmla="*/ 24 w 1031"/>
              <a:gd name="T55" fmla="*/ 409 h 1025"/>
              <a:gd name="T56" fmla="*/ 4 w 1031"/>
              <a:gd name="T57" fmla="*/ 367 h 1025"/>
              <a:gd name="T58" fmla="*/ 0 w 1031"/>
              <a:gd name="T59" fmla="*/ 320 h 1025"/>
              <a:gd name="T60" fmla="*/ 11 w 1031"/>
              <a:gd name="T61" fmla="*/ 275 h 1025"/>
              <a:gd name="T62" fmla="*/ 40 w 1031"/>
              <a:gd name="T63" fmla="*/ 234 h 1025"/>
              <a:gd name="T64" fmla="*/ 255 w 1031"/>
              <a:gd name="T65" fmla="*/ 24 h 1025"/>
              <a:gd name="T66" fmla="*/ 298 w 1031"/>
              <a:gd name="T67" fmla="*/ 4 h 1025"/>
              <a:gd name="T68" fmla="*/ 345 w 1031"/>
              <a:gd name="T69" fmla="*/ 0 h 10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1031" h="1025">
                <a:moveTo>
                  <a:pt x="698" y="654"/>
                </a:moveTo>
                <a:lnTo>
                  <a:pt x="671" y="657"/>
                </a:lnTo>
                <a:lnTo>
                  <a:pt x="648" y="665"/>
                </a:lnTo>
                <a:lnTo>
                  <a:pt x="626" y="679"/>
                </a:lnTo>
                <a:lnTo>
                  <a:pt x="609" y="696"/>
                </a:lnTo>
                <a:lnTo>
                  <a:pt x="595" y="718"/>
                </a:lnTo>
                <a:lnTo>
                  <a:pt x="587" y="741"/>
                </a:lnTo>
                <a:lnTo>
                  <a:pt x="584" y="766"/>
                </a:lnTo>
                <a:lnTo>
                  <a:pt x="587" y="793"/>
                </a:lnTo>
                <a:lnTo>
                  <a:pt x="595" y="817"/>
                </a:lnTo>
                <a:lnTo>
                  <a:pt x="609" y="837"/>
                </a:lnTo>
                <a:lnTo>
                  <a:pt x="626" y="854"/>
                </a:lnTo>
                <a:lnTo>
                  <a:pt x="648" y="868"/>
                </a:lnTo>
                <a:lnTo>
                  <a:pt x="671" y="877"/>
                </a:lnTo>
                <a:lnTo>
                  <a:pt x="698" y="880"/>
                </a:lnTo>
                <a:lnTo>
                  <a:pt x="723" y="877"/>
                </a:lnTo>
                <a:lnTo>
                  <a:pt x="748" y="868"/>
                </a:lnTo>
                <a:lnTo>
                  <a:pt x="768" y="854"/>
                </a:lnTo>
                <a:lnTo>
                  <a:pt x="785" y="837"/>
                </a:lnTo>
                <a:lnTo>
                  <a:pt x="800" y="816"/>
                </a:lnTo>
                <a:lnTo>
                  <a:pt x="808" y="793"/>
                </a:lnTo>
                <a:lnTo>
                  <a:pt x="811" y="766"/>
                </a:lnTo>
                <a:lnTo>
                  <a:pt x="808" y="741"/>
                </a:lnTo>
                <a:lnTo>
                  <a:pt x="800" y="718"/>
                </a:lnTo>
                <a:lnTo>
                  <a:pt x="785" y="696"/>
                </a:lnTo>
                <a:lnTo>
                  <a:pt x="768" y="679"/>
                </a:lnTo>
                <a:lnTo>
                  <a:pt x="748" y="665"/>
                </a:lnTo>
                <a:lnTo>
                  <a:pt x="723" y="657"/>
                </a:lnTo>
                <a:lnTo>
                  <a:pt x="698" y="654"/>
                </a:lnTo>
                <a:close/>
                <a:moveTo>
                  <a:pt x="345" y="0"/>
                </a:moveTo>
                <a:lnTo>
                  <a:pt x="368" y="4"/>
                </a:lnTo>
                <a:lnTo>
                  <a:pt x="391" y="12"/>
                </a:lnTo>
                <a:lnTo>
                  <a:pt x="412" y="24"/>
                </a:lnTo>
                <a:lnTo>
                  <a:pt x="432" y="39"/>
                </a:lnTo>
                <a:lnTo>
                  <a:pt x="992" y="596"/>
                </a:lnTo>
                <a:lnTo>
                  <a:pt x="1007" y="615"/>
                </a:lnTo>
                <a:lnTo>
                  <a:pt x="1019" y="637"/>
                </a:lnTo>
                <a:lnTo>
                  <a:pt x="1027" y="659"/>
                </a:lnTo>
                <a:lnTo>
                  <a:pt x="1031" y="682"/>
                </a:lnTo>
                <a:lnTo>
                  <a:pt x="1031" y="705"/>
                </a:lnTo>
                <a:lnTo>
                  <a:pt x="1027" y="729"/>
                </a:lnTo>
                <a:lnTo>
                  <a:pt x="1019" y="751"/>
                </a:lnTo>
                <a:lnTo>
                  <a:pt x="1007" y="771"/>
                </a:lnTo>
                <a:lnTo>
                  <a:pt x="992" y="791"/>
                </a:lnTo>
                <a:lnTo>
                  <a:pt x="796" y="985"/>
                </a:lnTo>
                <a:lnTo>
                  <a:pt x="776" y="1001"/>
                </a:lnTo>
                <a:lnTo>
                  <a:pt x="755" y="1013"/>
                </a:lnTo>
                <a:lnTo>
                  <a:pt x="732" y="1021"/>
                </a:lnTo>
                <a:lnTo>
                  <a:pt x="709" y="1025"/>
                </a:lnTo>
                <a:lnTo>
                  <a:pt x="686" y="1025"/>
                </a:lnTo>
                <a:lnTo>
                  <a:pt x="663" y="1021"/>
                </a:lnTo>
                <a:lnTo>
                  <a:pt x="640" y="1013"/>
                </a:lnTo>
                <a:lnTo>
                  <a:pt x="619" y="1001"/>
                </a:lnTo>
                <a:lnTo>
                  <a:pt x="600" y="985"/>
                </a:lnTo>
                <a:lnTo>
                  <a:pt x="40" y="429"/>
                </a:lnTo>
                <a:lnTo>
                  <a:pt x="24" y="409"/>
                </a:lnTo>
                <a:lnTo>
                  <a:pt x="11" y="389"/>
                </a:lnTo>
                <a:lnTo>
                  <a:pt x="4" y="367"/>
                </a:lnTo>
                <a:lnTo>
                  <a:pt x="0" y="344"/>
                </a:lnTo>
                <a:lnTo>
                  <a:pt x="0" y="320"/>
                </a:lnTo>
                <a:lnTo>
                  <a:pt x="4" y="297"/>
                </a:lnTo>
                <a:lnTo>
                  <a:pt x="11" y="275"/>
                </a:lnTo>
                <a:lnTo>
                  <a:pt x="24" y="253"/>
                </a:lnTo>
                <a:lnTo>
                  <a:pt x="40" y="234"/>
                </a:lnTo>
                <a:lnTo>
                  <a:pt x="236" y="39"/>
                </a:lnTo>
                <a:lnTo>
                  <a:pt x="255" y="24"/>
                </a:lnTo>
                <a:lnTo>
                  <a:pt x="275" y="12"/>
                </a:lnTo>
                <a:lnTo>
                  <a:pt x="298" y="4"/>
                </a:lnTo>
                <a:lnTo>
                  <a:pt x="321" y="0"/>
                </a:lnTo>
                <a:lnTo>
                  <a:pt x="345"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grpSp>
    <xdr:clientData/>
  </xdr:twoCellAnchor>
  <xdr:twoCellAnchor>
    <xdr:from>
      <xdr:col>2</xdr:col>
      <xdr:colOff>463268</xdr:colOff>
      <xdr:row>9</xdr:row>
      <xdr:rowOff>101445</xdr:rowOff>
    </xdr:from>
    <xdr:to>
      <xdr:col>3</xdr:col>
      <xdr:colOff>381557</xdr:colOff>
      <xdr:row>13</xdr:row>
      <xdr:rowOff>180019</xdr:rowOff>
    </xdr:to>
    <xdr:sp macro="" textlink="">
      <xdr:nvSpPr>
        <xdr:cNvPr id="19" name="Freeform 43">
          <a:extLst>
            <a:ext uri="{FF2B5EF4-FFF2-40B4-BE49-F238E27FC236}">
              <a16:creationId xmlns:a16="http://schemas.microsoft.com/office/drawing/2014/main" id="{997C37F4-0524-4500-85DF-2A5CCFBD4310}"/>
            </a:ext>
          </a:extLst>
        </xdr:cNvPr>
        <xdr:cNvSpPr>
          <a:spLocks noEditPoints="1"/>
        </xdr:cNvSpPr>
      </xdr:nvSpPr>
      <xdr:spPr bwMode="auto">
        <a:xfrm>
          <a:off x="1911068" y="1815945"/>
          <a:ext cx="642189" cy="840574"/>
        </a:xfrm>
        <a:custGeom>
          <a:avLst/>
          <a:gdLst>
            <a:gd name="T0" fmla="*/ 1063 w 2784"/>
            <a:gd name="T1" fmla="*/ 1489 h 3336"/>
            <a:gd name="T2" fmla="*/ 1410 w 2784"/>
            <a:gd name="T3" fmla="*/ 1742 h 3336"/>
            <a:gd name="T4" fmla="*/ 1721 w 2784"/>
            <a:gd name="T5" fmla="*/ 1488 h 3336"/>
            <a:gd name="T6" fmla="*/ 1558 w 2784"/>
            <a:gd name="T7" fmla="*/ 1038 h 3336"/>
            <a:gd name="T8" fmla="*/ 2377 w 2784"/>
            <a:gd name="T9" fmla="*/ 901 h 3336"/>
            <a:gd name="T10" fmla="*/ 1879 w 2784"/>
            <a:gd name="T11" fmla="*/ 1012 h 3336"/>
            <a:gd name="T12" fmla="*/ 1879 w 2784"/>
            <a:gd name="T13" fmla="*/ 1771 h 3336"/>
            <a:gd name="T14" fmla="*/ 2378 w 2784"/>
            <a:gd name="T15" fmla="*/ 1882 h 3336"/>
            <a:gd name="T16" fmla="*/ 2554 w 2784"/>
            <a:gd name="T17" fmla="*/ 1548 h 3336"/>
            <a:gd name="T18" fmla="*/ 2524 w 2784"/>
            <a:gd name="T19" fmla="*/ 1085 h 3336"/>
            <a:gd name="T20" fmla="*/ 1740 w 2784"/>
            <a:gd name="T21" fmla="*/ 376 h 3336"/>
            <a:gd name="T22" fmla="*/ 1858 w 2784"/>
            <a:gd name="T23" fmla="*/ 838 h 3336"/>
            <a:gd name="T24" fmla="*/ 2296 w 2784"/>
            <a:gd name="T25" fmla="*/ 743 h 3336"/>
            <a:gd name="T26" fmla="*/ 2093 w 2784"/>
            <a:gd name="T27" fmla="*/ 453 h 3336"/>
            <a:gd name="T28" fmla="*/ 1685 w 2784"/>
            <a:gd name="T29" fmla="*/ 257 h 3336"/>
            <a:gd name="T30" fmla="*/ 727 w 2784"/>
            <a:gd name="T31" fmla="*/ 428 h 3336"/>
            <a:gd name="T32" fmla="*/ 496 w 2784"/>
            <a:gd name="T33" fmla="*/ 733 h 3336"/>
            <a:gd name="T34" fmla="*/ 927 w 2784"/>
            <a:gd name="T35" fmla="*/ 833 h 3336"/>
            <a:gd name="T36" fmla="*/ 1045 w 2784"/>
            <a:gd name="T37" fmla="*/ 376 h 3336"/>
            <a:gd name="T38" fmla="*/ 1311 w 2784"/>
            <a:gd name="T39" fmla="*/ 258 h 3336"/>
            <a:gd name="T40" fmla="*/ 1186 w 2784"/>
            <a:gd name="T41" fmla="*/ 501 h 3336"/>
            <a:gd name="T42" fmla="*/ 1215 w 2784"/>
            <a:gd name="T43" fmla="*/ 860 h 3336"/>
            <a:gd name="T44" fmla="*/ 1654 w 2784"/>
            <a:gd name="T45" fmla="*/ 699 h 3336"/>
            <a:gd name="T46" fmla="*/ 1538 w 2784"/>
            <a:gd name="T47" fmla="*/ 356 h 3336"/>
            <a:gd name="T48" fmla="*/ 1392 w 2784"/>
            <a:gd name="T49" fmla="*/ 219 h 3336"/>
            <a:gd name="T50" fmla="*/ 1850 w 2784"/>
            <a:gd name="T51" fmla="*/ 77 h 3336"/>
            <a:gd name="T52" fmla="*/ 2312 w 2784"/>
            <a:gd name="T53" fmla="*/ 347 h 3336"/>
            <a:gd name="T54" fmla="*/ 2637 w 2784"/>
            <a:gd name="T55" fmla="*/ 768 h 3336"/>
            <a:gd name="T56" fmla="*/ 2781 w 2784"/>
            <a:gd name="T57" fmla="*/ 1297 h 3336"/>
            <a:gd name="T58" fmla="*/ 2713 w 2784"/>
            <a:gd name="T59" fmla="*/ 1831 h 3336"/>
            <a:gd name="T60" fmla="*/ 2461 w 2784"/>
            <a:gd name="T61" fmla="*/ 2276 h 3336"/>
            <a:gd name="T62" fmla="*/ 2195 w 2784"/>
            <a:gd name="T63" fmla="*/ 2245 h 3336"/>
            <a:gd name="T64" fmla="*/ 2165 w 2784"/>
            <a:gd name="T65" fmla="*/ 2002 h 3336"/>
            <a:gd name="T66" fmla="*/ 1826 w 2784"/>
            <a:gd name="T67" fmla="*/ 2116 h 3336"/>
            <a:gd name="T68" fmla="*/ 1595 w 2784"/>
            <a:gd name="T69" fmla="*/ 1923 h 3336"/>
            <a:gd name="T70" fmla="*/ 1060 w 2784"/>
            <a:gd name="T71" fmla="*/ 2193 h 3336"/>
            <a:gd name="T72" fmla="*/ 1011 w 2784"/>
            <a:gd name="T73" fmla="*/ 2186 h 3336"/>
            <a:gd name="T74" fmla="*/ 927 w 2784"/>
            <a:gd name="T75" fmla="*/ 1950 h 3336"/>
            <a:gd name="T76" fmla="*/ 617 w 2784"/>
            <a:gd name="T77" fmla="*/ 1946 h 3336"/>
            <a:gd name="T78" fmla="*/ 623 w 2784"/>
            <a:gd name="T79" fmla="*/ 1829 h 3336"/>
            <a:gd name="T80" fmla="*/ 887 w 2784"/>
            <a:gd name="T81" fmla="*/ 1392 h 3336"/>
            <a:gd name="T82" fmla="*/ 639 w 2784"/>
            <a:gd name="T83" fmla="*/ 958 h 3336"/>
            <a:gd name="T84" fmla="*/ 287 w 2784"/>
            <a:gd name="T85" fmla="*/ 1000 h 3336"/>
            <a:gd name="T86" fmla="*/ 223 w 2784"/>
            <a:gd name="T87" fmla="*/ 1380 h 3336"/>
            <a:gd name="T88" fmla="*/ 301 w 2784"/>
            <a:gd name="T89" fmla="*/ 1726 h 3336"/>
            <a:gd name="T90" fmla="*/ 491 w 2784"/>
            <a:gd name="T91" fmla="*/ 2029 h 3336"/>
            <a:gd name="T92" fmla="*/ 791 w 2784"/>
            <a:gd name="T93" fmla="*/ 2243 h 3336"/>
            <a:gd name="T94" fmla="*/ 1196 w 2784"/>
            <a:gd name="T95" fmla="*/ 2325 h 3336"/>
            <a:gd name="T96" fmla="*/ 1007 w 2784"/>
            <a:gd name="T97" fmla="*/ 2925 h 3336"/>
            <a:gd name="T98" fmla="*/ 536 w 2784"/>
            <a:gd name="T99" fmla="*/ 2645 h 3336"/>
            <a:gd name="T100" fmla="*/ 211 w 2784"/>
            <a:gd name="T101" fmla="*/ 2250 h 3336"/>
            <a:gd name="T102" fmla="*/ 34 w 2784"/>
            <a:gd name="T103" fmla="*/ 1761 h 3336"/>
            <a:gd name="T104" fmla="*/ 10 w 2784"/>
            <a:gd name="T105" fmla="*/ 1226 h 3336"/>
            <a:gd name="T106" fmla="*/ 168 w 2784"/>
            <a:gd name="T107" fmla="*/ 730 h 3336"/>
            <a:gd name="T108" fmla="*/ 494 w 2784"/>
            <a:gd name="T109" fmla="*/ 329 h 3336"/>
            <a:gd name="T110" fmla="*/ 948 w 2784"/>
            <a:gd name="T111" fmla="*/ 73 h 33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2784" h="3336">
              <a:moveTo>
                <a:pt x="1079" y="1027"/>
              </a:moveTo>
              <a:lnTo>
                <a:pt x="1072" y="1112"/>
              </a:lnTo>
              <a:lnTo>
                <a:pt x="1067" y="1201"/>
              </a:lnTo>
              <a:lnTo>
                <a:pt x="1063" y="1294"/>
              </a:lnTo>
              <a:lnTo>
                <a:pt x="1062" y="1392"/>
              </a:lnTo>
              <a:lnTo>
                <a:pt x="1063" y="1489"/>
              </a:lnTo>
              <a:lnTo>
                <a:pt x="1067" y="1582"/>
              </a:lnTo>
              <a:lnTo>
                <a:pt x="1072" y="1671"/>
              </a:lnTo>
              <a:lnTo>
                <a:pt x="1079" y="1756"/>
              </a:lnTo>
              <a:lnTo>
                <a:pt x="1187" y="1749"/>
              </a:lnTo>
              <a:lnTo>
                <a:pt x="1297" y="1744"/>
              </a:lnTo>
              <a:lnTo>
                <a:pt x="1410" y="1742"/>
              </a:lnTo>
              <a:lnTo>
                <a:pt x="1511" y="1744"/>
              </a:lnTo>
              <a:lnTo>
                <a:pt x="1609" y="1747"/>
              </a:lnTo>
              <a:lnTo>
                <a:pt x="1705" y="1754"/>
              </a:lnTo>
              <a:lnTo>
                <a:pt x="1713" y="1669"/>
              </a:lnTo>
              <a:lnTo>
                <a:pt x="1718" y="1581"/>
              </a:lnTo>
              <a:lnTo>
                <a:pt x="1721" y="1488"/>
              </a:lnTo>
              <a:lnTo>
                <a:pt x="1722" y="1392"/>
              </a:lnTo>
              <a:lnTo>
                <a:pt x="1721" y="1295"/>
              </a:lnTo>
              <a:lnTo>
                <a:pt x="1718" y="1203"/>
              </a:lnTo>
              <a:lnTo>
                <a:pt x="1713" y="1114"/>
              </a:lnTo>
              <a:lnTo>
                <a:pt x="1705" y="1029"/>
              </a:lnTo>
              <a:lnTo>
                <a:pt x="1558" y="1038"/>
              </a:lnTo>
              <a:lnTo>
                <a:pt x="1410" y="1041"/>
              </a:lnTo>
              <a:lnTo>
                <a:pt x="1297" y="1039"/>
              </a:lnTo>
              <a:lnTo>
                <a:pt x="1187" y="1035"/>
              </a:lnTo>
              <a:lnTo>
                <a:pt x="1079" y="1027"/>
              </a:lnTo>
              <a:close/>
              <a:moveTo>
                <a:pt x="2444" y="874"/>
              </a:moveTo>
              <a:lnTo>
                <a:pt x="2377" y="901"/>
              </a:lnTo>
              <a:lnTo>
                <a:pt x="2306" y="924"/>
              </a:lnTo>
              <a:lnTo>
                <a:pt x="2229" y="946"/>
              </a:lnTo>
              <a:lnTo>
                <a:pt x="2148" y="965"/>
              </a:lnTo>
              <a:lnTo>
                <a:pt x="2062" y="984"/>
              </a:lnTo>
              <a:lnTo>
                <a:pt x="1973" y="999"/>
              </a:lnTo>
              <a:lnTo>
                <a:pt x="1879" y="1012"/>
              </a:lnTo>
              <a:lnTo>
                <a:pt x="1890" y="1137"/>
              </a:lnTo>
              <a:lnTo>
                <a:pt x="1896" y="1264"/>
              </a:lnTo>
              <a:lnTo>
                <a:pt x="1898" y="1392"/>
              </a:lnTo>
              <a:lnTo>
                <a:pt x="1896" y="1519"/>
              </a:lnTo>
              <a:lnTo>
                <a:pt x="1890" y="1647"/>
              </a:lnTo>
              <a:lnTo>
                <a:pt x="1879" y="1771"/>
              </a:lnTo>
              <a:lnTo>
                <a:pt x="1973" y="1784"/>
              </a:lnTo>
              <a:lnTo>
                <a:pt x="2062" y="1799"/>
              </a:lnTo>
              <a:lnTo>
                <a:pt x="2148" y="1818"/>
              </a:lnTo>
              <a:lnTo>
                <a:pt x="2230" y="1837"/>
              </a:lnTo>
              <a:lnTo>
                <a:pt x="2307" y="1859"/>
              </a:lnTo>
              <a:lnTo>
                <a:pt x="2378" y="1882"/>
              </a:lnTo>
              <a:lnTo>
                <a:pt x="2445" y="1909"/>
              </a:lnTo>
              <a:lnTo>
                <a:pt x="2476" y="1840"/>
              </a:lnTo>
              <a:lnTo>
                <a:pt x="2502" y="1770"/>
              </a:lnTo>
              <a:lnTo>
                <a:pt x="2524" y="1698"/>
              </a:lnTo>
              <a:lnTo>
                <a:pt x="2541" y="1624"/>
              </a:lnTo>
              <a:lnTo>
                <a:pt x="2554" y="1548"/>
              </a:lnTo>
              <a:lnTo>
                <a:pt x="2563" y="1471"/>
              </a:lnTo>
              <a:lnTo>
                <a:pt x="2565" y="1392"/>
              </a:lnTo>
              <a:lnTo>
                <a:pt x="2563" y="1313"/>
              </a:lnTo>
              <a:lnTo>
                <a:pt x="2554" y="1235"/>
              </a:lnTo>
              <a:lnTo>
                <a:pt x="2541" y="1160"/>
              </a:lnTo>
              <a:lnTo>
                <a:pt x="2524" y="1085"/>
              </a:lnTo>
              <a:lnTo>
                <a:pt x="2502" y="1013"/>
              </a:lnTo>
              <a:lnTo>
                <a:pt x="2476" y="942"/>
              </a:lnTo>
              <a:lnTo>
                <a:pt x="2444" y="874"/>
              </a:lnTo>
              <a:close/>
              <a:moveTo>
                <a:pt x="1685" y="257"/>
              </a:moveTo>
              <a:lnTo>
                <a:pt x="1714" y="313"/>
              </a:lnTo>
              <a:lnTo>
                <a:pt x="1740" y="376"/>
              </a:lnTo>
              <a:lnTo>
                <a:pt x="1766" y="444"/>
              </a:lnTo>
              <a:lnTo>
                <a:pt x="1788" y="516"/>
              </a:lnTo>
              <a:lnTo>
                <a:pt x="1809" y="591"/>
              </a:lnTo>
              <a:lnTo>
                <a:pt x="1827" y="670"/>
              </a:lnTo>
              <a:lnTo>
                <a:pt x="1844" y="752"/>
              </a:lnTo>
              <a:lnTo>
                <a:pt x="1858" y="838"/>
              </a:lnTo>
              <a:lnTo>
                <a:pt x="1940" y="826"/>
              </a:lnTo>
              <a:lnTo>
                <a:pt x="2018" y="813"/>
              </a:lnTo>
              <a:lnTo>
                <a:pt x="2093" y="799"/>
              </a:lnTo>
              <a:lnTo>
                <a:pt x="2165" y="781"/>
              </a:lnTo>
              <a:lnTo>
                <a:pt x="2232" y="763"/>
              </a:lnTo>
              <a:lnTo>
                <a:pt x="2296" y="743"/>
              </a:lnTo>
              <a:lnTo>
                <a:pt x="2354" y="722"/>
              </a:lnTo>
              <a:lnTo>
                <a:pt x="2309" y="662"/>
              </a:lnTo>
              <a:lnTo>
                <a:pt x="2260" y="605"/>
              </a:lnTo>
              <a:lnTo>
                <a:pt x="2208" y="551"/>
              </a:lnTo>
              <a:lnTo>
                <a:pt x="2152" y="499"/>
              </a:lnTo>
              <a:lnTo>
                <a:pt x="2093" y="453"/>
              </a:lnTo>
              <a:lnTo>
                <a:pt x="2032" y="409"/>
              </a:lnTo>
              <a:lnTo>
                <a:pt x="1968" y="370"/>
              </a:lnTo>
              <a:lnTo>
                <a:pt x="1900" y="336"/>
              </a:lnTo>
              <a:lnTo>
                <a:pt x="1831" y="304"/>
              </a:lnTo>
              <a:lnTo>
                <a:pt x="1760" y="278"/>
              </a:lnTo>
              <a:lnTo>
                <a:pt x="1685" y="257"/>
              </a:lnTo>
              <a:close/>
              <a:moveTo>
                <a:pt x="1100" y="257"/>
              </a:moveTo>
              <a:lnTo>
                <a:pt x="1020" y="280"/>
              </a:lnTo>
              <a:lnTo>
                <a:pt x="942" y="309"/>
              </a:lnTo>
              <a:lnTo>
                <a:pt x="868" y="344"/>
              </a:lnTo>
              <a:lnTo>
                <a:pt x="796" y="383"/>
              </a:lnTo>
              <a:lnTo>
                <a:pt x="727" y="428"/>
              </a:lnTo>
              <a:lnTo>
                <a:pt x="662" y="476"/>
              </a:lnTo>
              <a:lnTo>
                <a:pt x="600" y="529"/>
              </a:lnTo>
              <a:lnTo>
                <a:pt x="542" y="585"/>
              </a:lnTo>
              <a:lnTo>
                <a:pt x="488" y="647"/>
              </a:lnTo>
              <a:lnTo>
                <a:pt x="439" y="711"/>
              </a:lnTo>
              <a:lnTo>
                <a:pt x="496" y="733"/>
              </a:lnTo>
              <a:lnTo>
                <a:pt x="557" y="754"/>
              </a:lnTo>
              <a:lnTo>
                <a:pt x="624" y="773"/>
              </a:lnTo>
              <a:lnTo>
                <a:pt x="695" y="791"/>
              </a:lnTo>
              <a:lnTo>
                <a:pt x="769" y="807"/>
              </a:lnTo>
              <a:lnTo>
                <a:pt x="846" y="821"/>
              </a:lnTo>
              <a:lnTo>
                <a:pt x="927" y="833"/>
              </a:lnTo>
              <a:lnTo>
                <a:pt x="941" y="749"/>
              </a:lnTo>
              <a:lnTo>
                <a:pt x="958" y="667"/>
              </a:lnTo>
              <a:lnTo>
                <a:pt x="977" y="588"/>
              </a:lnTo>
              <a:lnTo>
                <a:pt x="997" y="514"/>
              </a:lnTo>
              <a:lnTo>
                <a:pt x="1019" y="443"/>
              </a:lnTo>
              <a:lnTo>
                <a:pt x="1045" y="376"/>
              </a:lnTo>
              <a:lnTo>
                <a:pt x="1071" y="313"/>
              </a:lnTo>
              <a:lnTo>
                <a:pt x="1100" y="257"/>
              </a:lnTo>
              <a:close/>
              <a:moveTo>
                <a:pt x="1392" y="219"/>
              </a:moveTo>
              <a:lnTo>
                <a:pt x="1350" y="220"/>
              </a:lnTo>
              <a:lnTo>
                <a:pt x="1331" y="237"/>
              </a:lnTo>
              <a:lnTo>
                <a:pt x="1311" y="258"/>
              </a:lnTo>
              <a:lnTo>
                <a:pt x="1289" y="284"/>
              </a:lnTo>
              <a:lnTo>
                <a:pt x="1268" y="316"/>
              </a:lnTo>
              <a:lnTo>
                <a:pt x="1248" y="355"/>
              </a:lnTo>
              <a:lnTo>
                <a:pt x="1227" y="398"/>
              </a:lnTo>
              <a:lnTo>
                <a:pt x="1205" y="447"/>
              </a:lnTo>
              <a:lnTo>
                <a:pt x="1186" y="501"/>
              </a:lnTo>
              <a:lnTo>
                <a:pt x="1167" y="561"/>
              </a:lnTo>
              <a:lnTo>
                <a:pt x="1149" y="626"/>
              </a:lnTo>
              <a:lnTo>
                <a:pt x="1132" y="696"/>
              </a:lnTo>
              <a:lnTo>
                <a:pt x="1115" y="771"/>
              </a:lnTo>
              <a:lnTo>
                <a:pt x="1101" y="852"/>
              </a:lnTo>
              <a:lnTo>
                <a:pt x="1215" y="860"/>
              </a:lnTo>
              <a:lnTo>
                <a:pt x="1330" y="864"/>
              </a:lnTo>
              <a:lnTo>
                <a:pt x="1448" y="865"/>
              </a:lnTo>
              <a:lnTo>
                <a:pt x="1566" y="862"/>
              </a:lnTo>
              <a:lnTo>
                <a:pt x="1684" y="855"/>
              </a:lnTo>
              <a:lnTo>
                <a:pt x="1670" y="774"/>
              </a:lnTo>
              <a:lnTo>
                <a:pt x="1654" y="699"/>
              </a:lnTo>
              <a:lnTo>
                <a:pt x="1637" y="628"/>
              </a:lnTo>
              <a:lnTo>
                <a:pt x="1619" y="562"/>
              </a:lnTo>
              <a:lnTo>
                <a:pt x="1600" y="502"/>
              </a:lnTo>
              <a:lnTo>
                <a:pt x="1580" y="448"/>
              </a:lnTo>
              <a:lnTo>
                <a:pt x="1558" y="399"/>
              </a:lnTo>
              <a:lnTo>
                <a:pt x="1538" y="356"/>
              </a:lnTo>
              <a:lnTo>
                <a:pt x="1517" y="317"/>
              </a:lnTo>
              <a:lnTo>
                <a:pt x="1496" y="285"/>
              </a:lnTo>
              <a:lnTo>
                <a:pt x="1474" y="258"/>
              </a:lnTo>
              <a:lnTo>
                <a:pt x="1454" y="237"/>
              </a:lnTo>
              <a:lnTo>
                <a:pt x="1435" y="220"/>
              </a:lnTo>
              <a:lnTo>
                <a:pt x="1392" y="219"/>
              </a:lnTo>
              <a:close/>
              <a:moveTo>
                <a:pt x="1392" y="0"/>
              </a:moveTo>
              <a:lnTo>
                <a:pt x="1488" y="3"/>
              </a:lnTo>
              <a:lnTo>
                <a:pt x="1582" y="13"/>
              </a:lnTo>
              <a:lnTo>
                <a:pt x="1673" y="28"/>
              </a:lnTo>
              <a:lnTo>
                <a:pt x="1763" y="50"/>
              </a:lnTo>
              <a:lnTo>
                <a:pt x="1850" y="77"/>
              </a:lnTo>
              <a:lnTo>
                <a:pt x="1934" y="109"/>
              </a:lnTo>
              <a:lnTo>
                <a:pt x="2015" y="148"/>
              </a:lnTo>
              <a:lnTo>
                <a:pt x="2094" y="190"/>
              </a:lnTo>
              <a:lnTo>
                <a:pt x="2170" y="238"/>
              </a:lnTo>
              <a:lnTo>
                <a:pt x="2243" y="290"/>
              </a:lnTo>
              <a:lnTo>
                <a:pt x="2312" y="347"/>
              </a:lnTo>
              <a:lnTo>
                <a:pt x="2376" y="408"/>
              </a:lnTo>
              <a:lnTo>
                <a:pt x="2437" y="473"/>
              </a:lnTo>
              <a:lnTo>
                <a:pt x="2494" y="542"/>
              </a:lnTo>
              <a:lnTo>
                <a:pt x="2546" y="614"/>
              </a:lnTo>
              <a:lnTo>
                <a:pt x="2594" y="689"/>
              </a:lnTo>
              <a:lnTo>
                <a:pt x="2637" y="768"/>
              </a:lnTo>
              <a:lnTo>
                <a:pt x="2675" y="850"/>
              </a:lnTo>
              <a:lnTo>
                <a:pt x="2707" y="935"/>
              </a:lnTo>
              <a:lnTo>
                <a:pt x="2734" y="1022"/>
              </a:lnTo>
              <a:lnTo>
                <a:pt x="2756" y="1112"/>
              </a:lnTo>
              <a:lnTo>
                <a:pt x="2772" y="1203"/>
              </a:lnTo>
              <a:lnTo>
                <a:pt x="2781" y="1297"/>
              </a:lnTo>
              <a:lnTo>
                <a:pt x="2784" y="1392"/>
              </a:lnTo>
              <a:lnTo>
                <a:pt x="2781" y="1484"/>
              </a:lnTo>
              <a:lnTo>
                <a:pt x="2773" y="1574"/>
              </a:lnTo>
              <a:lnTo>
                <a:pt x="2759" y="1662"/>
              </a:lnTo>
              <a:lnTo>
                <a:pt x="2738" y="1747"/>
              </a:lnTo>
              <a:lnTo>
                <a:pt x="2713" y="1831"/>
              </a:lnTo>
              <a:lnTo>
                <a:pt x="2683" y="1912"/>
              </a:lnTo>
              <a:lnTo>
                <a:pt x="2647" y="1990"/>
              </a:lnTo>
              <a:lnTo>
                <a:pt x="2608" y="2066"/>
              </a:lnTo>
              <a:lnTo>
                <a:pt x="2564" y="2139"/>
              </a:lnTo>
              <a:lnTo>
                <a:pt x="2514" y="2209"/>
              </a:lnTo>
              <a:lnTo>
                <a:pt x="2461" y="2276"/>
              </a:lnTo>
              <a:lnTo>
                <a:pt x="2404" y="2339"/>
              </a:lnTo>
              <a:lnTo>
                <a:pt x="2343" y="2399"/>
              </a:lnTo>
              <a:lnTo>
                <a:pt x="2277" y="2455"/>
              </a:lnTo>
              <a:lnTo>
                <a:pt x="2070" y="2348"/>
              </a:lnTo>
              <a:lnTo>
                <a:pt x="2135" y="2299"/>
              </a:lnTo>
              <a:lnTo>
                <a:pt x="2195" y="2245"/>
              </a:lnTo>
              <a:lnTo>
                <a:pt x="2252" y="2188"/>
              </a:lnTo>
              <a:lnTo>
                <a:pt x="2306" y="2126"/>
              </a:lnTo>
              <a:lnTo>
                <a:pt x="2354" y="2061"/>
              </a:lnTo>
              <a:lnTo>
                <a:pt x="2296" y="2040"/>
              </a:lnTo>
              <a:lnTo>
                <a:pt x="2233" y="2020"/>
              </a:lnTo>
              <a:lnTo>
                <a:pt x="2165" y="2002"/>
              </a:lnTo>
              <a:lnTo>
                <a:pt x="2094" y="1985"/>
              </a:lnTo>
              <a:lnTo>
                <a:pt x="2018" y="1970"/>
              </a:lnTo>
              <a:lnTo>
                <a:pt x="1940" y="1957"/>
              </a:lnTo>
              <a:lnTo>
                <a:pt x="1858" y="1946"/>
              </a:lnTo>
              <a:lnTo>
                <a:pt x="1844" y="2032"/>
              </a:lnTo>
              <a:lnTo>
                <a:pt x="1826" y="2116"/>
              </a:lnTo>
              <a:lnTo>
                <a:pt x="1808" y="2197"/>
              </a:lnTo>
              <a:lnTo>
                <a:pt x="1649" y="2106"/>
              </a:lnTo>
              <a:lnTo>
                <a:pt x="1661" y="2049"/>
              </a:lnTo>
              <a:lnTo>
                <a:pt x="1674" y="1990"/>
              </a:lnTo>
              <a:lnTo>
                <a:pt x="1684" y="1928"/>
              </a:lnTo>
              <a:lnTo>
                <a:pt x="1595" y="1923"/>
              </a:lnTo>
              <a:lnTo>
                <a:pt x="1503" y="1919"/>
              </a:lnTo>
              <a:lnTo>
                <a:pt x="1410" y="1918"/>
              </a:lnTo>
              <a:lnTo>
                <a:pt x="1327" y="1919"/>
              </a:lnTo>
              <a:lnTo>
                <a:pt x="1065" y="1768"/>
              </a:lnTo>
              <a:lnTo>
                <a:pt x="1065" y="2193"/>
              </a:lnTo>
              <a:lnTo>
                <a:pt x="1060" y="2193"/>
              </a:lnTo>
              <a:lnTo>
                <a:pt x="1055" y="2192"/>
              </a:lnTo>
              <a:lnTo>
                <a:pt x="1050" y="2192"/>
              </a:lnTo>
              <a:lnTo>
                <a:pt x="1048" y="2192"/>
              </a:lnTo>
              <a:lnTo>
                <a:pt x="1043" y="2192"/>
              </a:lnTo>
              <a:lnTo>
                <a:pt x="1028" y="2190"/>
              </a:lnTo>
              <a:lnTo>
                <a:pt x="1011" y="2186"/>
              </a:lnTo>
              <a:lnTo>
                <a:pt x="992" y="2181"/>
              </a:lnTo>
              <a:lnTo>
                <a:pt x="972" y="2174"/>
              </a:lnTo>
              <a:lnTo>
                <a:pt x="971" y="2174"/>
              </a:lnTo>
              <a:lnTo>
                <a:pt x="955" y="2102"/>
              </a:lnTo>
              <a:lnTo>
                <a:pt x="940" y="2027"/>
              </a:lnTo>
              <a:lnTo>
                <a:pt x="927" y="1950"/>
              </a:lnTo>
              <a:lnTo>
                <a:pt x="837" y="1963"/>
              </a:lnTo>
              <a:lnTo>
                <a:pt x="752" y="1979"/>
              </a:lnTo>
              <a:lnTo>
                <a:pt x="671" y="1998"/>
              </a:lnTo>
              <a:lnTo>
                <a:pt x="644" y="1974"/>
              </a:lnTo>
              <a:lnTo>
                <a:pt x="621" y="1950"/>
              </a:lnTo>
              <a:lnTo>
                <a:pt x="617" y="1946"/>
              </a:lnTo>
              <a:lnTo>
                <a:pt x="613" y="1942"/>
              </a:lnTo>
              <a:lnTo>
                <a:pt x="594" y="1922"/>
              </a:lnTo>
              <a:lnTo>
                <a:pt x="575" y="1899"/>
              </a:lnTo>
              <a:lnTo>
                <a:pt x="556" y="1875"/>
              </a:lnTo>
              <a:lnTo>
                <a:pt x="538" y="1852"/>
              </a:lnTo>
              <a:lnTo>
                <a:pt x="623" y="1829"/>
              </a:lnTo>
              <a:lnTo>
                <a:pt x="713" y="1809"/>
              </a:lnTo>
              <a:lnTo>
                <a:pt x="807" y="1790"/>
              </a:lnTo>
              <a:lnTo>
                <a:pt x="906" y="1776"/>
              </a:lnTo>
              <a:lnTo>
                <a:pt x="895" y="1649"/>
              </a:lnTo>
              <a:lnTo>
                <a:pt x="889" y="1521"/>
              </a:lnTo>
              <a:lnTo>
                <a:pt x="887" y="1392"/>
              </a:lnTo>
              <a:lnTo>
                <a:pt x="889" y="1263"/>
              </a:lnTo>
              <a:lnTo>
                <a:pt x="895" y="1134"/>
              </a:lnTo>
              <a:lnTo>
                <a:pt x="906" y="1008"/>
              </a:lnTo>
              <a:lnTo>
                <a:pt x="813" y="994"/>
              </a:lnTo>
              <a:lnTo>
                <a:pt x="724" y="978"/>
              </a:lnTo>
              <a:lnTo>
                <a:pt x="639" y="958"/>
              </a:lnTo>
              <a:lnTo>
                <a:pt x="558" y="937"/>
              </a:lnTo>
              <a:lnTo>
                <a:pt x="482" y="915"/>
              </a:lnTo>
              <a:lnTo>
                <a:pt x="412" y="890"/>
              </a:lnTo>
              <a:lnTo>
                <a:pt x="347" y="863"/>
              </a:lnTo>
              <a:lnTo>
                <a:pt x="314" y="930"/>
              </a:lnTo>
              <a:lnTo>
                <a:pt x="287" y="1000"/>
              </a:lnTo>
              <a:lnTo>
                <a:pt x="264" y="1072"/>
              </a:lnTo>
              <a:lnTo>
                <a:pt x="246" y="1146"/>
              </a:lnTo>
              <a:lnTo>
                <a:pt x="235" y="1203"/>
              </a:lnTo>
              <a:lnTo>
                <a:pt x="228" y="1262"/>
              </a:lnTo>
              <a:lnTo>
                <a:pt x="222" y="1321"/>
              </a:lnTo>
              <a:lnTo>
                <a:pt x="223" y="1380"/>
              </a:lnTo>
              <a:lnTo>
                <a:pt x="229" y="1439"/>
              </a:lnTo>
              <a:lnTo>
                <a:pt x="237" y="1497"/>
              </a:lnTo>
              <a:lnTo>
                <a:pt x="248" y="1556"/>
              </a:lnTo>
              <a:lnTo>
                <a:pt x="263" y="1613"/>
              </a:lnTo>
              <a:lnTo>
                <a:pt x="280" y="1670"/>
              </a:lnTo>
              <a:lnTo>
                <a:pt x="301" y="1726"/>
              </a:lnTo>
              <a:lnTo>
                <a:pt x="325" y="1781"/>
              </a:lnTo>
              <a:lnTo>
                <a:pt x="352" y="1834"/>
              </a:lnTo>
              <a:lnTo>
                <a:pt x="382" y="1885"/>
              </a:lnTo>
              <a:lnTo>
                <a:pt x="416" y="1936"/>
              </a:lnTo>
              <a:lnTo>
                <a:pt x="452" y="1983"/>
              </a:lnTo>
              <a:lnTo>
                <a:pt x="491" y="2029"/>
              </a:lnTo>
              <a:lnTo>
                <a:pt x="534" y="2072"/>
              </a:lnTo>
              <a:lnTo>
                <a:pt x="578" y="2113"/>
              </a:lnTo>
              <a:lnTo>
                <a:pt x="627" y="2150"/>
              </a:lnTo>
              <a:lnTo>
                <a:pt x="679" y="2185"/>
              </a:lnTo>
              <a:lnTo>
                <a:pt x="733" y="2216"/>
              </a:lnTo>
              <a:lnTo>
                <a:pt x="791" y="2243"/>
              </a:lnTo>
              <a:lnTo>
                <a:pt x="851" y="2267"/>
              </a:lnTo>
              <a:lnTo>
                <a:pt x="914" y="2288"/>
              </a:lnTo>
              <a:lnTo>
                <a:pt x="981" y="2304"/>
              </a:lnTo>
              <a:lnTo>
                <a:pt x="1050" y="2315"/>
              </a:lnTo>
              <a:lnTo>
                <a:pt x="1121" y="2322"/>
              </a:lnTo>
              <a:lnTo>
                <a:pt x="1196" y="2325"/>
              </a:lnTo>
              <a:lnTo>
                <a:pt x="1196" y="1996"/>
              </a:lnTo>
              <a:lnTo>
                <a:pt x="2357" y="2666"/>
              </a:lnTo>
              <a:lnTo>
                <a:pt x="1196" y="3336"/>
              </a:lnTo>
              <a:lnTo>
                <a:pt x="1196" y="2988"/>
              </a:lnTo>
              <a:lnTo>
                <a:pt x="1100" y="2958"/>
              </a:lnTo>
              <a:lnTo>
                <a:pt x="1007" y="2925"/>
              </a:lnTo>
              <a:lnTo>
                <a:pt x="919" y="2886"/>
              </a:lnTo>
              <a:lnTo>
                <a:pt x="834" y="2845"/>
              </a:lnTo>
              <a:lnTo>
                <a:pt x="753" y="2800"/>
              </a:lnTo>
              <a:lnTo>
                <a:pt x="678" y="2752"/>
              </a:lnTo>
              <a:lnTo>
                <a:pt x="605" y="2699"/>
              </a:lnTo>
              <a:lnTo>
                <a:pt x="536" y="2645"/>
              </a:lnTo>
              <a:lnTo>
                <a:pt x="472" y="2586"/>
              </a:lnTo>
              <a:lnTo>
                <a:pt x="412" y="2524"/>
              </a:lnTo>
              <a:lnTo>
                <a:pt x="355" y="2461"/>
              </a:lnTo>
              <a:lnTo>
                <a:pt x="303" y="2393"/>
              </a:lnTo>
              <a:lnTo>
                <a:pt x="255" y="2323"/>
              </a:lnTo>
              <a:lnTo>
                <a:pt x="211" y="2250"/>
              </a:lnTo>
              <a:lnTo>
                <a:pt x="171" y="2174"/>
              </a:lnTo>
              <a:lnTo>
                <a:pt x="135" y="2097"/>
              </a:lnTo>
              <a:lnTo>
                <a:pt x="104" y="2016"/>
              </a:lnTo>
              <a:lnTo>
                <a:pt x="77" y="1933"/>
              </a:lnTo>
              <a:lnTo>
                <a:pt x="54" y="1848"/>
              </a:lnTo>
              <a:lnTo>
                <a:pt x="34" y="1761"/>
              </a:lnTo>
              <a:lnTo>
                <a:pt x="19" y="1672"/>
              </a:lnTo>
              <a:lnTo>
                <a:pt x="9" y="1580"/>
              </a:lnTo>
              <a:lnTo>
                <a:pt x="2" y="1487"/>
              </a:lnTo>
              <a:lnTo>
                <a:pt x="0" y="1392"/>
              </a:lnTo>
              <a:lnTo>
                <a:pt x="3" y="1308"/>
              </a:lnTo>
              <a:lnTo>
                <a:pt x="10" y="1226"/>
              </a:lnTo>
              <a:lnTo>
                <a:pt x="22" y="1146"/>
              </a:lnTo>
              <a:lnTo>
                <a:pt x="40" y="1058"/>
              </a:lnTo>
              <a:lnTo>
                <a:pt x="65" y="972"/>
              </a:lnTo>
              <a:lnTo>
                <a:pt x="94" y="890"/>
              </a:lnTo>
              <a:lnTo>
                <a:pt x="128" y="809"/>
              </a:lnTo>
              <a:lnTo>
                <a:pt x="168" y="730"/>
              </a:lnTo>
              <a:lnTo>
                <a:pt x="211" y="655"/>
              </a:lnTo>
              <a:lnTo>
                <a:pt x="260" y="583"/>
              </a:lnTo>
              <a:lnTo>
                <a:pt x="312" y="514"/>
              </a:lnTo>
              <a:lnTo>
                <a:pt x="369" y="449"/>
              </a:lnTo>
              <a:lnTo>
                <a:pt x="430" y="387"/>
              </a:lnTo>
              <a:lnTo>
                <a:pt x="494" y="329"/>
              </a:lnTo>
              <a:lnTo>
                <a:pt x="562" y="275"/>
              </a:lnTo>
              <a:lnTo>
                <a:pt x="634" y="225"/>
              </a:lnTo>
              <a:lnTo>
                <a:pt x="708" y="180"/>
              </a:lnTo>
              <a:lnTo>
                <a:pt x="785" y="140"/>
              </a:lnTo>
              <a:lnTo>
                <a:pt x="866" y="103"/>
              </a:lnTo>
              <a:lnTo>
                <a:pt x="948" y="73"/>
              </a:lnTo>
              <a:lnTo>
                <a:pt x="1032" y="48"/>
              </a:lnTo>
              <a:lnTo>
                <a:pt x="1120" y="26"/>
              </a:lnTo>
              <a:lnTo>
                <a:pt x="1209" y="12"/>
              </a:lnTo>
              <a:lnTo>
                <a:pt x="1300" y="3"/>
              </a:lnTo>
              <a:lnTo>
                <a:pt x="1392" y="0"/>
              </a:lnTo>
              <a:close/>
            </a:path>
          </a:pathLst>
        </a:custGeom>
        <a:solidFill>
          <a:schemeClr val="bg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clientData/>
  </xdr:twoCellAnchor>
  <xdr:twoCellAnchor>
    <xdr:from>
      <xdr:col>7</xdr:col>
      <xdr:colOff>713144</xdr:colOff>
      <xdr:row>17</xdr:row>
      <xdr:rowOff>27668</xdr:rowOff>
    </xdr:from>
    <xdr:to>
      <xdr:col>10</xdr:col>
      <xdr:colOff>65778</xdr:colOff>
      <xdr:row>22</xdr:row>
      <xdr:rowOff>184136</xdr:rowOff>
    </xdr:to>
    <xdr:sp macro="" textlink="">
      <xdr:nvSpPr>
        <xdr:cNvPr id="20" name="TextBox 125">
          <a:extLst>
            <a:ext uri="{FF2B5EF4-FFF2-40B4-BE49-F238E27FC236}">
              <a16:creationId xmlns:a16="http://schemas.microsoft.com/office/drawing/2014/main" id="{4797DD99-8B50-43EC-B01C-E588DBB42FC3}"/>
            </a:ext>
          </a:extLst>
        </xdr:cNvPr>
        <xdr:cNvSpPr txBox="1"/>
      </xdr:nvSpPr>
      <xdr:spPr>
        <a:xfrm>
          <a:off x="5780444" y="3266168"/>
          <a:ext cx="1524334" cy="110896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600" kern="0">
              <a:solidFill>
                <a:schemeClr val="bg1"/>
              </a:solidFill>
              <a:latin typeface="Arial" panose="020B0604020202020204" pitchFamily="34" charset="0"/>
              <a:cs typeface="Arial" panose="020B0604020202020204" pitchFamily="34" charset="0"/>
            </a:rPr>
            <a:t>Plan de Seguridad y Salud en el Trabajo</a:t>
          </a:r>
          <a:endParaRPr lang="en-US" sz="16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5</xdr:col>
      <xdr:colOff>337820</xdr:colOff>
      <xdr:row>9</xdr:row>
      <xdr:rowOff>2219</xdr:rowOff>
    </xdr:from>
    <xdr:to>
      <xdr:col>6</xdr:col>
      <xdr:colOff>487045</xdr:colOff>
      <xdr:row>14</xdr:row>
      <xdr:rowOff>102</xdr:rowOff>
    </xdr:to>
    <xdr:pic>
      <xdr:nvPicPr>
        <xdr:cNvPr id="21" name="Gráfico 4" descr="Manos aplaudiendo">
          <a:extLst>
            <a:ext uri="{FF2B5EF4-FFF2-40B4-BE49-F238E27FC236}">
              <a16:creationId xmlns:a16="http://schemas.microsoft.com/office/drawing/2014/main" id="{F18D578A-0BDF-4F51-8CD7-A79DCDA6592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957320" y="1716719"/>
          <a:ext cx="873125" cy="950383"/>
        </a:xfrm>
        <a:prstGeom prst="rect">
          <a:avLst/>
        </a:prstGeom>
      </xdr:spPr>
    </xdr:pic>
    <xdr:clientData/>
  </xdr:twoCellAnchor>
  <xdr:twoCellAnchor editAs="oneCell">
    <xdr:from>
      <xdr:col>11</xdr:col>
      <xdr:colOff>307697</xdr:colOff>
      <xdr:row>8</xdr:row>
      <xdr:rowOff>182497</xdr:rowOff>
    </xdr:from>
    <xdr:to>
      <xdr:col>12</xdr:col>
      <xdr:colOff>460097</xdr:colOff>
      <xdr:row>14</xdr:row>
      <xdr:rowOff>8780</xdr:rowOff>
    </xdr:to>
    <xdr:pic>
      <xdr:nvPicPr>
        <xdr:cNvPr id="22" name="Gráfico 15" descr="Reunión">
          <a:extLst>
            <a:ext uri="{FF2B5EF4-FFF2-40B4-BE49-F238E27FC236}">
              <a16:creationId xmlns:a16="http://schemas.microsoft.com/office/drawing/2014/main" id="{A8781865-53EF-48E6-B230-BEBB0032C04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8270597" y="1706497"/>
          <a:ext cx="876300" cy="969283"/>
        </a:xfrm>
        <a:prstGeom prst="rect">
          <a:avLst/>
        </a:prstGeom>
      </xdr:spPr>
    </xdr:pic>
    <xdr:clientData/>
  </xdr:twoCellAnchor>
  <xdr:twoCellAnchor editAs="oneCell">
    <xdr:from>
      <xdr:col>0</xdr:col>
      <xdr:colOff>0</xdr:colOff>
      <xdr:row>1</xdr:row>
      <xdr:rowOff>63501</xdr:rowOff>
    </xdr:from>
    <xdr:to>
      <xdr:col>1</xdr:col>
      <xdr:colOff>36285</xdr:colOff>
      <xdr:row>7</xdr:row>
      <xdr:rowOff>48533</xdr:rowOff>
    </xdr:to>
    <xdr:pic>
      <xdr:nvPicPr>
        <xdr:cNvPr id="23" name="Imagen 22">
          <a:hlinkClick xmlns:r="http://schemas.openxmlformats.org/officeDocument/2006/relationships" r:id="rId9"/>
          <a:extLst>
            <a:ext uri="{FF2B5EF4-FFF2-40B4-BE49-F238E27FC236}">
              <a16:creationId xmlns:a16="http://schemas.microsoft.com/office/drawing/2014/main" id="{4F6FF371-9367-41AA-B6DD-D6FBBC25C8A6}"/>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0" y="254001"/>
          <a:ext cx="760185" cy="11280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417285</xdr:colOff>
      <xdr:row>0</xdr:row>
      <xdr:rowOff>63500</xdr:rowOff>
    </xdr:from>
    <xdr:to>
      <xdr:col>0</xdr:col>
      <xdr:colOff>1830622</xdr:colOff>
      <xdr:row>2</xdr:row>
      <xdr:rowOff>235857</xdr:rowOff>
    </xdr:to>
    <xdr:pic>
      <xdr:nvPicPr>
        <xdr:cNvPr id="2" name="Imagen 3">
          <a:extLst>
            <a:ext uri="{FF2B5EF4-FFF2-40B4-BE49-F238E27FC236}">
              <a16:creationId xmlns:a16="http://schemas.microsoft.com/office/drawing/2014/main" id="{B30B0603-7FA2-4923-888D-E0473D5D25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17285" y="63500"/>
          <a:ext cx="1413337" cy="7819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290286</xdr:colOff>
      <xdr:row>0</xdr:row>
      <xdr:rowOff>90715</xdr:rowOff>
    </xdr:from>
    <xdr:to>
      <xdr:col>0</xdr:col>
      <xdr:colOff>1703623</xdr:colOff>
      <xdr:row>2</xdr:row>
      <xdr:rowOff>263072</xdr:rowOff>
    </xdr:to>
    <xdr:pic>
      <xdr:nvPicPr>
        <xdr:cNvPr id="2" name="Imagen 3">
          <a:extLst>
            <a:ext uri="{FF2B5EF4-FFF2-40B4-BE49-F238E27FC236}">
              <a16:creationId xmlns:a16="http://schemas.microsoft.com/office/drawing/2014/main" id="{B49CF783-7441-42BC-85C9-DF692A4009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90286" y="90715"/>
          <a:ext cx="1413337" cy="7819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9524</xdr:colOff>
      <xdr:row>0</xdr:row>
      <xdr:rowOff>133349</xdr:rowOff>
    </xdr:from>
    <xdr:to>
      <xdr:col>0</xdr:col>
      <xdr:colOff>9524</xdr:colOff>
      <xdr:row>4</xdr:row>
      <xdr:rowOff>28575</xdr:rowOff>
    </xdr:to>
    <xdr:pic>
      <xdr:nvPicPr>
        <xdr:cNvPr id="2" name="Imagen 1" descr="Logo de Superintendencia Nacional de Salud">
          <a:extLst>
            <a:ext uri="{FF2B5EF4-FFF2-40B4-BE49-F238E27FC236}">
              <a16:creationId xmlns:a16="http://schemas.microsoft.com/office/drawing/2014/main" id="{ABC8D3BB-8F21-4DE2-AA9C-C7CA21E060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33349"/>
          <a:ext cx="0" cy="1247776"/>
        </a:xfrm>
        <a:prstGeom prst="rect">
          <a:avLst/>
        </a:prstGeom>
      </xdr:spPr>
    </xdr:pic>
    <xdr:clientData/>
  </xdr:twoCellAnchor>
  <xdr:twoCellAnchor>
    <xdr:from>
      <xdr:col>0</xdr:col>
      <xdr:colOff>763442</xdr:colOff>
      <xdr:row>0</xdr:row>
      <xdr:rowOff>24533</xdr:rowOff>
    </xdr:from>
    <xdr:to>
      <xdr:col>0</xdr:col>
      <xdr:colOff>2287710</xdr:colOff>
      <xdr:row>2</xdr:row>
      <xdr:rowOff>253999</xdr:rowOff>
    </xdr:to>
    <xdr:pic>
      <xdr:nvPicPr>
        <xdr:cNvPr id="3" name="Imagen 3">
          <a:extLst>
            <a:ext uri="{FF2B5EF4-FFF2-40B4-BE49-F238E27FC236}">
              <a16:creationId xmlns:a16="http://schemas.microsoft.com/office/drawing/2014/main" id="{A78AC927-08E1-4CB6-893D-D2A075D0B1E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763442" y="24533"/>
          <a:ext cx="1524268" cy="839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685800</xdr:colOff>
      <xdr:row>13</xdr:row>
      <xdr:rowOff>438149</xdr:rowOff>
    </xdr:from>
    <xdr:to>
      <xdr:col>23</xdr:col>
      <xdr:colOff>3028950</xdr:colOff>
      <xdr:row>13</xdr:row>
      <xdr:rowOff>2446002</xdr:rowOff>
    </xdr:to>
    <xdr:pic>
      <xdr:nvPicPr>
        <xdr:cNvPr id="4" name="Imagen 3" descr="Interfaz de usuario gráfica, Tabla&#10;&#10;El contenido generado por IA puede ser incorrecto.">
          <a:extLst>
            <a:ext uri="{FF2B5EF4-FFF2-40B4-BE49-F238E27FC236}">
              <a16:creationId xmlns:a16="http://schemas.microsoft.com/office/drawing/2014/main" id="{AAACB7AA-2529-4FB8-B8A0-5F0D2EF05F4D}"/>
            </a:ext>
          </a:extLst>
        </xdr:cNvPr>
        <xdr:cNvPicPr>
          <a:picLocks noChangeAspect="1"/>
        </xdr:cNvPicPr>
      </xdr:nvPicPr>
      <xdr:blipFill>
        <a:blip xmlns:r="http://schemas.openxmlformats.org/officeDocument/2006/relationships" r:embed="rId3"/>
        <a:stretch>
          <a:fillRect/>
        </a:stretch>
      </xdr:blipFill>
      <xdr:spPr>
        <a:xfrm>
          <a:off x="20631150" y="9220199"/>
          <a:ext cx="2343150" cy="2007853"/>
        </a:xfrm>
        <a:prstGeom prst="rect">
          <a:avLst/>
        </a:prstGeom>
      </xdr:spPr>
    </xdr:pic>
    <xdr:clientData/>
  </xdr:twoCellAnchor>
  <xdr:twoCellAnchor editAs="oneCell">
    <xdr:from>
      <xdr:col>23</xdr:col>
      <xdr:colOff>552450</xdr:colOff>
      <xdr:row>19</xdr:row>
      <xdr:rowOff>504825</xdr:rowOff>
    </xdr:from>
    <xdr:to>
      <xdr:col>23</xdr:col>
      <xdr:colOff>4316730</xdr:colOff>
      <xdr:row>19</xdr:row>
      <xdr:rowOff>1872615</xdr:rowOff>
    </xdr:to>
    <xdr:pic>
      <xdr:nvPicPr>
        <xdr:cNvPr id="5" name="Imagen 4" descr="Interfaz de usuario gráfica, Texto&#10;&#10;El contenido generado por IA puede ser incorrecto.">
          <a:extLst>
            <a:ext uri="{FF2B5EF4-FFF2-40B4-BE49-F238E27FC236}">
              <a16:creationId xmlns:a16="http://schemas.microsoft.com/office/drawing/2014/main" id="{6C33FE9F-4549-4CCA-964B-828676E74818}"/>
            </a:ext>
          </a:extLst>
        </xdr:cNvPr>
        <xdr:cNvPicPr>
          <a:picLocks noChangeAspect="1"/>
        </xdr:cNvPicPr>
      </xdr:nvPicPr>
      <xdr:blipFill>
        <a:blip xmlns:r="http://schemas.openxmlformats.org/officeDocument/2006/relationships" r:embed="rId4"/>
        <a:stretch>
          <a:fillRect/>
        </a:stretch>
      </xdr:blipFill>
      <xdr:spPr>
        <a:xfrm>
          <a:off x="20497800" y="19735800"/>
          <a:ext cx="3764280" cy="1367790"/>
        </a:xfrm>
        <a:prstGeom prst="rect">
          <a:avLst/>
        </a:prstGeom>
      </xdr:spPr>
    </xdr:pic>
    <xdr:clientData/>
  </xdr:twoCellAnchor>
  <xdr:twoCellAnchor editAs="oneCell">
    <xdr:from>
      <xdr:col>23</xdr:col>
      <xdr:colOff>590550</xdr:colOff>
      <xdr:row>19</xdr:row>
      <xdr:rowOff>2066925</xdr:rowOff>
    </xdr:from>
    <xdr:to>
      <xdr:col>23</xdr:col>
      <xdr:colOff>4354830</xdr:colOff>
      <xdr:row>19</xdr:row>
      <xdr:rowOff>3400425</xdr:rowOff>
    </xdr:to>
    <xdr:pic>
      <xdr:nvPicPr>
        <xdr:cNvPr id="6" name="Imagen 5" descr="Interfaz de usuario gráfica, Texto&#10;&#10;El contenido generado por IA puede ser incorrecto.">
          <a:extLst>
            <a:ext uri="{FF2B5EF4-FFF2-40B4-BE49-F238E27FC236}">
              <a16:creationId xmlns:a16="http://schemas.microsoft.com/office/drawing/2014/main" id="{F49E6AD7-F9CA-4031-BECF-D07040647D8C}"/>
            </a:ext>
          </a:extLst>
        </xdr:cNvPr>
        <xdr:cNvPicPr>
          <a:picLocks noChangeAspect="1"/>
        </xdr:cNvPicPr>
      </xdr:nvPicPr>
      <xdr:blipFill>
        <a:blip xmlns:r="http://schemas.openxmlformats.org/officeDocument/2006/relationships" r:embed="rId5"/>
        <a:stretch>
          <a:fillRect/>
        </a:stretch>
      </xdr:blipFill>
      <xdr:spPr>
        <a:xfrm>
          <a:off x="20535900" y="21297900"/>
          <a:ext cx="3764280" cy="1333500"/>
        </a:xfrm>
        <a:prstGeom prst="rect">
          <a:avLst/>
        </a:prstGeom>
      </xdr:spPr>
    </xdr:pic>
    <xdr:clientData/>
  </xdr:twoCellAnchor>
  <xdr:twoCellAnchor editAs="oneCell">
    <xdr:from>
      <xdr:col>23</xdr:col>
      <xdr:colOff>333375</xdr:colOff>
      <xdr:row>28</xdr:row>
      <xdr:rowOff>400049</xdr:rowOff>
    </xdr:from>
    <xdr:to>
      <xdr:col>23</xdr:col>
      <xdr:colOff>2166915</xdr:colOff>
      <xdr:row>28</xdr:row>
      <xdr:rowOff>2284094</xdr:rowOff>
    </xdr:to>
    <xdr:pic>
      <xdr:nvPicPr>
        <xdr:cNvPr id="7" name="Imagen 6" descr="Un grupo de personas en un salón&#10;&#10;El contenido generado por IA puede ser incorrecto.">
          <a:extLst>
            <a:ext uri="{FF2B5EF4-FFF2-40B4-BE49-F238E27FC236}">
              <a16:creationId xmlns:a16="http://schemas.microsoft.com/office/drawing/2014/main" id="{84B6E373-E13B-4027-935F-7E4DA5145C3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0278725" y="35280599"/>
          <a:ext cx="1833540" cy="1884045"/>
        </a:xfrm>
        <a:prstGeom prst="rect">
          <a:avLst/>
        </a:prstGeom>
      </xdr:spPr>
    </xdr:pic>
    <xdr:clientData/>
  </xdr:twoCellAnchor>
  <xdr:twoCellAnchor editAs="oneCell">
    <xdr:from>
      <xdr:col>23</xdr:col>
      <xdr:colOff>2676525</xdr:colOff>
      <xdr:row>28</xdr:row>
      <xdr:rowOff>438150</xdr:rowOff>
    </xdr:from>
    <xdr:to>
      <xdr:col>23</xdr:col>
      <xdr:colOff>4552950</xdr:colOff>
      <xdr:row>28</xdr:row>
      <xdr:rowOff>2286000</xdr:rowOff>
    </xdr:to>
    <xdr:pic>
      <xdr:nvPicPr>
        <xdr:cNvPr id="8" name="Imagen 7" descr="Un grupo de personas en un salón&#10;&#10;El contenido generado por IA puede ser incorrecto.">
          <a:extLst>
            <a:ext uri="{FF2B5EF4-FFF2-40B4-BE49-F238E27FC236}">
              <a16:creationId xmlns:a16="http://schemas.microsoft.com/office/drawing/2014/main" id="{5ABA4FCD-E736-4CFB-95CF-4897B858513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2621875" y="35318700"/>
          <a:ext cx="1876425" cy="1847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407993</xdr:colOff>
      <xdr:row>0</xdr:row>
      <xdr:rowOff>97630</xdr:rowOff>
    </xdr:from>
    <xdr:to>
      <xdr:col>0</xdr:col>
      <xdr:colOff>1702594</xdr:colOff>
      <xdr:row>2</xdr:row>
      <xdr:rowOff>202348</xdr:rowOff>
    </xdr:to>
    <xdr:pic>
      <xdr:nvPicPr>
        <xdr:cNvPr id="2" name="Imagen 1">
          <a:extLst>
            <a:ext uri="{FF2B5EF4-FFF2-40B4-BE49-F238E27FC236}">
              <a16:creationId xmlns:a16="http://schemas.microsoft.com/office/drawing/2014/main" id="{448BA13F-4704-4E5F-8D39-FEE17ECDE9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07993" y="97630"/>
          <a:ext cx="1294601" cy="71431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9524</xdr:colOff>
      <xdr:row>0</xdr:row>
      <xdr:rowOff>133349</xdr:rowOff>
    </xdr:from>
    <xdr:to>
      <xdr:col>1</xdr:col>
      <xdr:colOff>924366</xdr:colOff>
      <xdr:row>2</xdr:row>
      <xdr:rowOff>187325</xdr:rowOff>
    </xdr:to>
    <xdr:pic>
      <xdr:nvPicPr>
        <xdr:cNvPr id="2" name="Imagen 1" descr="Logo de Superintendencia Nacional de Salud">
          <a:extLst>
            <a:ext uri="{FF2B5EF4-FFF2-40B4-BE49-F238E27FC236}">
              <a16:creationId xmlns:a16="http://schemas.microsoft.com/office/drawing/2014/main" id="{0002F84C-4285-49D2-B5BF-DEBE174B8C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33349"/>
          <a:ext cx="1848292" cy="663576"/>
        </a:xfrm>
        <a:prstGeom prst="rect">
          <a:avLst/>
        </a:prstGeom>
      </xdr:spPr>
    </xdr:pic>
    <xdr:clientData/>
  </xdr:twoCellAnchor>
  <xdr:twoCellAnchor editAs="oneCell">
    <xdr:from>
      <xdr:col>21</xdr:col>
      <xdr:colOff>845343</xdr:colOff>
      <xdr:row>60</xdr:row>
      <xdr:rowOff>71437</xdr:rowOff>
    </xdr:from>
    <xdr:to>
      <xdr:col>24</xdr:col>
      <xdr:colOff>1202259</xdr:colOff>
      <xdr:row>78</xdr:row>
      <xdr:rowOff>40150</xdr:rowOff>
    </xdr:to>
    <xdr:pic>
      <xdr:nvPicPr>
        <xdr:cNvPr id="3" name="Imagen 2">
          <a:extLst>
            <a:ext uri="{FF2B5EF4-FFF2-40B4-BE49-F238E27FC236}">
              <a16:creationId xmlns:a16="http://schemas.microsoft.com/office/drawing/2014/main" id="{B0A7F010-B486-4AC2-A638-4480F3D6F28E}"/>
            </a:ext>
            <a:ext uri="{147F2762-F138-4A5C-976F-8EAC2B608ADB}">
              <a16:predDERef xmlns:a16="http://schemas.microsoft.com/office/drawing/2014/main" pred="{00000000-0008-0000-1800-000003000000}"/>
            </a:ext>
          </a:extLst>
        </xdr:cNvPr>
        <xdr:cNvPicPr>
          <a:picLocks noChangeAspect="1"/>
        </xdr:cNvPicPr>
      </xdr:nvPicPr>
      <xdr:blipFill>
        <a:blip xmlns:r="http://schemas.openxmlformats.org/officeDocument/2006/relationships" r:embed="rId2"/>
        <a:stretch>
          <a:fillRect/>
        </a:stretch>
      </xdr:blipFill>
      <xdr:spPr>
        <a:xfrm>
          <a:off x="16180593" y="60688537"/>
          <a:ext cx="6271941" cy="428353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373944</xdr:colOff>
      <xdr:row>0</xdr:row>
      <xdr:rowOff>28222</xdr:rowOff>
    </xdr:from>
    <xdr:to>
      <xdr:col>0</xdr:col>
      <xdr:colOff>1787281</xdr:colOff>
      <xdr:row>2</xdr:row>
      <xdr:rowOff>194532</xdr:rowOff>
    </xdr:to>
    <xdr:pic>
      <xdr:nvPicPr>
        <xdr:cNvPr id="2" name="Imagen 3">
          <a:extLst>
            <a:ext uri="{FF2B5EF4-FFF2-40B4-BE49-F238E27FC236}">
              <a16:creationId xmlns:a16="http://schemas.microsoft.com/office/drawing/2014/main" id="{12328DA1-AE72-486E-9F19-9DF094023E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73944" y="28222"/>
          <a:ext cx="1413337" cy="775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upersalud-my.sharepoint.com/personal/andrea_lopez_supersalud_gov_co/Documents/2024/PAG%202024/MODIFICACIONES/JUNIO/5.1.%20DEFT05_SG_TH.xlsx" TargetMode="External"/><Relationship Id="rId1" Type="http://schemas.openxmlformats.org/officeDocument/2006/relationships/externalLinkPath" Target="https://supersalud-my.sharepoint.com/personal/andrea_lopez_supersalud_gov_co/Documents/2024/PAG%202024/MODIFICACIONES/JUNIO/5.1.%20DEFT05_SG_T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upersalud-my.sharepoint.com/Users/OSCAR~1.RO~/AppData/Local/Temp/notes5F2EEF/Users/MAYERL~1.BAL/AppData/Local/Temp/notes5F2EEF/Users/jorge.bustos/Downloads/institucio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upersalud.sharepoint.com/Users/OSCAR~1.RO~/AppData/Local/Temp/notes5F2EEF/Users/MAYERL~1.BAL/AppData/Local/Temp/notes5F2EEF/Users/jorge.bustos/Downloads/institucio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upersalud-my.sharepoint.com/Users/oscar.rodriguez/Documents/Datos%20Oscar%20R/PAG%202015/Deleg.Superv.Instit/PAG%202015%20CONSOLIDADO%20SDSI%20-%20Dic%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upersalud.sharepoint.com/Users/oscar.rodriguez/Documents/Datos%20Oscar%20R/PAG%202015/Deleg.Superv.Instit/PAG%202015%20CONSOLIDADO%20SDSI%20-%20Dic%201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supersalud-my.sharepoint.com/personal/william_ruiz_supersalud_gov_co/Documents/Documentos/SuperArgo%202023/Objetivos%202023_2/Planeaci&#243;n%20GGD/PAG/Autodiagn&#243;stico%20MGDA_LB2023_Proyecci&#243;n2024.xlsx" TargetMode="External"/><Relationship Id="rId1" Type="http://schemas.openxmlformats.org/officeDocument/2006/relationships/externalLinkPath" Target="https://supersalud.sharepoint.com/personal/william_ruiz_supersalud_gov_co/Documents/Documentos/SuperArgo%202023/Objetivos%202023_2/Planeaci&#243;n%20GGD/PAG/Autodiagn&#243;stico%20MGDA_LB2023_Proyecci&#243;n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FT05"/>
      <sheetName val="PBIEN"/>
      <sheetName val="Metadatos"/>
      <sheetName val="TABLAS"/>
    </sheetNames>
    <sheetDataSet>
      <sheetData sheetId="0"/>
      <sheetData sheetId="1"/>
      <sheetData sheetId="2"/>
      <sheetData sheetId="3">
        <row r="6">
          <cell r="A6" t="str">
            <v>Enero</v>
          </cell>
        </row>
        <row r="7">
          <cell r="A7" t="str">
            <v>Febrero</v>
          </cell>
        </row>
        <row r="8">
          <cell r="A8" t="str">
            <v>Marzo</v>
          </cell>
        </row>
        <row r="9">
          <cell r="A9" t="str">
            <v>Abril</v>
          </cell>
        </row>
        <row r="10">
          <cell r="A10" t="str">
            <v>Mayo</v>
          </cell>
        </row>
        <row r="11">
          <cell r="A11" t="str">
            <v>Junio</v>
          </cell>
        </row>
        <row r="12">
          <cell r="A12" t="str">
            <v>Julio</v>
          </cell>
        </row>
        <row r="13">
          <cell r="A13" t="str">
            <v>Agosto</v>
          </cell>
        </row>
        <row r="14">
          <cell r="A14" t="str">
            <v>Septiembre</v>
          </cell>
        </row>
        <row r="15">
          <cell r="A15" t="str">
            <v>Octubre</v>
          </cell>
        </row>
        <row r="16">
          <cell r="A16" t="str">
            <v>Noviembre</v>
          </cell>
        </row>
        <row r="17">
          <cell r="A17" t="str">
            <v>Diciembre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 2014"/>
      <sheetName val="Hoja3"/>
      <sheetName val="Hoja1"/>
      <sheetName val="Hoja2"/>
      <sheetName val="Listas"/>
      <sheetName val="PAG_2014"/>
      <sheetName val="BASE 2019"/>
      <sheetName val="NOT GRAF"/>
    </sheetNames>
    <sheetDataSet>
      <sheetData sheetId="0"/>
      <sheetData sheetId="1"/>
      <sheetData sheetId="2">
        <row r="3">
          <cell r="D3" t="str">
            <v>C 450-300-1 SOGC</v>
          </cell>
        </row>
        <row r="4">
          <cell r="D4" t="str">
            <v>C 450-300-2 IVC</v>
          </cell>
        </row>
        <row r="5">
          <cell r="D5" t="str">
            <v>C 450-300-4 Estabilidad Financiera</v>
          </cell>
        </row>
        <row r="6">
          <cell r="D6" t="str">
            <v>C 450-300-8 Nota Técnica</v>
          </cell>
        </row>
      </sheetData>
      <sheetData sheetId="3"/>
      <sheetData sheetId="4" refreshError="1"/>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 2014"/>
      <sheetName val="Hoja3"/>
      <sheetName val="Hoja1"/>
      <sheetName val="Hoja2"/>
      <sheetName val="Listas"/>
      <sheetName val="PAG_2014"/>
      <sheetName val="BASE 2019"/>
      <sheetName val="NOT GRAF"/>
    </sheetNames>
    <sheetDataSet>
      <sheetData sheetId="0"/>
      <sheetData sheetId="1"/>
      <sheetData sheetId="2"/>
      <sheetData sheetId="3"/>
      <sheetData sheetId="4" refreshError="1"/>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 OAP"/>
      <sheetName val="PAG CONSOLIDADO"/>
      <sheetName val="PAG 2014 Proyecto riesgos"/>
      <sheetName val="PAG 2014"/>
      <sheetName val="Hoja2"/>
      <sheetName val="PROTECCION AL USUARI0-2014"/>
      <sheetName val="OFICINA ASESORA DE PLANEACIÓN"/>
      <sheetName val="OFICINA ASESORA JURÍDICA"/>
      <sheetName val="OFICINA DE CONTROL INTERNO"/>
      <sheetName val="OFICINA TECNOLOGIAS DE LA INFOR"/>
      <sheetName val="COMUNICACIONES"/>
      <sheetName val="CONTROL DISCIPLINARIO"/>
      <sheetName val="SECRETARIA GENERAL"/>
      <sheetName val="JURISDICCIONAL  Y  CONCILIACION"/>
      <sheetName val="MEDIDAS ESPECIALES"/>
      <sheetName val="OFICINA RIESGOS"/>
      <sheetName val="DELEGADA INSTITUCIONAL"/>
      <sheetName val="DELEGADA RIESGOS"/>
      <sheetName val="DELEGADA PROCESOS ADMINISTRATIV"/>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F2" t="str">
            <v>1.     Consolidar la Superintendencia Nacional de Salud como un organismo técnico, rector del sistema de vigilancia, inspección y control.</v>
          </cell>
        </row>
        <row r="3">
          <cell r="F3" t="str">
            <v>2.     Promover el mejoramiento de la calidad en la atención en salud.</v>
          </cell>
        </row>
        <row r="4">
          <cell r="F4" t="str">
            <v>3.     Fortalecer la inspección, vigilancia y control del aseguramiento en salud.</v>
          </cell>
        </row>
        <row r="5">
          <cell r="F5" t="str">
            <v>4.     Fortalecer a través de mecanismos de IVC la oportunidad en la generación y flujo de los recursos del Sistema General de Seguridad Social en Salud y los regímenes especiales y exceptuados.</v>
          </cell>
        </row>
        <row r="6">
          <cell r="F6" t="str">
            <v>5.     Promover y fortalecer la participación ciudadana para la defensa de los derechos de los usuarios del sector salud.</v>
          </cell>
        </row>
        <row r="7">
          <cell r="F7" t="str">
            <v>6.     Adelantar los procesos de intervención forzosa administrativa aplicando mecanismos de seguimiento a los agentes interventores, liquidadores y contralores y realizar inspección, vigilancia y control a las liquidaciones voluntarias con el fin de proteger los derechos de los afiliados y recursos del sector salud.</v>
          </cell>
        </row>
        <row r="8">
          <cell r="F8" t="str">
            <v>7.     Proteger los derechos y reconocer las obligaciones y deberes de los distintos actores participantes en el sector salud, a través de las funciones jurisdiccionales y de conciliación.</v>
          </cell>
        </row>
        <row r="9">
          <cell r="F9" t="str">
            <v>8.     Fortalecer la capacidad institucional de la Superintendencia Nacional de Salud.</v>
          </cell>
        </row>
        <row r="10">
          <cell r="F10" t="str">
            <v>2.     Promover el mejoramiento de la calidad en la atención en salud.
3.     Fortalecer la inspección, vigilancia y control del aseguramiento en salud.</v>
          </cell>
        </row>
        <row r="11">
          <cell r="F11" t="str">
            <v>1.     Consolidar la Superintendencia Nacional de Salud como un organismo técnico, rector del sistema de vigilancia, inspección y control.
2.     Promover el mejoramiento de la calidad en la atención en salud.
3.     Fortalecer la inspección, vigilancia y control del aseguramiento en salud.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 OAP"/>
      <sheetName val="PAG CONSOLIDADO"/>
      <sheetName val="PAG 2014 Proyecto riesgos"/>
      <sheetName val="PAG 2014"/>
      <sheetName val="Hoja2"/>
      <sheetName val="PROTECCION AL USUARI0-2014"/>
      <sheetName val="OFICINA ASESORA DE PLANEACIÓN"/>
      <sheetName val="OFICINA ASESORA JURÍDICA"/>
      <sheetName val="OFICINA DE CONTROL INTERNO"/>
      <sheetName val="OFICINA TECNOLOGIAS DE LA INFOR"/>
      <sheetName val="COMUNICACIONES"/>
      <sheetName val="CONTROL DISCIPLINARIO"/>
      <sheetName val="SECRETARIA GENERAL"/>
      <sheetName val="JURISDICCIONAL  Y  CONCILIACION"/>
      <sheetName val="MEDIDAS ESPECIALES"/>
      <sheetName val="OFICINA RIESGOS"/>
      <sheetName val="DELEGADA INSTITUCIONAL"/>
      <sheetName val="DELEGADA RIESGOS"/>
      <sheetName val="DELEGADA PROCESOS ADMINISTRATIV"/>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GDA"/>
      <sheetName val="Listas"/>
    </sheetNames>
    <sheetDataSet>
      <sheetData sheetId="0"/>
      <sheetData sheetId="1"/>
    </sheetDataSet>
  </externalBook>
</externalLink>
</file>

<file path=xl/persons/person.xml><?xml version="1.0" encoding="utf-8"?>
<personList xmlns="http://schemas.microsoft.com/office/spreadsheetml/2018/threadedcomments" xmlns:x="http://schemas.openxmlformats.org/spreadsheetml/2006/main">
  <person displayName="Andrea del Pilar Lopez" id="{45C4DE44-7A73-493C-8D0E-2A4569924432}" userId="S::Andrea.Lopez@supersalud.gov.co::dc2f8b22-fc80-4aa5-ad13-25ffa4a5441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A1:E22" totalsRowShown="0" dataDxfId="5">
  <autoFilter ref="A1:E22" xr:uid="{00000000-0009-0000-0100-000001000000}"/>
  <tableColumns count="5">
    <tableColumn id="1" xr3:uid="{00000000-0010-0000-0000-000001000000}" name="Atributo" dataDxfId="4"/>
    <tableColumn id="2" xr3:uid="{00000000-0010-0000-0000-000002000000}" name="Descripción del atributo" dataDxfId="3"/>
    <tableColumn id="3" xr3:uid="{00000000-0010-0000-0000-000003000000}" name="Tipo de atributo" dataDxfId="2"/>
    <tableColumn id="4" xr3:uid="{00000000-0010-0000-0000-000004000000}" name="Ejemplo de registro" dataDxfId="1"/>
    <tableColumn id="5" xr3:uid="{00000000-0010-0000-0000-000005000000}" name="Calidad del dato"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W8" dT="2024-01-22T21:35:24.22" personId="{45C4DE44-7A73-493C-8D0E-2A4569924432}" id="{0ED2CA71-46D6-4809-90EA-3154E338F8B0}">
    <text xml:space="preserve">Por favor relacionar en minúsculas, solo la primera inicial en mayúsculas, Gracias </text>
  </threadedComment>
</ThreadedComments>
</file>

<file path=xl/threadedComments/threadedComment2.xml><?xml version="1.0" encoding="utf-8"?>
<ThreadedComments xmlns="http://schemas.microsoft.com/office/spreadsheetml/2018/threadedcomments" xmlns:x="http://schemas.openxmlformats.org/spreadsheetml/2006/main">
  <threadedComment ref="H8" dT="2025-01-22T23:19:23.04" personId="{45C4DE44-7A73-493C-8D0E-2A4569924432}" id="{1E3F76E3-0848-4AA1-BACE-CAF72127623C}">
    <text>El valor en este campo debe ser numérico, y no debe estar la ceda combinada….ya que aquí se debe especificar la meta de la actividad relacionada</text>
  </threadedComment>
  <threadedComment ref="J8" dT="2025-01-22T23:20:01.75" personId="{45C4DE44-7A73-493C-8D0E-2A4569924432}" id="{856B51C0-4BB5-4985-AEB3-A991574DB712}">
    <text>Por favor solo dejar marcada en numero el mes en que se va a reportar, para no generar confusiones.</text>
  </threadedComment>
  <threadedComment ref="W9" dT="2025-01-22T23:21:01.98" personId="{45C4DE44-7A73-493C-8D0E-2A4569924432}" id="{4D2A80F0-FF7A-48E0-9380-3CB4642E7DFC}">
    <text xml:space="preserve">Por favor ser específicos en la evidencia que se va a entregar con el fin de evitar confusiones </text>
  </threadedComment>
</ThreadedComments>
</file>

<file path=xl/threadedComments/threadedComment3.xml><?xml version="1.0" encoding="utf-8"?>
<ThreadedComments xmlns="http://schemas.microsoft.com/office/spreadsheetml/2018/threadedcomments" xmlns:x="http://schemas.openxmlformats.org/spreadsheetml/2006/main">
  <threadedComment ref="H8" dT="2025-01-22T23:03:41.07" personId="{45C4DE44-7A73-493C-8D0E-2A4569924432}" id="{B3928E7B-F37F-4330-8853-ED067E0D9C9F}">
    <text xml:space="preserve">El valor en este campo debe ser numerico, y no debe estar la ceda combinada….ya que aquí se debe especificar la meta de la actividad relacionada. </text>
  </threadedComment>
  <threadedComment ref="I8" dT="2025-01-22T23:04:27.50" personId="{45C4DE44-7A73-493C-8D0E-2A4569924432}" id="{7EB929FC-F049-414A-83DB-9832B3B31DAE}">
    <text>Por favor solo dejar marcada en numero el mes en que se va a reportar, para no generar confusiones.</text>
  </threadedComment>
  <threadedComment ref="W8" dT="2025-01-22T23:05:05.85" personId="{45C4DE44-7A73-493C-8D0E-2A4569924432}" id="{4CBA5764-6CE8-40F2-AC3D-3568BF519A62}">
    <text>Por favor se sugiere ser mas claro en la evidencia que se va a reportar</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f:/r/personal/gerson_ruiz_supersalud_gov_co/Documents/GESTI%25C3%2593N%20DID%202024/PLANEACI%25C3%2593N%202025/P.A.G_2025/STI/PETI/Evidencias%20Informe%20PR_03%20GSI_T2%3fcsf=1&amp;web=1&amp;e=V6bZfb" TargetMode="External"/><Relationship Id="rId13" Type="http://schemas.openxmlformats.org/officeDocument/2006/relationships/hyperlink" Target="../../../../../../../../../:f:/r/personal/gerson_ruiz_supersalud_gov_co/Documents/GESTI%25C3%2593N%20DID%202024/PLANEACI%25C3%2593N%202025/P.A.G_2025/STI/DI07%20PETI/Evidencias%20Informe%20PR_09%20GSD_T2%3fcsf=1&amp;web=1&amp;e=saxhq7" TargetMode="External"/><Relationship Id="rId18" Type="http://schemas.openxmlformats.org/officeDocument/2006/relationships/hyperlink" Target="../../../../../../../../../:w:/r/personal/gerson_ruiz_supersalud_gov_co/Documents/GESTI%25C3%2593N%20DID%202024/PLANEACI%25C3%2593N%202025/P.A.G_2025/STI/DI07%20PETI/Informe%20PR_10%20GSD_T2.docx%3fd=w149ee54fe70a4381913f70310cb31cb5&amp;csf=1&amp;web=1&amp;e=cwimIj" TargetMode="External"/><Relationship Id="rId26" Type="http://schemas.openxmlformats.org/officeDocument/2006/relationships/hyperlink" Target="../../../../../../../../../:f:/r/personal/gerson_ruiz_supersalud_gov_co/Documents/GESTI%25C3%2593N%20DID%202024/PLANEACI%25C3%2593N%202025/P.A.G_2025/STI/DI07%20PETI/Evidencias%20Informe%20PR_04%20GSI_T2%3fcsf=1&amp;web=1&amp;e=acL5hP" TargetMode="External"/><Relationship Id="rId3" Type="http://schemas.openxmlformats.org/officeDocument/2006/relationships/hyperlink" Target="../../../../../../../../../:f:/r/personal/gerson_ruiz_supersalud_gov_co/Documents/GESTI%25C3%2593N%20DID%202024/PLANEACI%25C3%2593N%202025/P.A.G_2025/STI/PETI/Informe%20PR_01%20GSI_T2%3fcsf=1&amp;web=1&amp;e=fX9TY4" TargetMode="External"/><Relationship Id="rId21" Type="http://schemas.openxmlformats.org/officeDocument/2006/relationships/hyperlink" Target="../../../../../../../../../:f:/r/personal/gerson_ruiz_supersalud_gov_co/Documents/GESTI%25C3%2593N%20DID%202024/PLANEACI%25C3%2593N%202025/P.A.G_2025/STI/DI07%20PETI/Evidencias%20Informe%20PR_14%20GIST_T2%3fcsf=1&amp;web=1&amp;e=olEmmv" TargetMode="External"/><Relationship Id="rId7" Type="http://schemas.openxmlformats.org/officeDocument/2006/relationships/hyperlink" Target="../../../../../../../../../:w:/r/personal/gerson_ruiz_supersalud_gov_co/Documents/GESTI%25C3%2593N%20DID%202024/PLANEACI%25C3%2593N%202025/P.A.G_2025/STI/PETI/Informe%20PR_03%20GSI_T2_2.docx%3fd=w0b69471d22104752a33da592a8bca63b&amp;csf=1&amp;web=1&amp;e=dCDYEk" TargetMode="External"/><Relationship Id="rId12" Type="http://schemas.openxmlformats.org/officeDocument/2006/relationships/hyperlink" Target="../../../../../../../../../:f:/r/personal/gerson_ruiz_supersalud_gov_co/Documents/GESTI%25C3%2593N%20DID%202024/PLANEACI%25C3%2593N%202025/P.A.G_2025/STI/DI07%20PETI/Evidencias%20Informe%20PR_08%20GSD_T2%3fcsf=1&amp;web=1&amp;e=HA2uuQ" TargetMode="External"/><Relationship Id="rId17" Type="http://schemas.openxmlformats.org/officeDocument/2006/relationships/hyperlink" Target="../../../../../../../../../:w:/r/personal/gerson_ruiz_supersalud_gov_co/Documents/GESTI%25C3%2593N%20DID%202024/PLANEACI%25C3%2593N%202025/P.A.G_2025/STI/DI07%20PETI/Informe%20PR_11%20GSD_T2.docx%3fd=w265bc23e293b4a3d835cbe0fbaa7411e&amp;csf=1&amp;web=1&amp;e=Uqs3FX" TargetMode="External"/><Relationship Id="rId25" Type="http://schemas.openxmlformats.org/officeDocument/2006/relationships/hyperlink" Target="../../../../../../../../../:w:/r/personal/gerson_ruiz_supersalud_gov_co/Documents/GESTI%25C3%2593N%20DID%202024/PLANEACI%25C3%2593N%202025/P.A.G_2025/STI/DI07%20PETI/Informe%20PR_04%20GSI_T2.docx%3fd=wfd9a5563a3e543c49beb6a3a66818436&amp;csf=1&amp;web=1&amp;e=CNF0mb" TargetMode="External"/><Relationship Id="rId2" Type="http://schemas.openxmlformats.org/officeDocument/2006/relationships/hyperlink" Target="../../../../../../../../../:w:/r/personal/gerson_ruiz_supersalud_gov_co/Documents/GESTI%25C3%2593N%20DID%202024/PLANEACI%25C3%2593N%202025/P.A.G_2025/STI/PETI/Informe%20PR_01%20GSI_T2_2.docx%3fd=wcba847b026ab430ba7e312291710a0cc&amp;csf=1&amp;web=1&amp;e=V2sAKv" TargetMode="External"/><Relationship Id="rId16" Type="http://schemas.openxmlformats.org/officeDocument/2006/relationships/hyperlink" Target="../../../../../../../../../:w:/r/personal/gerson_ruiz_supersalud_gov_co/Documents/GESTI%25C3%2593N%20DID%202024/PLANEACI%25C3%2593N%202025/P.A.G_2025/STI/DI07%20PETI/Informe%20PR_21%20GEGATI_T2.docx%3fd=wa6cb71cb9a084cdf90c25ac47a236483&amp;csf=1&amp;web=1&amp;e=nNrcwe" TargetMode="External"/><Relationship Id="rId20" Type="http://schemas.openxmlformats.org/officeDocument/2006/relationships/hyperlink" Target="../../../../../../../../../:w:/r/personal/gerson_ruiz_supersalud_gov_co/Documents/GESTI%25C3%2593N%20DID%202024/PLANEACI%25C3%2593N%202025/P.A.G_2025/STI/DI07%20PETI/Informe%20PR_14%20GIST_T2.docx%3fd=w5c0c1d4098e64cc0946af83a6a411921&amp;csf=1&amp;web=1&amp;e=V6MknS" TargetMode="External"/><Relationship Id="rId29" Type="http://schemas.openxmlformats.org/officeDocument/2006/relationships/printerSettings" Target="../printerSettings/printerSettings7.bin"/><Relationship Id="rId1" Type="http://schemas.openxmlformats.org/officeDocument/2006/relationships/hyperlink" Target="../../../../../../../../../:w:/r/personal/gerson_ruiz_supersalud_gov_co/Documents/GESTI%25C3%2593N%20DID%202024/PLANEACI%25C3%2593N%202025/P.A.G_2025/STI/PETI/Informe%20PR_01%20GSI_T2_1.docx%3fd=w66ef82fb462e4f8d8b9d4e5df254fd7a&amp;csf=1&amp;web=1&amp;e=8wY777" TargetMode="External"/><Relationship Id="rId6" Type="http://schemas.openxmlformats.org/officeDocument/2006/relationships/hyperlink" Target="../../../../../../../../../:w:/r/personal/gerson_ruiz_supersalud_gov_co/Documents/GESTI%25C3%2593N%20DID%202024/PLANEACI%25C3%2593N%202025/P.A.G_2025/STI/PETI/Informe%20PR_03%20GSI_T2_1.docx%3fd=w4381751c874e4df09b1b0bd5360620ea&amp;csf=1&amp;web=1&amp;e=xgfsh2" TargetMode="External"/><Relationship Id="rId11" Type="http://schemas.openxmlformats.org/officeDocument/2006/relationships/hyperlink" Target="../../../../../../../../../:w:/r/personal/gerson_ruiz_supersalud_gov_co/Documents/GESTI%25C3%2593N%20DID%202024/PLANEACI%25C3%2593N%202025/P.A.G_2025/STI/PETI/Informe%20PR_09%20GSD_T2.docx%3fd=w0664c1695a514daf946cb658d853d9da&amp;csf=1&amp;web=1&amp;e=VNADoy" TargetMode="External"/><Relationship Id="rId24" Type="http://schemas.openxmlformats.org/officeDocument/2006/relationships/hyperlink" Target="../../../../../../../../../:f:/r/personal/gerson_ruiz_supersalud_gov_co/Documents/GESTI%25C3%2593N%20DID%202024/PLANEACI%25C3%2593N%202025/P.A.G_2025/STI/DI07%20PETI/Evidencias%20Informe%20PR_15%20GIST_T2%3fcsf=1&amp;web=1&amp;e=I4z7sH" TargetMode="External"/><Relationship Id="rId32" Type="http://schemas.openxmlformats.org/officeDocument/2006/relationships/comments" Target="../comments8.xml"/><Relationship Id="rId5" Type="http://schemas.openxmlformats.org/officeDocument/2006/relationships/hyperlink" Target="../../../../../../../../../:f:/r/personal/gerson_ruiz_supersalud_gov_co/Documents/GESTI%25C3%2593N%20DID%202024/PLANEACI%25C3%2593N%202025/P.A.G_2025/STI/PETI/Evidencias%20Informe%20PR_02%20GSI_T2%3fcsf=1&amp;web=1&amp;e=Mhamel" TargetMode="External"/><Relationship Id="rId15" Type="http://schemas.openxmlformats.org/officeDocument/2006/relationships/hyperlink" Target="../../../../../../../../../:w:/r/personal/gerson_ruiz_supersalud_gov_co/Documents/GESTI%25C3%2593N%20DID%202024/PLANEACI%25C3%2593N%202025/P.A.G_2025/STI/DI07%20PETI/Informe%20PR_20%20GEGATI_T2.docx%3fd=w819e661336b5407c83bc93f98d0434fa&amp;csf=1&amp;web=1&amp;e=z3Flul" TargetMode="External"/><Relationship Id="rId23" Type="http://schemas.openxmlformats.org/officeDocument/2006/relationships/hyperlink" Target="../../../../../../../../../:w:/r/personal/gerson_ruiz_supersalud_gov_co/Documents/GESTI%25C3%2593N%20DID%202024/PLANEACI%25C3%2593N%202025/P.A.G_2025/STI/DI07%20PETI/Informe%20PR_15%20GIST_T2.docx%3fd=we7cbaf6e4b78457f84554579897f8aeb&amp;csf=1&amp;web=1&amp;e=dIsnex" TargetMode="External"/><Relationship Id="rId28" Type="http://schemas.openxmlformats.org/officeDocument/2006/relationships/hyperlink" Target="../../../../../../../../../:f:/r/personal/gerson_ruiz_supersalud_gov_co/Documents/GESTI%25C3%2593N%20DID%202024/PLANEACI%25C3%2593N%202025/P.A.G_2025/STI/DI07%20PETI/Evidencias%20Informe%20PR_06%20SA-STI_T2%3fcsf=1&amp;web=1&amp;e=1p7v1M" TargetMode="External"/><Relationship Id="rId10" Type="http://schemas.openxmlformats.org/officeDocument/2006/relationships/hyperlink" Target="../../../../../../../../../:w:/r/personal/gerson_ruiz_supersalud_gov_co/Documents/GESTI%25C3%2593N%20DID%202024/PLANEACI%25C3%2593N%202025/P.A.G_2025/STI/PETI/Informe%20PR_08%20GSD_T2.docx%3fd=w4a56eb3b8cc94307a6001a4eba2ef492&amp;csf=1&amp;web=1&amp;e=wLwfql" TargetMode="External"/><Relationship Id="rId19" Type="http://schemas.openxmlformats.org/officeDocument/2006/relationships/hyperlink" Target="../../../../../../../../../:f:/r/personal/gerson_ruiz_supersalud_gov_co/Documents/GESTI%25C3%2593N%20DID%202024/PLANEACI%25C3%2593N%202025/P.A.G_2025/STI/DI07%20PETI/Evidencias%20Informe%20PR_10%20GSD_T2%3fcsf=1&amp;web=1&amp;e=ImmtGP" TargetMode="External"/><Relationship Id="rId31" Type="http://schemas.openxmlformats.org/officeDocument/2006/relationships/vmlDrawing" Target="../drawings/vmlDrawing8.vml"/><Relationship Id="rId4" Type="http://schemas.openxmlformats.org/officeDocument/2006/relationships/hyperlink" Target="../../../../../../../../../:w:/r/personal/gerson_ruiz_supersalud_gov_co/Documents/GESTI%25C3%2593N%20DID%202024/PLANEACI%25C3%2593N%202025/P.A.G_2025/STI/PETI/Informe%20PR_02%20GSI_T2.docx%3fd=w40e074e6c39847f884d36b8f8f1e0f39&amp;csf=1&amp;web=1&amp;e=RZXRpx" TargetMode="External"/><Relationship Id="rId9" Type="http://schemas.openxmlformats.org/officeDocument/2006/relationships/hyperlink" Target="../../../../../../../../../:w:/r/personal/gerson_ruiz_supersalud_gov_co/Documents/GESTI%25C3%2593N%20DID%202024/PLANEACI%25C3%2593N%202025/P.A.G_2025/STI/PETI/Informe%20PR_19%20GEGATI_T2.docx%3fd=w0b09f54242f1424b9e26f8524ec262f9&amp;csf=1&amp;web=1&amp;e=o4FHag" TargetMode="External"/><Relationship Id="rId14" Type="http://schemas.openxmlformats.org/officeDocument/2006/relationships/hyperlink" Target="../../../../../../../../../:w:/r/personal/gerson_ruiz_supersalud_gov_co/Documents/GESTI%25C3%2593N%20DID%202024/PLANEACI%25C3%2593N%202025/P.A.G_2025/STI/DI07%20PETI/Informe%20PR_17%20GEGATI_T2.docx%3fd=w85a19d27214c4a2ba1e027b362eb6591&amp;csf=1&amp;web=1&amp;e=O4cmOp" TargetMode="External"/><Relationship Id="rId22" Type="http://schemas.openxmlformats.org/officeDocument/2006/relationships/hyperlink" Target="../../../../../../../../../:w:/r/personal/gerson_ruiz_supersalud_gov_co/Documents/GESTI%25C3%2593N%20DID%202024/PLANEACI%25C3%2593N%202025/P.A.G_2025/STI/DI07%20PETI/Informe%20PR_18%20SMIS-GEGATI_T2.docx%3fd=w278ae656f0cb4c3fa48609a03e8dff64&amp;csf=1&amp;web=1&amp;e=EJwXxY" TargetMode="External"/><Relationship Id="rId27" Type="http://schemas.openxmlformats.org/officeDocument/2006/relationships/hyperlink" Target="../../../../../../../../../:w:/r/personal/gerson_ruiz_supersalud_gov_co/Documents/GESTI%25C3%2593N%20DID%202024/PLANEACI%25C3%2593N%202025/P.A.G_2025/STI/DI07%20PETI/Informe%20PR_06%20SA-STI_T2.docx%3fd=w10faac9f7ee64a4a8300bcc9d259f727&amp;csf=1&amp;web=1&amp;e=TEZBHh" TargetMode="External"/><Relationship Id="rId30"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microsoft.com/office/2017/10/relationships/threadedComment" Target="../threadedComments/threadedComment2.xml"/><Relationship Id="rId3" Type="http://schemas.openxmlformats.org/officeDocument/2006/relationships/hyperlink" Target="../../../../../../../../../:f:/r/personal/gerson_ruiz_supersalud_gov_co/Documents/GESTI%25C3%2593N%20DID%202024/PLANEACI%25C3%2593N%202025/P.A.G_2025/STI/DI09%20PLAN%20SEGURIDAD%20Y%20PRIVACIDAD/ACT%2003%20CONTROLES%3fcsf=1&amp;web=1&amp;e=1m1kaT" TargetMode="External"/><Relationship Id="rId7" Type="http://schemas.openxmlformats.org/officeDocument/2006/relationships/comments" Target="../comments9.xml"/><Relationship Id="rId2" Type="http://schemas.openxmlformats.org/officeDocument/2006/relationships/hyperlink" Target="../../../../../../../../../:f:/r/personal/gerson_ruiz_supersalud_gov_co/Documents/GESTI%25C3%2593N%20DID%202024/PLANEACI%25C3%2593N%202025/P.A.G_2025/STI/DI09%20PLAN%20SEGURIDAD%20Y%20PRIVACIDAD/ACT%2002%20ACTIVOS%20INFORMACION%3fcsf=1&amp;web=1&amp;e=pdDXlQ" TargetMode="External"/><Relationship Id="rId1" Type="http://schemas.openxmlformats.org/officeDocument/2006/relationships/hyperlink" Target="../../../../../../../../../:f:/r/personal/gerson_ruiz_supersalud_gov_co/Documents/GESTI%25C3%2593N%20DID%202024/PLANEACI%25C3%2593N%202025/P.A.G_2025/STI/DI09%20PLAN%20SEGURIDAD%20Y%20PRIVACIDAD/ACT%2001%20MSPI%3fcsf=1&amp;web=1&amp;e=MglENh" TargetMode="External"/><Relationship Id="rId6" Type="http://schemas.openxmlformats.org/officeDocument/2006/relationships/vmlDrawing" Target="../drawings/vmlDrawing9.vml"/><Relationship Id="rId5" Type="http://schemas.openxmlformats.org/officeDocument/2006/relationships/drawing" Target="../drawings/drawing11.xml"/><Relationship Id="rId4" Type="http://schemas.openxmlformats.org/officeDocument/2006/relationships/hyperlink" Target="../../../../../../../../../:f:/r/personal/gerson_ruiz_supersalud_gov_co/Documents/GESTI%25C3%2593N%20DID%202024/PLANEACI%25C3%2593N%202025/P.A.G_2025/STI/DI09%20PLAN%20SEGURIDAD%20Y%20PRIVACIDAD/ACT%2004%20ARQUITECTURA%20SEGURIDAD%3fcsf=1&amp;web=1&amp;e=GRhkOs"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8.bin"/><Relationship Id="rId7" Type="http://schemas.microsoft.com/office/2017/10/relationships/threadedComment" Target="../threadedComments/threadedComment3.xml"/><Relationship Id="rId2" Type="http://schemas.openxmlformats.org/officeDocument/2006/relationships/hyperlink" Target="../../../../../../../../../:f:/r/personal/gerson_ruiz_supersalud_gov_co/Documents/GESTI%25C3%2593N%20DID%202024/PLANEACI%25C3%2593N%202025/P.A.G_2025/STI/DI10%20PLAN%20TRATAMIENTO%20RIESGOS/ACT02%20GESTION%20DE%20RIESGOS%3fcsf=1&amp;web=1&amp;e=L9tJuF" TargetMode="External"/><Relationship Id="rId1" Type="http://schemas.openxmlformats.org/officeDocument/2006/relationships/hyperlink" Target="../../../../../../../../../:f:/r/personal/gerson_ruiz_supersalud_gov_co/Documents/GESTI%25C3%2593N%20DID%202024/PLANEACI%25C3%2593N%202025/P.A.G_2025/STI/DI10%20PLAN%20TRATAMIENTO%20RIESGOS/ACT%2001%20ACTUALIZACION%20RIESGOS%3fcsf=1&amp;web=1&amp;e=oTfbv8" TargetMode="External"/><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f:/g/personal/gerson_ruiz_supersalud_gov_co/EpksyX1S38ZGqCwqHBtzSc0BhOETA5EHsuKBbBe8UPJD-Q%3fe=9s24R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8.xml"/><Relationship Id="rId3" Type="http://schemas.openxmlformats.org/officeDocument/2006/relationships/hyperlink" Target="https://acortar.link/kYYHHU" TargetMode="External"/><Relationship Id="rId7" Type="http://schemas.openxmlformats.org/officeDocument/2006/relationships/printerSettings" Target="../printerSettings/printerSettings5.bin"/><Relationship Id="rId2" Type="http://schemas.openxmlformats.org/officeDocument/2006/relationships/hyperlink" Target="https://acortar.link/kYYHHU" TargetMode="External"/><Relationship Id="rId1" Type="http://schemas.openxmlformats.org/officeDocument/2006/relationships/hyperlink" Target="https://acortar.link/kYYHHU" TargetMode="External"/><Relationship Id="rId6" Type="http://schemas.openxmlformats.org/officeDocument/2006/relationships/hyperlink" Target="https://acortar.link/RQ9HHc" TargetMode="External"/><Relationship Id="rId5" Type="http://schemas.openxmlformats.org/officeDocument/2006/relationships/hyperlink" Target="https://acortar.link/kYYHHU" TargetMode="External"/><Relationship Id="rId10" Type="http://schemas.openxmlformats.org/officeDocument/2006/relationships/comments" Target="../comments6.xml"/><Relationship Id="rId4" Type="http://schemas.openxmlformats.org/officeDocument/2006/relationships/hyperlink" Target="https://acortar.link/kYYHHU" TargetMode="External"/><Relationship Id="rId9"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6.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8417E-31AB-4384-801B-BAE52AFEA979}">
  <sheetPr>
    <tabColor theme="4" tint="0.39997558519241921"/>
  </sheetPr>
  <dimension ref="A1:M37"/>
  <sheetViews>
    <sheetView tabSelected="1" zoomScale="80" zoomScaleNormal="80" workbookViewId="0"/>
  </sheetViews>
  <sheetFormatPr baseColWidth="10" defaultColWidth="0" defaultRowHeight="14.45" customHeight="1" zeroHeight="1"/>
  <cols>
    <col min="1" max="12" width="10.85546875" style="53" customWidth="1"/>
    <col min="13" max="13" width="0" style="53" hidden="1" customWidth="1"/>
    <col min="14" max="16384" width="11.42578125" style="53" hidden="1"/>
  </cols>
  <sheetData>
    <row r="1" spans="1:1" ht="81" customHeight="1">
      <c r="A1"/>
    </row>
    <row r="2" spans="1:1" ht="15"/>
    <row r="3" spans="1:1" ht="15"/>
    <row r="4" spans="1:1" ht="15"/>
    <row r="5" spans="1:1" ht="15"/>
    <row r="6" spans="1:1" ht="15"/>
    <row r="7" spans="1:1" ht="15"/>
    <row r="8" spans="1:1" ht="15"/>
    <row r="9" spans="1:1" ht="15"/>
    <row r="10" spans="1:1" ht="15"/>
    <row r="11" spans="1:1" ht="15"/>
    <row r="12" spans="1:1" ht="15"/>
    <row r="13" spans="1:1" ht="15"/>
    <row r="14" spans="1:1" ht="15"/>
    <row r="15" spans="1:1" ht="15"/>
    <row r="16" spans="1:1" ht="15"/>
    <row r="17" ht="15"/>
    <row r="18" ht="15"/>
    <row r="19" ht="15"/>
    <row r="20" ht="15"/>
    <row r="21" ht="15"/>
    <row r="22" ht="15"/>
    <row r="23" ht="15"/>
    <row r="24" ht="15"/>
    <row r="25" ht="15"/>
    <row r="26" ht="15"/>
    <row r="27" ht="15"/>
    <row r="28" ht="15"/>
    <row r="29" ht="15"/>
    <row r="30" ht="15"/>
    <row r="31" ht="15"/>
    <row r="32" ht="15"/>
    <row r="33" ht="15"/>
    <row r="34" ht="15"/>
    <row r="35" ht="15"/>
    <row r="36" ht="15"/>
    <row r="37" ht="1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3B0CC-54AF-4389-9E06-546A07F11F6D}">
  <sheetPr>
    <tabColor rgb="FF00B050"/>
  </sheetPr>
  <dimension ref="A1:AP108"/>
  <sheetViews>
    <sheetView zoomScale="70" zoomScaleNormal="70" workbookViewId="0">
      <pane ySplit="7" topLeftCell="A8" activePane="bottomLeft" state="frozen"/>
      <selection activeCell="A8" sqref="A8"/>
      <selection pane="bottomLeft"/>
    </sheetView>
  </sheetViews>
  <sheetFormatPr baseColWidth="10" defaultColWidth="0" defaultRowHeight="15" customHeight="1" zeroHeight="1"/>
  <cols>
    <col min="1" max="1" width="48.28515625" customWidth="1"/>
    <col min="2" max="2" width="66.28515625" customWidth="1"/>
    <col min="3" max="3" width="20.85546875" customWidth="1"/>
    <col min="4" max="4" width="15.5703125" style="325" customWidth="1"/>
    <col min="5" max="5" width="16.28515625" style="325" customWidth="1"/>
    <col min="6" max="6" width="17.7109375" customWidth="1"/>
    <col min="7" max="7" width="12.28515625" style="326" customWidth="1"/>
    <col min="8" max="8" width="12.42578125" customWidth="1"/>
    <col min="9" max="10" width="6.5703125" customWidth="1"/>
    <col min="11" max="11" width="7.42578125" customWidth="1"/>
    <col min="12" max="12" width="6.7109375" customWidth="1"/>
    <col min="13" max="13" width="7" customWidth="1"/>
    <col min="14" max="14" width="6.140625" customWidth="1"/>
    <col min="15" max="15" width="6" customWidth="1"/>
    <col min="16" max="16" width="5.5703125" customWidth="1"/>
    <col min="17" max="17" width="5.85546875" customWidth="1"/>
    <col min="18" max="18" width="6" customWidth="1"/>
    <col min="19" max="19" width="5.5703125" customWidth="1"/>
    <col min="20" max="20" width="6.5703125" customWidth="1"/>
    <col min="21" max="21" width="17.85546875" customWidth="1"/>
    <col min="22" max="22" width="19.28515625" customWidth="1"/>
    <col min="23" max="23" width="21.28515625" customWidth="1"/>
    <col min="24" max="24" width="31.28515625" customWidth="1"/>
    <col min="25" max="25" width="37.85546875" customWidth="1"/>
    <col min="26" max="26" width="22.42578125" customWidth="1"/>
    <col min="27" max="27" width="22.5703125" customWidth="1"/>
    <col min="28" max="16384" width="11.42578125" hidden="1"/>
  </cols>
  <sheetData>
    <row r="1" spans="1:42" ht="36" customHeight="1">
      <c r="A1" s="1"/>
      <c r="B1" s="741" t="s">
        <v>22</v>
      </c>
      <c r="C1" s="742"/>
      <c r="D1" s="742"/>
      <c r="E1" s="742"/>
      <c r="F1" s="742"/>
      <c r="G1" s="742"/>
      <c r="H1" s="742"/>
      <c r="I1" s="742"/>
      <c r="J1" s="742"/>
      <c r="K1" s="742"/>
      <c r="L1" s="742"/>
      <c r="M1" s="742"/>
      <c r="N1" s="742"/>
      <c r="O1" s="742"/>
      <c r="P1" s="742"/>
      <c r="Q1" s="742"/>
      <c r="R1" s="742"/>
      <c r="S1" s="742"/>
      <c r="T1" s="742"/>
      <c r="U1" s="742"/>
      <c r="V1" s="742"/>
      <c r="W1" s="742"/>
      <c r="X1" s="742"/>
      <c r="Y1" s="743"/>
      <c r="Z1" s="491" t="s">
        <v>0</v>
      </c>
      <c r="AA1" s="492" t="s">
        <v>71</v>
      </c>
    </row>
    <row r="2" spans="1:42" ht="36" customHeight="1">
      <c r="A2" s="10"/>
      <c r="B2" s="744" t="s">
        <v>82</v>
      </c>
      <c r="C2" s="745"/>
      <c r="D2" s="745"/>
      <c r="E2" s="745"/>
      <c r="F2" s="745"/>
      <c r="G2" s="745"/>
      <c r="H2" s="745"/>
      <c r="I2" s="745"/>
      <c r="J2" s="745"/>
      <c r="K2" s="745"/>
      <c r="L2" s="745"/>
      <c r="M2" s="745"/>
      <c r="N2" s="745"/>
      <c r="O2" s="745"/>
      <c r="P2" s="745"/>
      <c r="Q2" s="745"/>
      <c r="R2" s="745"/>
      <c r="S2" s="745"/>
      <c r="T2" s="745"/>
      <c r="U2" s="745"/>
      <c r="V2" s="745"/>
      <c r="W2" s="745"/>
      <c r="X2" s="745"/>
      <c r="Y2" s="746"/>
      <c r="Z2" s="493" t="s">
        <v>1</v>
      </c>
      <c r="AA2" s="494">
        <v>1</v>
      </c>
    </row>
    <row r="3" spans="1:42" ht="36" customHeight="1" thickBot="1">
      <c r="A3" s="5"/>
      <c r="B3" s="747"/>
      <c r="C3" s="748"/>
      <c r="D3" s="748"/>
      <c r="E3" s="748"/>
      <c r="F3" s="748"/>
      <c r="G3" s="748"/>
      <c r="H3" s="748"/>
      <c r="I3" s="748"/>
      <c r="J3" s="748"/>
      <c r="K3" s="748"/>
      <c r="L3" s="748"/>
      <c r="M3" s="748"/>
      <c r="N3" s="748"/>
      <c r="O3" s="748"/>
      <c r="P3" s="748"/>
      <c r="Q3" s="748"/>
      <c r="R3" s="748"/>
      <c r="S3" s="748"/>
      <c r="T3" s="748"/>
      <c r="U3" s="748"/>
      <c r="V3" s="748"/>
      <c r="W3" s="748"/>
      <c r="X3" s="748"/>
      <c r="Y3" s="749"/>
      <c r="Z3" s="495" t="s">
        <v>7</v>
      </c>
      <c r="AA3" s="496">
        <v>45077</v>
      </c>
    </row>
    <row r="4" spans="1:42" ht="16.5" thickBot="1">
      <c r="A4" s="497" t="s">
        <v>119</v>
      </c>
      <c r="B4" s="750" t="s">
        <v>917</v>
      </c>
      <c r="C4" s="751"/>
      <c r="D4" s="751"/>
      <c r="E4" s="751"/>
      <c r="F4" s="751"/>
      <c r="G4" s="751"/>
      <c r="H4" s="751"/>
      <c r="I4" s="751"/>
      <c r="J4" s="751"/>
      <c r="K4" s="751"/>
      <c r="L4" s="751"/>
      <c r="M4" s="751"/>
      <c r="N4" s="751"/>
      <c r="O4" s="751"/>
      <c r="P4" s="751"/>
      <c r="Q4" s="751"/>
      <c r="R4" s="751"/>
      <c r="S4" s="751"/>
      <c r="T4" s="751"/>
      <c r="U4" s="751"/>
      <c r="V4" s="751"/>
      <c r="W4" s="751"/>
      <c r="X4" s="751"/>
      <c r="Y4" s="751"/>
      <c r="Z4" s="751"/>
      <c r="AA4" s="752"/>
      <c r="AB4" s="498"/>
      <c r="AC4" s="498"/>
      <c r="AD4" s="498"/>
      <c r="AE4" s="498"/>
      <c r="AF4" s="498"/>
      <c r="AG4" s="498"/>
      <c r="AH4" s="498"/>
      <c r="AI4" s="498"/>
      <c r="AJ4" s="498"/>
      <c r="AK4" s="498"/>
      <c r="AL4" s="498"/>
      <c r="AM4" s="498"/>
      <c r="AN4" s="498"/>
      <c r="AO4" s="498"/>
      <c r="AP4" s="498"/>
    </row>
    <row r="5" spans="1:42" ht="16.5" thickBot="1">
      <c r="A5" s="753" t="s">
        <v>101</v>
      </c>
      <c r="B5" s="756" t="s">
        <v>83</v>
      </c>
      <c r="C5" s="757" t="s">
        <v>84</v>
      </c>
      <c r="D5" s="758"/>
      <c r="E5" s="758"/>
      <c r="F5" s="759"/>
      <c r="G5" s="757" t="s">
        <v>91</v>
      </c>
      <c r="H5" s="758"/>
      <c r="I5" s="758"/>
      <c r="J5" s="758"/>
      <c r="K5" s="758"/>
      <c r="L5" s="758"/>
      <c r="M5" s="758"/>
      <c r="N5" s="758"/>
      <c r="O5" s="758"/>
      <c r="P5" s="758"/>
      <c r="Q5" s="758"/>
      <c r="R5" s="758"/>
      <c r="S5" s="758"/>
      <c r="T5" s="758"/>
      <c r="U5" s="759"/>
      <c r="V5" s="757" t="s">
        <v>92</v>
      </c>
      <c r="W5" s="758"/>
      <c r="X5" s="758"/>
      <c r="Y5" s="758"/>
      <c r="Z5" s="759"/>
      <c r="AA5" s="739" t="s">
        <v>97</v>
      </c>
      <c r="AB5" s="498"/>
      <c r="AC5" s="498"/>
      <c r="AD5" s="498"/>
      <c r="AE5" s="498"/>
      <c r="AF5" s="498"/>
      <c r="AG5" s="498"/>
      <c r="AH5" s="498"/>
      <c r="AI5" s="498"/>
      <c r="AJ5" s="498"/>
      <c r="AK5" s="498"/>
      <c r="AL5" s="498"/>
      <c r="AM5" s="498"/>
      <c r="AN5" s="498"/>
      <c r="AO5" s="498"/>
      <c r="AP5" s="498"/>
    </row>
    <row r="6" spans="1:42" ht="16.5" thickBot="1">
      <c r="A6" s="754"/>
      <c r="B6" s="756"/>
      <c r="C6" s="737" t="s">
        <v>85</v>
      </c>
      <c r="D6" s="737" t="s">
        <v>86</v>
      </c>
      <c r="E6" s="737" t="s">
        <v>87</v>
      </c>
      <c r="F6" s="739" t="s">
        <v>88</v>
      </c>
      <c r="G6" s="757" t="s">
        <v>89</v>
      </c>
      <c r="H6" s="759"/>
      <c r="I6" s="760" t="s">
        <v>90</v>
      </c>
      <c r="J6" s="761"/>
      <c r="K6" s="761"/>
      <c r="L6" s="761"/>
      <c r="M6" s="761"/>
      <c r="N6" s="761"/>
      <c r="O6" s="761"/>
      <c r="P6" s="761"/>
      <c r="Q6" s="761"/>
      <c r="R6" s="761"/>
      <c r="S6" s="761"/>
      <c r="T6" s="762"/>
      <c r="U6" s="739" t="s">
        <v>100</v>
      </c>
      <c r="V6" s="737" t="s">
        <v>93</v>
      </c>
      <c r="W6" s="737" t="s">
        <v>94</v>
      </c>
      <c r="X6" s="500"/>
      <c r="Y6" s="737" t="s">
        <v>95</v>
      </c>
      <c r="Z6" s="737" t="s">
        <v>96</v>
      </c>
      <c r="AA6" s="737"/>
      <c r="AB6" s="498"/>
      <c r="AC6" s="498"/>
      <c r="AD6" s="498"/>
      <c r="AE6" s="498"/>
      <c r="AF6" s="498"/>
      <c r="AG6" s="498"/>
      <c r="AH6" s="498"/>
      <c r="AI6" s="498"/>
      <c r="AJ6" s="498"/>
      <c r="AK6" s="498"/>
      <c r="AL6" s="498"/>
      <c r="AM6" s="498"/>
      <c r="AN6" s="498"/>
      <c r="AO6" s="498"/>
      <c r="AP6" s="498"/>
    </row>
    <row r="7" spans="1:42" ht="51.75" customHeight="1" thickBot="1">
      <c r="A7" s="755"/>
      <c r="B7" s="740"/>
      <c r="C7" s="738"/>
      <c r="D7" s="738"/>
      <c r="E7" s="738"/>
      <c r="F7" s="740"/>
      <c r="G7" s="502" t="s">
        <v>8</v>
      </c>
      <c r="H7" s="503" t="s">
        <v>9</v>
      </c>
      <c r="I7" s="504" t="s">
        <v>10</v>
      </c>
      <c r="J7" s="505" t="s">
        <v>11</v>
      </c>
      <c r="K7" s="505" t="s">
        <v>12</v>
      </c>
      <c r="L7" s="505" t="s">
        <v>13</v>
      </c>
      <c r="M7" s="505" t="s">
        <v>14</v>
      </c>
      <c r="N7" s="505" t="s">
        <v>15</v>
      </c>
      <c r="O7" s="505" t="s">
        <v>16</v>
      </c>
      <c r="P7" s="505" t="s">
        <v>17</v>
      </c>
      <c r="Q7" s="505" t="s">
        <v>18</v>
      </c>
      <c r="R7" s="505" t="s">
        <v>19</v>
      </c>
      <c r="S7" s="505" t="s">
        <v>20</v>
      </c>
      <c r="T7" s="506" t="s">
        <v>21</v>
      </c>
      <c r="U7" s="738"/>
      <c r="V7" s="738"/>
      <c r="W7" s="738"/>
      <c r="X7" s="501" t="s">
        <v>676</v>
      </c>
      <c r="Y7" s="738"/>
      <c r="Z7" s="738"/>
      <c r="AA7" s="737"/>
      <c r="AB7" s="498"/>
      <c r="AC7" s="498"/>
      <c r="AD7" s="498"/>
      <c r="AE7" s="498"/>
      <c r="AF7" s="498"/>
      <c r="AG7" s="498"/>
      <c r="AH7" s="498"/>
      <c r="AI7" s="498"/>
      <c r="AJ7" s="498"/>
      <c r="AK7" s="498"/>
      <c r="AL7" s="498"/>
      <c r="AM7" s="498"/>
      <c r="AN7" s="498"/>
      <c r="AO7" s="498"/>
      <c r="AP7" s="498"/>
    </row>
    <row r="8" spans="1:42" s="509" customFormat="1" ht="35.25" customHeight="1">
      <c r="A8" s="734" t="s">
        <v>695</v>
      </c>
      <c r="B8" s="735" t="s">
        <v>696</v>
      </c>
      <c r="C8" s="731" t="s">
        <v>371</v>
      </c>
      <c r="D8" s="731" t="s">
        <v>697</v>
      </c>
      <c r="E8" s="731" t="s">
        <v>698</v>
      </c>
      <c r="F8" s="736" t="s">
        <v>25</v>
      </c>
      <c r="G8" s="732" t="s">
        <v>699</v>
      </c>
      <c r="H8" s="733">
        <v>4</v>
      </c>
      <c r="I8" s="729"/>
      <c r="J8" s="729"/>
      <c r="K8" s="729">
        <v>1</v>
      </c>
      <c r="L8" s="729"/>
      <c r="M8" s="729"/>
      <c r="N8" s="729">
        <v>1</v>
      </c>
      <c r="O8" s="729"/>
      <c r="P8" s="729"/>
      <c r="Q8" s="729">
        <v>1</v>
      </c>
      <c r="R8" s="729"/>
      <c r="S8" s="729"/>
      <c r="T8" s="729">
        <v>1</v>
      </c>
      <c r="U8" s="729"/>
      <c r="V8" s="730">
        <v>0.5</v>
      </c>
      <c r="W8" s="728" t="s">
        <v>700</v>
      </c>
      <c r="X8" s="507" t="s">
        <v>918</v>
      </c>
      <c r="Y8" s="731" t="s">
        <v>919</v>
      </c>
      <c r="Z8" s="728" t="s">
        <v>920</v>
      </c>
      <c r="AA8" s="686" t="s">
        <v>701</v>
      </c>
    </row>
    <row r="9" spans="1:42" s="509" customFormat="1" ht="33" customHeight="1">
      <c r="A9" s="725"/>
      <c r="B9" s="726"/>
      <c r="C9" s="722"/>
      <c r="D9" s="722"/>
      <c r="E9" s="722"/>
      <c r="F9" s="727"/>
      <c r="G9" s="723"/>
      <c r="H9" s="724"/>
      <c r="I9" s="720"/>
      <c r="J9" s="720"/>
      <c r="K9" s="720"/>
      <c r="L9" s="720"/>
      <c r="M9" s="720"/>
      <c r="N9" s="720"/>
      <c r="O9" s="720"/>
      <c r="P9" s="720"/>
      <c r="Q9" s="720"/>
      <c r="R9" s="720"/>
      <c r="S9" s="720"/>
      <c r="T9" s="720"/>
      <c r="U9" s="720"/>
      <c r="V9" s="721"/>
      <c r="W9" s="719"/>
      <c r="X9" s="507" t="s">
        <v>921</v>
      </c>
      <c r="Y9" s="722"/>
      <c r="Z9" s="719"/>
      <c r="AA9" s="719"/>
    </row>
    <row r="10" spans="1:42" s="509" customFormat="1" ht="67.5" customHeight="1">
      <c r="A10" s="698"/>
      <c r="B10" s="700"/>
      <c r="C10" s="689"/>
      <c r="D10" s="689"/>
      <c r="E10" s="689"/>
      <c r="F10" s="702"/>
      <c r="G10" s="704"/>
      <c r="H10" s="696"/>
      <c r="I10" s="692"/>
      <c r="J10" s="692"/>
      <c r="K10" s="692"/>
      <c r="L10" s="692"/>
      <c r="M10" s="692"/>
      <c r="N10" s="692"/>
      <c r="O10" s="692"/>
      <c r="P10" s="692"/>
      <c r="Q10" s="692"/>
      <c r="R10" s="692"/>
      <c r="S10" s="692"/>
      <c r="T10" s="692"/>
      <c r="U10" s="692"/>
      <c r="V10" s="694"/>
      <c r="W10" s="687"/>
      <c r="X10" s="507" t="s">
        <v>922</v>
      </c>
      <c r="Y10" s="689"/>
      <c r="Z10" s="687"/>
      <c r="AA10" s="687"/>
    </row>
    <row r="11" spans="1:42" s="509" customFormat="1" ht="105.75" customHeight="1">
      <c r="A11" s="697" t="s">
        <v>702</v>
      </c>
      <c r="B11" s="699" t="s">
        <v>703</v>
      </c>
      <c r="C11" s="688" t="s">
        <v>371</v>
      </c>
      <c r="D11" s="688" t="s">
        <v>697</v>
      </c>
      <c r="E11" s="688" t="s">
        <v>698</v>
      </c>
      <c r="F11" s="701" t="s">
        <v>27</v>
      </c>
      <c r="G11" s="703" t="s">
        <v>704</v>
      </c>
      <c r="H11" s="695">
        <v>2</v>
      </c>
      <c r="I11" s="691"/>
      <c r="J11" s="691"/>
      <c r="K11" s="691"/>
      <c r="L11" s="691"/>
      <c r="M11" s="691"/>
      <c r="N11" s="691">
        <v>1</v>
      </c>
      <c r="O11" s="691"/>
      <c r="P11" s="691"/>
      <c r="Q11" s="691"/>
      <c r="R11" s="691"/>
      <c r="S11" s="691"/>
      <c r="T11" s="691">
        <v>1</v>
      </c>
      <c r="U11" s="691"/>
      <c r="V11" s="693">
        <v>0.5</v>
      </c>
      <c r="W11" s="686" t="s">
        <v>705</v>
      </c>
      <c r="X11" s="507" t="s">
        <v>923</v>
      </c>
      <c r="Y11" s="688" t="s">
        <v>924</v>
      </c>
      <c r="Z11" s="686" t="s">
        <v>920</v>
      </c>
      <c r="AA11" s="686" t="s">
        <v>706</v>
      </c>
    </row>
    <row r="12" spans="1:42" s="509" customFormat="1" ht="96.75" customHeight="1">
      <c r="A12" s="698"/>
      <c r="B12" s="700"/>
      <c r="C12" s="689"/>
      <c r="D12" s="689"/>
      <c r="E12" s="689"/>
      <c r="F12" s="702"/>
      <c r="G12" s="704"/>
      <c r="H12" s="696"/>
      <c r="I12" s="692"/>
      <c r="J12" s="692"/>
      <c r="K12" s="692"/>
      <c r="L12" s="692"/>
      <c r="M12" s="692"/>
      <c r="N12" s="692"/>
      <c r="O12" s="692"/>
      <c r="P12" s="692"/>
      <c r="Q12" s="692"/>
      <c r="R12" s="692"/>
      <c r="S12" s="692"/>
      <c r="T12" s="692"/>
      <c r="U12" s="692"/>
      <c r="V12" s="694"/>
      <c r="W12" s="687"/>
      <c r="X12" s="507" t="s">
        <v>925</v>
      </c>
      <c r="Y12" s="689"/>
      <c r="Z12" s="687"/>
      <c r="AA12" s="687"/>
    </row>
    <row r="13" spans="1:42" s="509" customFormat="1" ht="56.25" customHeight="1">
      <c r="A13" s="697" t="s">
        <v>702</v>
      </c>
      <c r="B13" s="699" t="s">
        <v>707</v>
      </c>
      <c r="C13" s="688" t="s">
        <v>371</v>
      </c>
      <c r="D13" s="688" t="s">
        <v>697</v>
      </c>
      <c r="E13" s="688" t="s">
        <v>698</v>
      </c>
      <c r="F13" s="701" t="s">
        <v>27</v>
      </c>
      <c r="G13" s="703" t="s">
        <v>704</v>
      </c>
      <c r="H13" s="695">
        <v>2</v>
      </c>
      <c r="I13" s="691"/>
      <c r="J13" s="691"/>
      <c r="K13" s="691"/>
      <c r="L13" s="691"/>
      <c r="M13" s="691"/>
      <c r="N13" s="691">
        <v>1</v>
      </c>
      <c r="O13" s="691"/>
      <c r="P13" s="691"/>
      <c r="Q13" s="691"/>
      <c r="R13" s="691"/>
      <c r="S13" s="691"/>
      <c r="T13" s="691">
        <v>1</v>
      </c>
      <c r="U13" s="691"/>
      <c r="V13" s="693">
        <v>0.5</v>
      </c>
      <c r="W13" s="686" t="s">
        <v>705</v>
      </c>
      <c r="X13" s="507" t="s">
        <v>926</v>
      </c>
      <c r="Y13" s="688" t="s">
        <v>927</v>
      </c>
      <c r="Z13" s="686" t="s">
        <v>920</v>
      </c>
      <c r="AA13" s="686" t="s">
        <v>701</v>
      </c>
    </row>
    <row r="14" spans="1:42" s="509" customFormat="1" ht="53.25" customHeight="1">
      <c r="A14" s="725"/>
      <c r="B14" s="726"/>
      <c r="C14" s="722"/>
      <c r="D14" s="722"/>
      <c r="E14" s="722"/>
      <c r="F14" s="727"/>
      <c r="G14" s="723"/>
      <c r="H14" s="724"/>
      <c r="I14" s="720"/>
      <c r="J14" s="720"/>
      <c r="K14" s="720"/>
      <c r="L14" s="720"/>
      <c r="M14" s="720"/>
      <c r="N14" s="720"/>
      <c r="O14" s="720"/>
      <c r="P14" s="720"/>
      <c r="Q14" s="720"/>
      <c r="R14" s="720"/>
      <c r="S14" s="720"/>
      <c r="T14" s="720"/>
      <c r="U14" s="720"/>
      <c r="V14" s="721"/>
      <c r="W14" s="719"/>
      <c r="X14" s="507" t="s">
        <v>928</v>
      </c>
      <c r="Y14" s="722"/>
      <c r="Z14" s="719"/>
      <c r="AA14" s="719"/>
    </row>
    <row r="15" spans="1:42" s="509" customFormat="1" ht="53.25" customHeight="1">
      <c r="A15" s="698"/>
      <c r="B15" s="700"/>
      <c r="C15" s="689"/>
      <c r="D15" s="689"/>
      <c r="E15" s="689"/>
      <c r="F15" s="702"/>
      <c r="G15" s="704"/>
      <c r="H15" s="696"/>
      <c r="I15" s="692"/>
      <c r="J15" s="692"/>
      <c r="K15" s="692"/>
      <c r="L15" s="692"/>
      <c r="M15" s="692"/>
      <c r="N15" s="692"/>
      <c r="O15" s="692"/>
      <c r="P15" s="692"/>
      <c r="Q15" s="692"/>
      <c r="R15" s="692"/>
      <c r="S15" s="692"/>
      <c r="T15" s="692"/>
      <c r="U15" s="692"/>
      <c r="V15" s="694"/>
      <c r="W15" s="687"/>
      <c r="X15" s="507" t="s">
        <v>929</v>
      </c>
      <c r="Y15" s="689"/>
      <c r="Z15" s="687"/>
      <c r="AA15" s="687"/>
    </row>
    <row r="16" spans="1:42" s="509" customFormat="1" ht="49.5" customHeight="1">
      <c r="A16" s="697" t="s">
        <v>702</v>
      </c>
      <c r="B16" s="699" t="s">
        <v>708</v>
      </c>
      <c r="C16" s="688" t="s">
        <v>371</v>
      </c>
      <c r="D16" s="688" t="s">
        <v>697</v>
      </c>
      <c r="E16" s="688" t="s">
        <v>698</v>
      </c>
      <c r="F16" s="701" t="s">
        <v>27</v>
      </c>
      <c r="G16" s="703" t="s">
        <v>704</v>
      </c>
      <c r="H16" s="695">
        <v>2</v>
      </c>
      <c r="I16" s="691"/>
      <c r="J16" s="691"/>
      <c r="K16" s="691"/>
      <c r="L16" s="691"/>
      <c r="M16" s="691"/>
      <c r="N16" s="691">
        <v>1</v>
      </c>
      <c r="O16" s="691"/>
      <c r="P16" s="691"/>
      <c r="Q16" s="691"/>
      <c r="R16" s="691"/>
      <c r="S16" s="691"/>
      <c r="T16" s="691">
        <v>1</v>
      </c>
      <c r="U16" s="691"/>
      <c r="V16" s="693">
        <v>0.5</v>
      </c>
      <c r="W16" s="686" t="s">
        <v>705</v>
      </c>
      <c r="X16" s="507" t="s">
        <v>930</v>
      </c>
      <c r="Y16" s="686" t="s">
        <v>210</v>
      </c>
      <c r="Z16" s="707" t="s">
        <v>920</v>
      </c>
      <c r="AA16" s="686" t="s">
        <v>701</v>
      </c>
    </row>
    <row r="17" spans="1:27" s="509" customFormat="1" ht="57" customHeight="1">
      <c r="A17" s="698"/>
      <c r="B17" s="700"/>
      <c r="C17" s="689"/>
      <c r="D17" s="689"/>
      <c r="E17" s="689"/>
      <c r="F17" s="702"/>
      <c r="G17" s="704"/>
      <c r="H17" s="696"/>
      <c r="I17" s="692"/>
      <c r="J17" s="692"/>
      <c r="K17" s="692"/>
      <c r="L17" s="692"/>
      <c r="M17" s="692"/>
      <c r="N17" s="692"/>
      <c r="O17" s="692"/>
      <c r="P17" s="692"/>
      <c r="Q17" s="692"/>
      <c r="R17" s="692"/>
      <c r="S17" s="692"/>
      <c r="T17" s="692"/>
      <c r="U17" s="692"/>
      <c r="V17" s="694"/>
      <c r="W17" s="687"/>
      <c r="X17" s="507" t="s">
        <v>931</v>
      </c>
      <c r="Y17" s="687"/>
      <c r="Z17" s="708"/>
      <c r="AA17" s="687"/>
    </row>
    <row r="18" spans="1:27" s="509" customFormat="1" ht="234.75" customHeight="1">
      <c r="A18" s="517" t="s">
        <v>702</v>
      </c>
      <c r="B18" s="510" t="s">
        <v>709</v>
      </c>
      <c r="C18" s="518" t="s">
        <v>371</v>
      </c>
      <c r="D18" s="518" t="s">
        <v>697</v>
      </c>
      <c r="E18" s="518" t="s">
        <v>698</v>
      </c>
      <c r="F18" s="519" t="s">
        <v>27</v>
      </c>
      <c r="G18" s="512" t="s">
        <v>704</v>
      </c>
      <c r="H18" s="513">
        <v>2</v>
      </c>
      <c r="I18" s="519"/>
      <c r="J18" s="519"/>
      <c r="K18" s="514"/>
      <c r="L18" s="514"/>
      <c r="M18" s="514"/>
      <c r="N18" s="514">
        <v>0</v>
      </c>
      <c r="O18" s="514"/>
      <c r="P18" s="514"/>
      <c r="Q18" s="514"/>
      <c r="R18" s="514"/>
      <c r="S18" s="514"/>
      <c r="T18" s="514">
        <v>1</v>
      </c>
      <c r="U18" s="514"/>
      <c r="V18" s="515">
        <v>0</v>
      </c>
      <c r="W18" s="516" t="s">
        <v>705</v>
      </c>
      <c r="X18" s="520"/>
      <c r="Y18" s="518" t="s">
        <v>932</v>
      </c>
      <c r="Z18" s="516" t="s">
        <v>933</v>
      </c>
      <c r="AA18" s="521" t="s">
        <v>701</v>
      </c>
    </row>
    <row r="19" spans="1:27" s="509" customFormat="1" ht="60.75" customHeight="1">
      <c r="A19" s="715" t="s">
        <v>702</v>
      </c>
      <c r="B19" s="717" t="s">
        <v>710</v>
      </c>
      <c r="C19" s="688" t="s">
        <v>371</v>
      </c>
      <c r="D19" s="688" t="s">
        <v>697</v>
      </c>
      <c r="E19" s="688" t="s">
        <v>698</v>
      </c>
      <c r="F19" s="701" t="s">
        <v>27</v>
      </c>
      <c r="G19" s="703" t="s">
        <v>704</v>
      </c>
      <c r="H19" s="695">
        <v>2</v>
      </c>
      <c r="I19" s="691"/>
      <c r="J19" s="691"/>
      <c r="K19" s="691"/>
      <c r="L19" s="691"/>
      <c r="M19" s="691"/>
      <c r="N19" s="691">
        <v>1</v>
      </c>
      <c r="O19" s="691"/>
      <c r="P19" s="691"/>
      <c r="Q19" s="691"/>
      <c r="R19" s="691"/>
      <c r="S19" s="691"/>
      <c r="T19" s="691">
        <v>1</v>
      </c>
      <c r="U19" s="691"/>
      <c r="V19" s="693">
        <v>0.5</v>
      </c>
      <c r="W19" s="686" t="s">
        <v>711</v>
      </c>
      <c r="X19" s="507" t="s">
        <v>934</v>
      </c>
      <c r="Y19" s="688" t="s">
        <v>935</v>
      </c>
      <c r="Z19" s="707" t="s">
        <v>920</v>
      </c>
      <c r="AA19" s="688" t="s">
        <v>712</v>
      </c>
    </row>
    <row r="20" spans="1:27" s="509" customFormat="1" ht="43.5" customHeight="1">
      <c r="A20" s="716"/>
      <c r="B20" s="718"/>
      <c r="C20" s="689"/>
      <c r="D20" s="689"/>
      <c r="E20" s="689"/>
      <c r="F20" s="702"/>
      <c r="G20" s="704"/>
      <c r="H20" s="696"/>
      <c r="I20" s="692"/>
      <c r="J20" s="692"/>
      <c r="K20" s="692"/>
      <c r="L20" s="692"/>
      <c r="M20" s="692"/>
      <c r="N20" s="692"/>
      <c r="O20" s="692"/>
      <c r="P20" s="692"/>
      <c r="Q20" s="692"/>
      <c r="R20" s="692"/>
      <c r="S20" s="692"/>
      <c r="T20" s="692"/>
      <c r="U20" s="692"/>
      <c r="V20" s="694"/>
      <c r="W20" s="687"/>
      <c r="X20" s="507" t="s">
        <v>936</v>
      </c>
      <c r="Y20" s="689"/>
      <c r="Z20" s="708"/>
      <c r="AA20" s="689"/>
    </row>
    <row r="21" spans="1:27" s="509" customFormat="1" ht="135">
      <c r="A21" s="522" t="s">
        <v>702</v>
      </c>
      <c r="B21" s="523" t="s">
        <v>713</v>
      </c>
      <c r="C21" s="518" t="s">
        <v>371</v>
      </c>
      <c r="D21" s="518" t="s">
        <v>697</v>
      </c>
      <c r="E21" s="518" t="s">
        <v>698</v>
      </c>
      <c r="F21" s="519" t="s">
        <v>25</v>
      </c>
      <c r="G21" s="512" t="s">
        <v>704</v>
      </c>
      <c r="H21" s="513">
        <v>2</v>
      </c>
      <c r="I21" s="519"/>
      <c r="J21" s="519"/>
      <c r="K21" s="514"/>
      <c r="L21" s="514"/>
      <c r="M21" s="514"/>
      <c r="N21" s="514">
        <v>0</v>
      </c>
      <c r="O21" s="514"/>
      <c r="P21" s="514"/>
      <c r="Q21" s="514"/>
      <c r="R21" s="514"/>
      <c r="S21" s="514"/>
      <c r="T21" s="514">
        <v>1</v>
      </c>
      <c r="U21" s="514"/>
      <c r="V21" s="515">
        <v>0</v>
      </c>
      <c r="W21" s="516" t="s">
        <v>711</v>
      </c>
      <c r="X21" s="520"/>
      <c r="Y21" s="518" t="s">
        <v>937</v>
      </c>
      <c r="Z21" s="516" t="s">
        <v>933</v>
      </c>
      <c r="AA21" s="521" t="s">
        <v>712</v>
      </c>
    </row>
    <row r="22" spans="1:27" s="509" customFormat="1" ht="130.5" customHeight="1">
      <c r="A22" s="697" t="s">
        <v>702</v>
      </c>
      <c r="B22" s="699" t="s">
        <v>714</v>
      </c>
      <c r="C22" s="688" t="s">
        <v>371</v>
      </c>
      <c r="D22" s="688" t="s">
        <v>697</v>
      </c>
      <c r="E22" s="688" t="s">
        <v>698</v>
      </c>
      <c r="F22" s="701" t="s">
        <v>25</v>
      </c>
      <c r="G22" s="703" t="s">
        <v>699</v>
      </c>
      <c r="H22" s="695">
        <v>4</v>
      </c>
      <c r="I22" s="691"/>
      <c r="J22" s="691"/>
      <c r="K22" s="691">
        <v>1</v>
      </c>
      <c r="L22" s="691"/>
      <c r="M22" s="691"/>
      <c r="N22" s="691">
        <v>1</v>
      </c>
      <c r="O22" s="691"/>
      <c r="P22" s="691"/>
      <c r="Q22" s="691">
        <v>1</v>
      </c>
      <c r="R22" s="691"/>
      <c r="S22" s="691"/>
      <c r="T22" s="691">
        <v>1</v>
      </c>
      <c r="U22" s="691">
        <v>8</v>
      </c>
      <c r="V22" s="693">
        <v>0.5</v>
      </c>
      <c r="W22" s="686" t="s">
        <v>711</v>
      </c>
      <c r="X22" s="507" t="s">
        <v>938</v>
      </c>
      <c r="Y22" s="688" t="s">
        <v>939</v>
      </c>
      <c r="Z22" s="686" t="s">
        <v>920</v>
      </c>
      <c r="AA22" s="686" t="s">
        <v>715</v>
      </c>
    </row>
    <row r="23" spans="1:27" s="509" customFormat="1" ht="113.25" customHeight="1">
      <c r="A23" s="698"/>
      <c r="B23" s="700"/>
      <c r="C23" s="689"/>
      <c r="D23" s="689"/>
      <c r="E23" s="689"/>
      <c r="F23" s="702"/>
      <c r="G23" s="704"/>
      <c r="H23" s="696"/>
      <c r="I23" s="692"/>
      <c r="J23" s="692"/>
      <c r="K23" s="692"/>
      <c r="L23" s="692"/>
      <c r="M23" s="692"/>
      <c r="N23" s="692"/>
      <c r="O23" s="692"/>
      <c r="P23" s="692"/>
      <c r="Q23" s="692"/>
      <c r="R23" s="692"/>
      <c r="S23" s="692"/>
      <c r="T23" s="692"/>
      <c r="U23" s="692"/>
      <c r="V23" s="692"/>
      <c r="W23" s="687"/>
      <c r="X23" s="507" t="s">
        <v>940</v>
      </c>
      <c r="Y23" s="689"/>
      <c r="Z23" s="687"/>
      <c r="AA23" s="687"/>
    </row>
    <row r="24" spans="1:27" s="509" customFormat="1" ht="80.25" customHeight="1">
      <c r="A24" s="697" t="s">
        <v>702</v>
      </c>
      <c r="B24" s="699" t="s">
        <v>716</v>
      </c>
      <c r="C24" s="688" t="s">
        <v>371</v>
      </c>
      <c r="D24" s="688" t="s">
        <v>697</v>
      </c>
      <c r="E24" s="688" t="s">
        <v>698</v>
      </c>
      <c r="F24" s="701" t="s">
        <v>25</v>
      </c>
      <c r="G24" s="703" t="s">
        <v>699</v>
      </c>
      <c r="H24" s="695">
        <v>4</v>
      </c>
      <c r="I24" s="691"/>
      <c r="J24" s="691"/>
      <c r="K24" s="691">
        <v>1</v>
      </c>
      <c r="L24" s="691"/>
      <c r="M24" s="691"/>
      <c r="N24" s="691">
        <v>1</v>
      </c>
      <c r="O24" s="691"/>
      <c r="P24" s="691"/>
      <c r="Q24" s="691">
        <v>1</v>
      </c>
      <c r="R24" s="691"/>
      <c r="S24" s="691"/>
      <c r="T24" s="691">
        <v>1</v>
      </c>
      <c r="U24" s="691">
        <v>9</v>
      </c>
      <c r="V24" s="693">
        <v>0.5</v>
      </c>
      <c r="W24" s="686" t="s">
        <v>711</v>
      </c>
      <c r="X24" s="507" t="s">
        <v>941</v>
      </c>
      <c r="Y24" s="688" t="s">
        <v>942</v>
      </c>
      <c r="Z24" s="686" t="s">
        <v>920</v>
      </c>
      <c r="AA24" s="686" t="s">
        <v>715</v>
      </c>
    </row>
    <row r="25" spans="1:27" s="509" customFormat="1" ht="85.5" customHeight="1">
      <c r="A25" s="698"/>
      <c r="B25" s="700"/>
      <c r="C25" s="689"/>
      <c r="D25" s="689"/>
      <c r="E25" s="689"/>
      <c r="F25" s="702"/>
      <c r="G25" s="704"/>
      <c r="H25" s="696"/>
      <c r="I25" s="692"/>
      <c r="J25" s="692"/>
      <c r="K25" s="692"/>
      <c r="L25" s="692"/>
      <c r="M25" s="692"/>
      <c r="N25" s="692"/>
      <c r="O25" s="692"/>
      <c r="P25" s="692"/>
      <c r="Q25" s="692"/>
      <c r="R25" s="692"/>
      <c r="S25" s="692"/>
      <c r="T25" s="692"/>
      <c r="U25" s="692"/>
      <c r="V25" s="692"/>
      <c r="W25" s="687"/>
      <c r="X25" s="507" t="s">
        <v>943</v>
      </c>
      <c r="Y25" s="689"/>
      <c r="Z25" s="687"/>
      <c r="AA25" s="687"/>
    </row>
    <row r="26" spans="1:27" s="509" customFormat="1" ht="84.75" customHeight="1">
      <c r="A26" s="697" t="s">
        <v>702</v>
      </c>
      <c r="B26" s="699" t="s">
        <v>717</v>
      </c>
      <c r="C26" s="688" t="s">
        <v>371</v>
      </c>
      <c r="D26" s="688" t="s">
        <v>697</v>
      </c>
      <c r="E26" s="688" t="s">
        <v>698</v>
      </c>
      <c r="F26" s="701" t="s">
        <v>25</v>
      </c>
      <c r="G26" s="703" t="s">
        <v>699</v>
      </c>
      <c r="H26" s="695">
        <v>4</v>
      </c>
      <c r="I26" s="691"/>
      <c r="J26" s="691"/>
      <c r="K26" s="691">
        <v>1</v>
      </c>
      <c r="L26" s="691"/>
      <c r="M26" s="691"/>
      <c r="N26" s="691">
        <v>1</v>
      </c>
      <c r="O26" s="691"/>
      <c r="P26" s="691"/>
      <c r="Q26" s="691">
        <v>1</v>
      </c>
      <c r="R26" s="691"/>
      <c r="S26" s="691"/>
      <c r="T26" s="691">
        <v>1</v>
      </c>
      <c r="U26" s="691"/>
      <c r="V26" s="693">
        <v>0.5</v>
      </c>
      <c r="W26" s="686" t="s">
        <v>711</v>
      </c>
      <c r="X26" s="507" t="s">
        <v>944</v>
      </c>
      <c r="Y26" s="686" t="s">
        <v>945</v>
      </c>
      <c r="Z26" s="686" t="s">
        <v>920</v>
      </c>
      <c r="AA26" s="686" t="s">
        <v>715</v>
      </c>
    </row>
    <row r="27" spans="1:27" s="509" customFormat="1" ht="96" customHeight="1">
      <c r="A27" s="698"/>
      <c r="B27" s="700"/>
      <c r="C27" s="689"/>
      <c r="D27" s="689"/>
      <c r="E27" s="689"/>
      <c r="F27" s="702"/>
      <c r="G27" s="704"/>
      <c r="H27" s="696"/>
      <c r="I27" s="692"/>
      <c r="J27" s="692"/>
      <c r="K27" s="692"/>
      <c r="L27" s="692"/>
      <c r="M27" s="692"/>
      <c r="N27" s="692"/>
      <c r="O27" s="692"/>
      <c r="P27" s="692"/>
      <c r="Q27" s="692"/>
      <c r="R27" s="692"/>
      <c r="S27" s="692"/>
      <c r="T27" s="692"/>
      <c r="U27" s="692"/>
      <c r="V27" s="694"/>
      <c r="W27" s="687"/>
      <c r="X27" s="507" t="s">
        <v>946</v>
      </c>
      <c r="Y27" s="687"/>
      <c r="Z27" s="687"/>
      <c r="AA27" s="687"/>
    </row>
    <row r="28" spans="1:27" s="509" customFormat="1" ht="194.25" customHeight="1">
      <c r="A28" s="517" t="s">
        <v>702</v>
      </c>
      <c r="B28" s="510" t="s">
        <v>718</v>
      </c>
      <c r="C28" s="518" t="s">
        <v>371</v>
      </c>
      <c r="D28" s="518" t="s">
        <v>697</v>
      </c>
      <c r="E28" s="518" t="s">
        <v>698</v>
      </c>
      <c r="F28" s="519" t="s">
        <v>25</v>
      </c>
      <c r="G28" s="512" t="s">
        <v>699</v>
      </c>
      <c r="H28" s="513">
        <v>4</v>
      </c>
      <c r="I28" s="519"/>
      <c r="J28" s="519"/>
      <c r="K28" s="514">
        <v>1</v>
      </c>
      <c r="L28" s="514"/>
      <c r="M28" s="514"/>
      <c r="N28" s="514">
        <v>1</v>
      </c>
      <c r="O28" s="514"/>
      <c r="P28" s="514"/>
      <c r="Q28" s="514">
        <v>1</v>
      </c>
      <c r="R28" s="514"/>
      <c r="S28" s="514"/>
      <c r="T28" s="514">
        <v>1</v>
      </c>
      <c r="U28" s="514"/>
      <c r="V28" s="515">
        <v>0.5</v>
      </c>
      <c r="W28" s="516" t="s">
        <v>711</v>
      </c>
      <c r="X28" s="524" t="s">
        <v>947</v>
      </c>
      <c r="Y28" s="518" t="s">
        <v>948</v>
      </c>
      <c r="Z28" s="516" t="s">
        <v>920</v>
      </c>
      <c r="AA28" s="521" t="s">
        <v>715</v>
      </c>
    </row>
    <row r="29" spans="1:27" s="509" customFormat="1" ht="62.25" customHeight="1">
      <c r="A29" s="705" t="s">
        <v>702</v>
      </c>
      <c r="B29" s="713" t="s">
        <v>719</v>
      </c>
      <c r="C29" s="688" t="s">
        <v>371</v>
      </c>
      <c r="D29" s="688" t="s">
        <v>697</v>
      </c>
      <c r="E29" s="688" t="s">
        <v>698</v>
      </c>
      <c r="F29" s="701" t="s">
        <v>27</v>
      </c>
      <c r="G29" s="703" t="s">
        <v>704</v>
      </c>
      <c r="H29" s="695">
        <v>2</v>
      </c>
      <c r="I29" s="691"/>
      <c r="J29" s="691"/>
      <c r="K29" s="691"/>
      <c r="L29" s="691"/>
      <c r="M29" s="691"/>
      <c r="N29" s="691">
        <v>1</v>
      </c>
      <c r="O29" s="691"/>
      <c r="P29" s="691"/>
      <c r="Q29" s="691"/>
      <c r="R29" s="691"/>
      <c r="S29" s="691"/>
      <c r="T29" s="691">
        <v>1</v>
      </c>
      <c r="U29" s="691"/>
      <c r="V29" s="693">
        <v>0.5</v>
      </c>
      <c r="W29" s="709" t="s">
        <v>711</v>
      </c>
      <c r="X29" s="525"/>
      <c r="Y29" s="711" t="s">
        <v>949</v>
      </c>
      <c r="Z29" s="707" t="s">
        <v>920</v>
      </c>
      <c r="AA29" s="686" t="s">
        <v>715</v>
      </c>
    </row>
    <row r="30" spans="1:27" s="509" customFormat="1" ht="57.75" customHeight="1">
      <c r="A30" s="706"/>
      <c r="B30" s="714"/>
      <c r="C30" s="689"/>
      <c r="D30" s="689"/>
      <c r="E30" s="689"/>
      <c r="F30" s="702"/>
      <c r="G30" s="704"/>
      <c r="H30" s="696"/>
      <c r="I30" s="692"/>
      <c r="J30" s="692"/>
      <c r="K30" s="692"/>
      <c r="L30" s="692"/>
      <c r="M30" s="692"/>
      <c r="N30" s="692"/>
      <c r="O30" s="692"/>
      <c r="P30" s="692"/>
      <c r="Q30" s="692"/>
      <c r="R30" s="692"/>
      <c r="S30" s="692"/>
      <c r="T30" s="692"/>
      <c r="U30" s="692"/>
      <c r="V30" s="694"/>
      <c r="W30" s="710"/>
      <c r="X30" s="525"/>
      <c r="Y30" s="712"/>
      <c r="Z30" s="708"/>
      <c r="AA30" s="687"/>
    </row>
    <row r="31" spans="1:27" s="509" customFormat="1" ht="200.25" customHeight="1">
      <c r="A31" s="527" t="s">
        <v>702</v>
      </c>
      <c r="B31" s="526" t="s">
        <v>720</v>
      </c>
      <c r="C31" s="518" t="s">
        <v>371</v>
      </c>
      <c r="D31" s="518" t="s">
        <v>697</v>
      </c>
      <c r="E31" s="518" t="s">
        <v>698</v>
      </c>
      <c r="F31" s="519" t="s">
        <v>27</v>
      </c>
      <c r="G31" s="512" t="s">
        <v>704</v>
      </c>
      <c r="H31" s="513">
        <v>2</v>
      </c>
      <c r="I31" s="519"/>
      <c r="J31" s="519"/>
      <c r="K31" s="514"/>
      <c r="L31" s="514"/>
      <c r="M31" s="514"/>
      <c r="N31" s="514">
        <v>0</v>
      </c>
      <c r="O31" s="514"/>
      <c r="P31" s="514"/>
      <c r="Q31" s="514"/>
      <c r="R31" s="514"/>
      <c r="S31" s="514"/>
      <c r="T31" s="514">
        <v>1</v>
      </c>
      <c r="U31" s="514"/>
      <c r="V31" s="515">
        <v>0</v>
      </c>
      <c r="W31" s="516" t="s">
        <v>711</v>
      </c>
      <c r="X31" s="520"/>
      <c r="Y31" s="518" t="s">
        <v>950</v>
      </c>
      <c r="Z31" s="516" t="s">
        <v>933</v>
      </c>
      <c r="AA31" s="521" t="s">
        <v>715</v>
      </c>
    </row>
    <row r="32" spans="1:27" s="509" customFormat="1" ht="50.25" customHeight="1">
      <c r="A32" s="697" t="s">
        <v>702</v>
      </c>
      <c r="B32" s="699" t="s">
        <v>721</v>
      </c>
      <c r="C32" s="688" t="s">
        <v>371</v>
      </c>
      <c r="D32" s="688" t="s">
        <v>697</v>
      </c>
      <c r="E32" s="688" t="s">
        <v>698</v>
      </c>
      <c r="F32" s="701" t="s">
        <v>27</v>
      </c>
      <c r="G32" s="703" t="s">
        <v>704</v>
      </c>
      <c r="H32" s="695">
        <v>2</v>
      </c>
      <c r="I32" s="691"/>
      <c r="J32" s="691"/>
      <c r="K32" s="691"/>
      <c r="L32" s="691"/>
      <c r="M32" s="691"/>
      <c r="N32" s="691">
        <v>1</v>
      </c>
      <c r="O32" s="691"/>
      <c r="P32" s="691"/>
      <c r="Q32" s="691"/>
      <c r="R32" s="691"/>
      <c r="S32" s="691"/>
      <c r="T32" s="691">
        <v>1</v>
      </c>
      <c r="U32" s="691"/>
      <c r="V32" s="693">
        <v>0.5</v>
      </c>
      <c r="W32" s="686" t="s">
        <v>711</v>
      </c>
      <c r="X32" s="507" t="s">
        <v>951</v>
      </c>
      <c r="Y32" s="688" t="s">
        <v>952</v>
      </c>
      <c r="Z32" s="707" t="s">
        <v>920</v>
      </c>
      <c r="AA32" s="688" t="s">
        <v>722</v>
      </c>
    </row>
    <row r="33" spans="1:27" s="509" customFormat="1" ht="40.5" customHeight="1">
      <c r="A33" s="698"/>
      <c r="B33" s="700"/>
      <c r="C33" s="689"/>
      <c r="D33" s="689"/>
      <c r="E33" s="689"/>
      <c r="F33" s="702"/>
      <c r="G33" s="704"/>
      <c r="H33" s="696"/>
      <c r="I33" s="692"/>
      <c r="J33" s="692"/>
      <c r="K33" s="692"/>
      <c r="L33" s="692"/>
      <c r="M33" s="692"/>
      <c r="N33" s="692"/>
      <c r="O33" s="692"/>
      <c r="P33" s="692"/>
      <c r="Q33" s="692"/>
      <c r="R33" s="692"/>
      <c r="S33" s="692"/>
      <c r="T33" s="692"/>
      <c r="U33" s="692"/>
      <c r="V33" s="694"/>
      <c r="W33" s="687"/>
      <c r="X33" s="507" t="s">
        <v>953</v>
      </c>
      <c r="Y33" s="689"/>
      <c r="Z33" s="708"/>
      <c r="AA33" s="689"/>
    </row>
    <row r="34" spans="1:27" s="509" customFormat="1" ht="97.5" customHeight="1">
      <c r="A34" s="697" t="s">
        <v>702</v>
      </c>
      <c r="B34" s="699" t="s">
        <v>723</v>
      </c>
      <c r="C34" s="688" t="s">
        <v>371</v>
      </c>
      <c r="D34" s="688" t="s">
        <v>697</v>
      </c>
      <c r="E34" s="688" t="s">
        <v>698</v>
      </c>
      <c r="F34" s="701" t="s">
        <v>25</v>
      </c>
      <c r="G34" s="695">
        <v>4</v>
      </c>
      <c r="H34" s="695">
        <v>4</v>
      </c>
      <c r="I34" s="691"/>
      <c r="J34" s="691"/>
      <c r="K34" s="691">
        <v>1</v>
      </c>
      <c r="L34" s="691"/>
      <c r="M34" s="691"/>
      <c r="N34" s="691">
        <v>1</v>
      </c>
      <c r="O34" s="691"/>
      <c r="P34" s="691"/>
      <c r="Q34" s="691">
        <v>1</v>
      </c>
      <c r="R34" s="691"/>
      <c r="S34" s="691"/>
      <c r="T34" s="691">
        <v>1</v>
      </c>
      <c r="U34" s="691"/>
      <c r="V34" s="693">
        <v>0.5</v>
      </c>
      <c r="W34" s="686" t="s">
        <v>711</v>
      </c>
      <c r="X34" s="507" t="s">
        <v>954</v>
      </c>
      <c r="Y34" s="688" t="s">
        <v>955</v>
      </c>
      <c r="Z34" s="686" t="s">
        <v>920</v>
      </c>
      <c r="AA34" s="688" t="s">
        <v>722</v>
      </c>
    </row>
    <row r="35" spans="1:27" s="509" customFormat="1" ht="99.75" customHeight="1">
      <c r="A35" s="698"/>
      <c r="B35" s="700"/>
      <c r="C35" s="689"/>
      <c r="D35" s="689"/>
      <c r="E35" s="689"/>
      <c r="F35" s="702"/>
      <c r="G35" s="696"/>
      <c r="H35" s="696"/>
      <c r="I35" s="692"/>
      <c r="J35" s="692"/>
      <c r="K35" s="692"/>
      <c r="L35" s="692"/>
      <c r="M35" s="692"/>
      <c r="N35" s="692"/>
      <c r="O35" s="692"/>
      <c r="P35" s="692"/>
      <c r="Q35" s="692"/>
      <c r="R35" s="692"/>
      <c r="S35" s="692"/>
      <c r="T35" s="692"/>
      <c r="U35" s="692"/>
      <c r="V35" s="694"/>
      <c r="W35" s="687"/>
      <c r="X35" s="507" t="s">
        <v>956</v>
      </c>
      <c r="Y35" s="689"/>
      <c r="Z35" s="687"/>
      <c r="AA35" s="689"/>
    </row>
    <row r="36" spans="1:27" s="509" customFormat="1" ht="135">
      <c r="A36" s="522" t="s">
        <v>702</v>
      </c>
      <c r="B36" s="523" t="s">
        <v>724</v>
      </c>
      <c r="C36" s="518" t="s">
        <v>371</v>
      </c>
      <c r="D36" s="518" t="s">
        <v>697</v>
      </c>
      <c r="E36" s="518" t="s">
        <v>698</v>
      </c>
      <c r="F36" s="519" t="s">
        <v>27</v>
      </c>
      <c r="G36" s="512" t="s">
        <v>704</v>
      </c>
      <c r="H36" s="513">
        <v>2</v>
      </c>
      <c r="I36" s="519"/>
      <c r="J36" s="519"/>
      <c r="K36" s="514"/>
      <c r="L36" s="514"/>
      <c r="M36" s="514"/>
      <c r="N36" s="514">
        <v>0</v>
      </c>
      <c r="O36" s="514"/>
      <c r="P36" s="514"/>
      <c r="Q36" s="514"/>
      <c r="R36" s="514"/>
      <c r="S36" s="514"/>
      <c r="T36" s="514">
        <v>1</v>
      </c>
      <c r="U36" s="514"/>
      <c r="V36" s="515">
        <v>0</v>
      </c>
      <c r="W36" s="516" t="s">
        <v>711</v>
      </c>
      <c r="X36" s="520"/>
      <c r="Y36" s="518" t="s">
        <v>957</v>
      </c>
      <c r="Z36" s="516" t="s">
        <v>933</v>
      </c>
      <c r="AA36" s="521" t="s">
        <v>725</v>
      </c>
    </row>
    <row r="37" spans="1:27" s="509" customFormat="1" ht="127.5" customHeight="1">
      <c r="A37" s="522" t="s">
        <v>695</v>
      </c>
      <c r="B37" s="523" t="s">
        <v>726</v>
      </c>
      <c r="C37" s="518" t="s">
        <v>371</v>
      </c>
      <c r="D37" s="518" t="s">
        <v>697</v>
      </c>
      <c r="E37" s="518" t="s">
        <v>698</v>
      </c>
      <c r="F37" s="519" t="s">
        <v>25</v>
      </c>
      <c r="G37" s="512" t="s">
        <v>699</v>
      </c>
      <c r="H37" s="513">
        <v>4</v>
      </c>
      <c r="I37" s="519"/>
      <c r="J37" s="519"/>
      <c r="K37" s="514">
        <v>1</v>
      </c>
      <c r="L37" s="514"/>
      <c r="M37" s="514"/>
      <c r="N37" s="514">
        <v>1</v>
      </c>
      <c r="O37" s="514"/>
      <c r="P37" s="514"/>
      <c r="Q37" s="514">
        <v>1</v>
      </c>
      <c r="R37" s="514"/>
      <c r="S37" s="514"/>
      <c r="T37" s="514">
        <v>1</v>
      </c>
      <c r="U37" s="514"/>
      <c r="V37" s="515">
        <v>0.5</v>
      </c>
      <c r="W37" s="516" t="s">
        <v>711</v>
      </c>
      <c r="X37" s="507" t="s">
        <v>958</v>
      </c>
      <c r="Y37" s="518" t="s">
        <v>959</v>
      </c>
      <c r="Z37" s="508" t="s">
        <v>920</v>
      </c>
      <c r="AA37" s="521" t="s">
        <v>725</v>
      </c>
    </row>
    <row r="38" spans="1:27" s="509" customFormat="1" ht="209.25" customHeight="1">
      <c r="A38" s="522" t="s">
        <v>702</v>
      </c>
      <c r="B38" s="523" t="s">
        <v>727</v>
      </c>
      <c r="C38" s="518" t="s">
        <v>371</v>
      </c>
      <c r="D38" s="518" t="s">
        <v>697</v>
      </c>
      <c r="E38" s="518" t="s">
        <v>698</v>
      </c>
      <c r="F38" s="519" t="s">
        <v>27</v>
      </c>
      <c r="G38" s="512" t="s">
        <v>704</v>
      </c>
      <c r="H38" s="513">
        <v>2</v>
      </c>
      <c r="I38" s="519"/>
      <c r="J38" s="519"/>
      <c r="K38" s="514"/>
      <c r="L38" s="514"/>
      <c r="M38" s="514"/>
      <c r="N38" s="514">
        <v>1</v>
      </c>
      <c r="O38" s="514"/>
      <c r="P38" s="514"/>
      <c r="Q38" s="514"/>
      <c r="R38" s="514"/>
      <c r="S38" s="514"/>
      <c r="T38" s="514">
        <v>1</v>
      </c>
      <c r="U38" s="514">
        <v>18</v>
      </c>
      <c r="V38" s="515">
        <v>0.5</v>
      </c>
      <c r="W38" s="516" t="s">
        <v>711</v>
      </c>
      <c r="X38" s="507" t="s">
        <v>960</v>
      </c>
      <c r="Y38" s="511" t="s">
        <v>961</v>
      </c>
      <c r="Z38" s="508" t="s">
        <v>920</v>
      </c>
      <c r="AA38" s="521" t="s">
        <v>728</v>
      </c>
    </row>
    <row r="39" spans="1:27" s="509" customFormat="1" ht="158.25" customHeight="1">
      <c r="A39" s="517" t="s">
        <v>702</v>
      </c>
      <c r="B39" s="510" t="s">
        <v>729</v>
      </c>
      <c r="C39" s="518" t="s">
        <v>371</v>
      </c>
      <c r="D39" s="518" t="s">
        <v>697</v>
      </c>
      <c r="E39" s="518" t="s">
        <v>698</v>
      </c>
      <c r="F39" s="519" t="s">
        <v>27</v>
      </c>
      <c r="G39" s="512" t="s">
        <v>704</v>
      </c>
      <c r="H39" s="513">
        <v>2</v>
      </c>
      <c r="I39" s="519"/>
      <c r="J39" s="519"/>
      <c r="K39" s="514"/>
      <c r="L39" s="514"/>
      <c r="M39" s="514"/>
      <c r="N39" s="514">
        <v>1</v>
      </c>
      <c r="O39" s="514"/>
      <c r="P39" s="514"/>
      <c r="Q39" s="514"/>
      <c r="R39" s="514"/>
      <c r="S39" s="514"/>
      <c r="T39" s="514">
        <v>1</v>
      </c>
      <c r="U39" s="514"/>
      <c r="V39" s="515">
        <v>0.5</v>
      </c>
      <c r="W39" s="516" t="s">
        <v>711</v>
      </c>
      <c r="X39" s="507" t="s">
        <v>962</v>
      </c>
      <c r="Y39" s="518" t="s">
        <v>963</v>
      </c>
      <c r="Z39" s="508" t="s">
        <v>920</v>
      </c>
      <c r="AA39" s="521" t="s">
        <v>725</v>
      </c>
    </row>
    <row r="40" spans="1:27" s="509" customFormat="1" ht="181.5" customHeight="1">
      <c r="A40" s="517" t="s">
        <v>702</v>
      </c>
      <c r="B40" s="510" t="s">
        <v>730</v>
      </c>
      <c r="C40" s="518" t="s">
        <v>371</v>
      </c>
      <c r="D40" s="518" t="s">
        <v>697</v>
      </c>
      <c r="E40" s="518" t="s">
        <v>698</v>
      </c>
      <c r="F40" s="519" t="s">
        <v>27</v>
      </c>
      <c r="G40" s="512" t="s">
        <v>704</v>
      </c>
      <c r="H40" s="513">
        <v>2</v>
      </c>
      <c r="I40" s="519"/>
      <c r="J40" s="519"/>
      <c r="K40" s="514"/>
      <c r="L40" s="514"/>
      <c r="M40" s="514"/>
      <c r="N40" s="514">
        <v>1</v>
      </c>
      <c r="O40" s="514"/>
      <c r="P40" s="514"/>
      <c r="Q40" s="514"/>
      <c r="R40" s="514"/>
      <c r="S40" s="514"/>
      <c r="T40" s="514">
        <v>1</v>
      </c>
      <c r="U40" s="514"/>
      <c r="V40" s="515">
        <v>0.5</v>
      </c>
      <c r="W40" s="516" t="s">
        <v>711</v>
      </c>
      <c r="X40" s="507" t="s">
        <v>964</v>
      </c>
      <c r="Y40" s="518" t="s">
        <v>965</v>
      </c>
      <c r="Z40" s="508" t="s">
        <v>920</v>
      </c>
      <c r="AA40" s="521" t="s">
        <v>725</v>
      </c>
    </row>
    <row r="41" spans="1:27" s="509" customFormat="1" ht="135">
      <c r="A41" s="522" t="s">
        <v>702</v>
      </c>
      <c r="B41" s="523" t="s">
        <v>731</v>
      </c>
      <c r="C41" s="518" t="s">
        <v>371</v>
      </c>
      <c r="D41" s="518" t="s">
        <v>697</v>
      </c>
      <c r="E41" s="518" t="s">
        <v>698</v>
      </c>
      <c r="F41" s="519" t="s">
        <v>25</v>
      </c>
      <c r="G41" s="512" t="s">
        <v>699</v>
      </c>
      <c r="H41" s="513">
        <v>4</v>
      </c>
      <c r="I41" s="519"/>
      <c r="J41" s="519"/>
      <c r="K41" s="514">
        <v>1</v>
      </c>
      <c r="L41" s="514"/>
      <c r="M41" s="514"/>
      <c r="N41" s="514">
        <v>1</v>
      </c>
      <c r="O41" s="514"/>
      <c r="P41" s="514"/>
      <c r="Q41" s="514">
        <v>1</v>
      </c>
      <c r="R41" s="514"/>
      <c r="S41" s="514"/>
      <c r="T41" s="514">
        <v>1</v>
      </c>
      <c r="U41" s="514"/>
      <c r="V41" s="515">
        <v>0.5</v>
      </c>
      <c r="W41" s="516" t="s">
        <v>711</v>
      </c>
      <c r="X41" s="507" t="s">
        <v>966</v>
      </c>
      <c r="Y41" s="518" t="s">
        <v>967</v>
      </c>
      <c r="Z41" s="528" t="s">
        <v>920</v>
      </c>
      <c r="AA41" s="521" t="s">
        <v>725</v>
      </c>
    </row>
    <row r="42" spans="1:27" ht="15.75">
      <c r="A42" s="529" t="s">
        <v>98</v>
      </c>
      <c r="B42" s="530">
        <v>42028</v>
      </c>
      <c r="I42" s="327">
        <f t="shared" ref="I42:T42" si="0">+SUM(I8:I41)</f>
        <v>0</v>
      </c>
      <c r="J42" s="327">
        <f t="shared" si="0"/>
        <v>0</v>
      </c>
      <c r="K42" s="327">
        <f>SUM(K8:K41)</f>
        <v>8</v>
      </c>
      <c r="L42" s="327">
        <f t="shared" si="0"/>
        <v>0</v>
      </c>
      <c r="M42" s="327">
        <f t="shared" si="0"/>
        <v>0</v>
      </c>
      <c r="N42" s="327">
        <f t="shared" si="0"/>
        <v>17</v>
      </c>
      <c r="O42" s="327">
        <f t="shared" si="0"/>
        <v>0</v>
      </c>
      <c r="P42" s="327">
        <f t="shared" si="0"/>
        <v>0</v>
      </c>
      <c r="Q42" s="327">
        <f t="shared" si="0"/>
        <v>8</v>
      </c>
      <c r="R42" s="327">
        <f t="shared" si="0"/>
        <v>0</v>
      </c>
      <c r="S42" s="327">
        <f t="shared" si="0"/>
        <v>0</v>
      </c>
      <c r="T42" s="327">
        <f t="shared" si="0"/>
        <v>21</v>
      </c>
      <c r="U42" s="60"/>
    </row>
    <row r="43" spans="1:27" ht="16.5" customHeight="1">
      <c r="I43" s="690">
        <f>+I42+J42+K42</f>
        <v>8</v>
      </c>
      <c r="J43" s="690"/>
      <c r="K43" s="690"/>
      <c r="L43" s="690">
        <f t="shared" ref="L43" si="1">+L42+M42+N42</f>
        <v>17</v>
      </c>
      <c r="M43" s="690"/>
      <c r="N43" s="690"/>
      <c r="O43" s="690">
        <f t="shared" ref="O43" si="2">+O42+P42+Q42</f>
        <v>8</v>
      </c>
      <c r="P43" s="690"/>
      <c r="Q43" s="690"/>
      <c r="R43" s="690">
        <f t="shared" ref="R43" si="3">+R42+S42+T42</f>
        <v>21</v>
      </c>
      <c r="S43" s="690"/>
      <c r="T43" s="690"/>
      <c r="U43" s="60"/>
    </row>
    <row r="44" spans="1:27">
      <c r="I44" s="685">
        <f>+I43/58</f>
        <v>0.13793103448275862</v>
      </c>
      <c r="J44" s="685"/>
      <c r="K44" s="685"/>
      <c r="L44" s="685">
        <f>+(L43/58)+I44</f>
        <v>0.43103448275862066</v>
      </c>
      <c r="M44" s="685"/>
      <c r="N44" s="685"/>
      <c r="O44" s="685">
        <f>+(O43/58)+L44</f>
        <v>0.56896551724137923</v>
      </c>
      <c r="P44" s="685"/>
      <c r="Q44" s="685"/>
      <c r="R44" s="685">
        <f>+(R43/58)+O44</f>
        <v>0.93103448275862055</v>
      </c>
      <c r="S44" s="685"/>
      <c r="T44" s="685"/>
      <c r="U44" s="60"/>
    </row>
    <row r="45" spans="1:27"/>
    <row r="46" spans="1:27"/>
    <row r="47" spans="1:27"/>
    <row r="48" spans="1:27"/>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sheetData>
  <mergeCells count="314">
    <mergeCell ref="B1:Y1"/>
    <mergeCell ref="B2:Y3"/>
    <mergeCell ref="B4:AA4"/>
    <mergeCell ref="A5:A7"/>
    <mergeCell ref="B5:B7"/>
    <mergeCell ref="C5:F5"/>
    <mergeCell ref="G5:U5"/>
    <mergeCell ref="V5:Z5"/>
    <mergeCell ref="AA5:AA7"/>
    <mergeCell ref="C6:C7"/>
    <mergeCell ref="V6:V7"/>
    <mergeCell ref="W6:W7"/>
    <mergeCell ref="Y6:Y7"/>
    <mergeCell ref="Z6:Z7"/>
    <mergeCell ref="G6:H6"/>
    <mergeCell ref="I6:T6"/>
    <mergeCell ref="U6:U7"/>
    <mergeCell ref="A8:A10"/>
    <mergeCell ref="B8:B10"/>
    <mergeCell ref="C8:C10"/>
    <mergeCell ref="D8:D10"/>
    <mergeCell ref="E8:E10"/>
    <mergeCell ref="F8:F10"/>
    <mergeCell ref="D6:D7"/>
    <mergeCell ref="E6:E7"/>
    <mergeCell ref="F6:F7"/>
    <mergeCell ref="O8:O10"/>
    <mergeCell ref="P8:P10"/>
    <mergeCell ref="Q8:Q10"/>
    <mergeCell ref="R8:R10"/>
    <mergeCell ref="G8:G10"/>
    <mergeCell ref="H8:H10"/>
    <mergeCell ref="I8:I10"/>
    <mergeCell ref="J8:J10"/>
    <mergeCell ref="K8:K10"/>
    <mergeCell ref="L8:L10"/>
    <mergeCell ref="I11:I12"/>
    <mergeCell ref="J11:J12"/>
    <mergeCell ref="K11:K12"/>
    <mergeCell ref="L11:L12"/>
    <mergeCell ref="M11:M12"/>
    <mergeCell ref="N11:N12"/>
    <mergeCell ref="Z8:Z10"/>
    <mergeCell ref="AA8:AA10"/>
    <mergeCell ref="A11:A12"/>
    <mergeCell ref="B11:B12"/>
    <mergeCell ref="C11:C12"/>
    <mergeCell ref="D11:D12"/>
    <mergeCell ref="E11:E12"/>
    <mergeCell ref="F11:F12"/>
    <mergeCell ref="G11:G12"/>
    <mergeCell ref="H11:H12"/>
    <mergeCell ref="S8:S10"/>
    <mergeCell ref="T8:T10"/>
    <mergeCell ref="U8:U10"/>
    <mergeCell ref="V8:V10"/>
    <mergeCell ref="W8:W10"/>
    <mergeCell ref="Y8:Y10"/>
    <mergeCell ref="M8:M10"/>
    <mergeCell ref="N8:N10"/>
    <mergeCell ref="U11:U12"/>
    <mergeCell ref="V11:V12"/>
    <mergeCell ref="W11:W12"/>
    <mergeCell ref="Y11:Y12"/>
    <mergeCell ref="Z11:Z12"/>
    <mergeCell ref="AA11:AA12"/>
    <mergeCell ref="O11:O12"/>
    <mergeCell ref="P11:P12"/>
    <mergeCell ref="Q11:Q12"/>
    <mergeCell ref="R11:R12"/>
    <mergeCell ref="S11:S12"/>
    <mergeCell ref="T11:T12"/>
    <mergeCell ref="I13:I15"/>
    <mergeCell ref="J13:J15"/>
    <mergeCell ref="K13:K15"/>
    <mergeCell ref="L13:L15"/>
    <mergeCell ref="A13:A15"/>
    <mergeCell ref="B13:B15"/>
    <mergeCell ref="C13:C15"/>
    <mergeCell ref="D13:D15"/>
    <mergeCell ref="E13:E15"/>
    <mergeCell ref="F13:F15"/>
    <mergeCell ref="Z13:Z15"/>
    <mergeCell ref="AA13:AA15"/>
    <mergeCell ref="A16:A17"/>
    <mergeCell ref="B16:B17"/>
    <mergeCell ref="C16:C17"/>
    <mergeCell ref="D16:D17"/>
    <mergeCell ref="E16:E17"/>
    <mergeCell ref="F16:F17"/>
    <mergeCell ref="G16:G17"/>
    <mergeCell ref="H16:H17"/>
    <mergeCell ref="S13:S15"/>
    <mergeCell ref="T13:T15"/>
    <mergeCell ref="U13:U15"/>
    <mergeCell ref="V13:V15"/>
    <mergeCell ref="W13:W15"/>
    <mergeCell ref="Y13:Y15"/>
    <mergeCell ref="M13:M15"/>
    <mergeCell ref="N13:N15"/>
    <mergeCell ref="O13:O15"/>
    <mergeCell ref="P13:P15"/>
    <mergeCell ref="Q13:Q15"/>
    <mergeCell ref="R13:R15"/>
    <mergeCell ref="G13:G15"/>
    <mergeCell ref="H13:H15"/>
    <mergeCell ref="Y16:Y17"/>
    <mergeCell ref="Z16:Z17"/>
    <mergeCell ref="AA16:AA17"/>
    <mergeCell ref="O16:O17"/>
    <mergeCell ref="P16:P17"/>
    <mergeCell ref="Q16:Q17"/>
    <mergeCell ref="R16:R17"/>
    <mergeCell ref="S16:S17"/>
    <mergeCell ref="T16:T17"/>
    <mergeCell ref="B19:B20"/>
    <mergeCell ref="C19:C20"/>
    <mergeCell ref="D19:D20"/>
    <mergeCell ref="E19:E20"/>
    <mergeCell ref="F19:F20"/>
    <mergeCell ref="U16:U17"/>
    <mergeCell ref="V16:V17"/>
    <mergeCell ref="W16:W17"/>
    <mergeCell ref="I16:I17"/>
    <mergeCell ref="J16:J17"/>
    <mergeCell ref="K16:K17"/>
    <mergeCell ref="L16:L17"/>
    <mergeCell ref="M16:M17"/>
    <mergeCell ref="N16:N17"/>
    <mergeCell ref="O19:O20"/>
    <mergeCell ref="P19:P20"/>
    <mergeCell ref="Q19:Q20"/>
    <mergeCell ref="R19:R20"/>
    <mergeCell ref="G19:G20"/>
    <mergeCell ref="H19:H20"/>
    <mergeCell ref="I19:I20"/>
    <mergeCell ref="J19:J20"/>
    <mergeCell ref="K19:K20"/>
    <mergeCell ref="Z19:Z20"/>
    <mergeCell ref="AA19:AA20"/>
    <mergeCell ref="T19:T20"/>
    <mergeCell ref="U19:U20"/>
    <mergeCell ref="V19:V20"/>
    <mergeCell ref="W19:W20"/>
    <mergeCell ref="Y19:Y20"/>
    <mergeCell ref="U22:U23"/>
    <mergeCell ref="V22:V23"/>
    <mergeCell ref="W22:W23"/>
    <mergeCell ref="Y22:Y23"/>
    <mergeCell ref="Z22:Z23"/>
    <mergeCell ref="AA22:AA23"/>
    <mergeCell ref="T22:T23"/>
    <mergeCell ref="A22:A23"/>
    <mergeCell ref="B22:B23"/>
    <mergeCell ref="C22:C23"/>
    <mergeCell ref="D22:D23"/>
    <mergeCell ref="E22:E23"/>
    <mergeCell ref="F22:F23"/>
    <mergeCell ref="G22:G23"/>
    <mergeCell ref="H22:H23"/>
    <mergeCell ref="S19:S20"/>
    <mergeCell ref="M19:M20"/>
    <mergeCell ref="N19:N20"/>
    <mergeCell ref="O22:O23"/>
    <mergeCell ref="P22:P23"/>
    <mergeCell ref="Q22:Q23"/>
    <mergeCell ref="R22:R23"/>
    <mergeCell ref="S22:S23"/>
    <mergeCell ref="L19:L20"/>
    <mergeCell ref="I22:I23"/>
    <mergeCell ref="J22:J23"/>
    <mergeCell ref="K22:K23"/>
    <mergeCell ref="L22:L23"/>
    <mergeCell ref="M22:M23"/>
    <mergeCell ref="N22:N23"/>
    <mergeCell ref="A19:A20"/>
    <mergeCell ref="I24:I25"/>
    <mergeCell ref="J24:J25"/>
    <mergeCell ref="K24:K25"/>
    <mergeCell ref="L24:L25"/>
    <mergeCell ref="A24:A25"/>
    <mergeCell ref="B24:B25"/>
    <mergeCell ref="C24:C25"/>
    <mergeCell ref="D24:D25"/>
    <mergeCell ref="E24:E25"/>
    <mergeCell ref="F24:F25"/>
    <mergeCell ref="Z24:Z25"/>
    <mergeCell ref="AA24:AA25"/>
    <mergeCell ref="A26:A27"/>
    <mergeCell ref="B26:B27"/>
    <mergeCell ref="C26:C27"/>
    <mergeCell ref="D26:D27"/>
    <mergeCell ref="E26:E27"/>
    <mergeCell ref="F26:F27"/>
    <mergeCell ref="G26:G27"/>
    <mergeCell ref="H26:H27"/>
    <mergeCell ref="S24:S25"/>
    <mergeCell ref="T24:T25"/>
    <mergeCell ref="U24:U25"/>
    <mergeCell ref="V24:V25"/>
    <mergeCell ref="W24:W25"/>
    <mergeCell ref="Y24:Y25"/>
    <mergeCell ref="M24:M25"/>
    <mergeCell ref="N24:N25"/>
    <mergeCell ref="O24:O25"/>
    <mergeCell ref="P24:P25"/>
    <mergeCell ref="Q24:Q25"/>
    <mergeCell ref="R24:R25"/>
    <mergeCell ref="G24:G25"/>
    <mergeCell ref="H24:H25"/>
    <mergeCell ref="Y26:Y27"/>
    <mergeCell ref="Z26:Z27"/>
    <mergeCell ref="AA26:AA27"/>
    <mergeCell ref="O26:O27"/>
    <mergeCell ref="P26:P27"/>
    <mergeCell ref="Q26:Q27"/>
    <mergeCell ref="R26:R27"/>
    <mergeCell ref="S26:S27"/>
    <mergeCell ref="T26:T27"/>
    <mergeCell ref="B29:B30"/>
    <mergeCell ref="C29:C30"/>
    <mergeCell ref="D29:D30"/>
    <mergeCell ref="E29:E30"/>
    <mergeCell ref="F29:F30"/>
    <mergeCell ref="U26:U27"/>
    <mergeCell ref="V26:V27"/>
    <mergeCell ref="W26:W27"/>
    <mergeCell ref="I26:I27"/>
    <mergeCell ref="J26:J27"/>
    <mergeCell ref="K26:K27"/>
    <mergeCell ref="L26:L27"/>
    <mergeCell ref="M26:M27"/>
    <mergeCell ref="N26:N27"/>
    <mergeCell ref="O29:O30"/>
    <mergeCell ref="P29:P30"/>
    <mergeCell ref="Q29:Q30"/>
    <mergeCell ref="R29:R30"/>
    <mergeCell ref="G29:G30"/>
    <mergeCell ref="H29:H30"/>
    <mergeCell ref="I29:I30"/>
    <mergeCell ref="J29:J30"/>
    <mergeCell ref="K29:K30"/>
    <mergeCell ref="Z29:Z30"/>
    <mergeCell ref="AA29:AA30"/>
    <mergeCell ref="T29:T30"/>
    <mergeCell ref="U29:U30"/>
    <mergeCell ref="V29:V30"/>
    <mergeCell ref="W29:W30"/>
    <mergeCell ref="Y29:Y30"/>
    <mergeCell ref="U32:U33"/>
    <mergeCell ref="V32:V33"/>
    <mergeCell ref="W32:W33"/>
    <mergeCell ref="Y32:Y33"/>
    <mergeCell ref="Z32:Z33"/>
    <mergeCell ref="AA32:AA33"/>
    <mergeCell ref="T32:T33"/>
    <mergeCell ref="A32:A33"/>
    <mergeCell ref="B32:B33"/>
    <mergeCell ref="C32:C33"/>
    <mergeCell ref="D32:D33"/>
    <mergeCell ref="E32:E33"/>
    <mergeCell ref="F32:F33"/>
    <mergeCell ref="G32:G33"/>
    <mergeCell ref="H32:H33"/>
    <mergeCell ref="S29:S30"/>
    <mergeCell ref="M29:M30"/>
    <mergeCell ref="N29:N30"/>
    <mergeCell ref="O32:O33"/>
    <mergeCell ref="P32:P33"/>
    <mergeCell ref="Q32:Q33"/>
    <mergeCell ref="R32:R33"/>
    <mergeCell ref="S32:S33"/>
    <mergeCell ref="L29:L30"/>
    <mergeCell ref="I32:I33"/>
    <mergeCell ref="J32:J33"/>
    <mergeCell ref="K32:K33"/>
    <mergeCell ref="L32:L33"/>
    <mergeCell ref="M32:M33"/>
    <mergeCell ref="N32:N33"/>
    <mergeCell ref="A29:A30"/>
    <mergeCell ref="G34:G35"/>
    <mergeCell ref="H34:H35"/>
    <mergeCell ref="I34:I35"/>
    <mergeCell ref="J34:J35"/>
    <mergeCell ref="K34:K35"/>
    <mergeCell ref="L34:L35"/>
    <mergeCell ref="A34:A35"/>
    <mergeCell ref="B34:B35"/>
    <mergeCell ref="C34:C35"/>
    <mergeCell ref="D34:D35"/>
    <mergeCell ref="E34:E35"/>
    <mergeCell ref="F34:F35"/>
    <mergeCell ref="I44:K44"/>
    <mergeCell ref="L44:N44"/>
    <mergeCell ref="O44:Q44"/>
    <mergeCell ref="R44:T44"/>
    <mergeCell ref="Z34:Z35"/>
    <mergeCell ref="AA34:AA35"/>
    <mergeCell ref="I43:K43"/>
    <mergeCell ref="L43:N43"/>
    <mergeCell ref="O43:Q43"/>
    <mergeCell ref="R43:T43"/>
    <mergeCell ref="S34:S35"/>
    <mergeCell ref="T34:T35"/>
    <mergeCell ref="U34:U35"/>
    <mergeCell ref="V34:V35"/>
    <mergeCell ref="W34:W35"/>
    <mergeCell ref="Y34:Y35"/>
    <mergeCell ref="M34:M35"/>
    <mergeCell ref="N34:N35"/>
    <mergeCell ref="O34:O35"/>
    <mergeCell ref="P34:P35"/>
    <mergeCell ref="Q34:Q35"/>
    <mergeCell ref="R34:R35"/>
  </mergeCells>
  <dataValidations count="3">
    <dataValidation operator="lessThan" allowBlank="1" showInputMessage="1" showErrorMessage="1" sqref="AA2:AA3 B1:B2 Z3" xr:uid="{C1386239-2E6D-483B-BF5D-D0B97E72C01A}"/>
    <dataValidation type="decimal" operator="lessThan" showInputMessage="1" sqref="AA1" xr:uid="{146756CC-1AD3-4CDD-B23F-2C1F7C46546A}">
      <formula1>0</formula1>
    </dataValidation>
    <dataValidation type="decimal" operator="lessThan" allowBlank="1" showInputMessage="1" showErrorMessage="1" sqref="Z1:Z2" xr:uid="{EF45354E-4CF2-49FB-AFEE-EE14844FCFF9}">
      <formula1>0</formula1>
    </dataValidation>
  </dataValidations>
  <hyperlinks>
    <hyperlink ref="X8" r:id="rId1" xr:uid="{1331A2E6-1788-4395-B2AA-1F1C47C6CAA0}"/>
    <hyperlink ref="X9" r:id="rId2" xr:uid="{DFE13D55-014A-4FD2-97AB-C5CF06EE6187}"/>
    <hyperlink ref="X10" r:id="rId3" xr:uid="{BFC42B4F-E9DC-41F7-AC31-0F1AFD562C27}"/>
    <hyperlink ref="X11" r:id="rId4" xr:uid="{85A01387-79FB-4539-B124-5F86D2B34E4A}"/>
    <hyperlink ref="X12" r:id="rId5" xr:uid="{97E22E2F-6C00-40D7-86B2-483326443518}"/>
    <hyperlink ref="X13" r:id="rId6" xr:uid="{2C8FAB4A-E70E-4D27-9E0A-E8CFDAF82721}"/>
    <hyperlink ref="X14" r:id="rId7" xr:uid="{6E3B9F5D-CCF5-4852-8C8C-6792867B6258}"/>
    <hyperlink ref="X15" r:id="rId8" xr:uid="{2509F93E-ED61-49EF-84CB-341C923A43D2}"/>
    <hyperlink ref="X39" r:id="rId9" xr:uid="{7E8C13AC-84A6-40BC-9E43-A170564384E7}"/>
    <hyperlink ref="X22" r:id="rId10" xr:uid="{B7450750-3065-4C44-9BFB-69C2ECC5B8CE}"/>
    <hyperlink ref="X24" r:id="rId11" xr:uid="{628F0551-E476-4A9D-BD9B-024E2EAD0106}"/>
    <hyperlink ref="X23" r:id="rId12" xr:uid="{5BFF143C-4508-437A-B01A-129C25D056F9}"/>
    <hyperlink ref="X25" r:id="rId13" xr:uid="{FA4DE12F-AD60-4FD0-AC43-DA94BC292999}"/>
    <hyperlink ref="X37" r:id="rId14" xr:uid="{F02A98F0-172F-4AB2-8871-DC6FDFA5890D}"/>
    <hyperlink ref="X40" r:id="rId15" xr:uid="{3E0F576C-A678-462C-AE8B-366FB34AA0A1}"/>
    <hyperlink ref="X41" r:id="rId16" xr:uid="{B343BD07-1690-4836-A7F9-1A4042EA59CF}"/>
    <hyperlink ref="X28" r:id="rId17" xr:uid="{C42ACF98-EB33-457C-81B4-C16ECE01E534}"/>
    <hyperlink ref="X26" r:id="rId18" xr:uid="{E2B5D8AD-C7E0-458E-85FC-0DDD327DFA4E}"/>
    <hyperlink ref="X27" r:id="rId19" xr:uid="{50981FD4-A651-4332-BBFD-6096DC929855}"/>
    <hyperlink ref="X32" r:id="rId20" xr:uid="{30A1ADFA-E34C-4CB7-99B4-4FA4C4F19700}"/>
    <hyperlink ref="X33" r:id="rId21" xr:uid="{58DB2074-2A20-4EA2-96EB-99CA7A06F5CA}"/>
    <hyperlink ref="X38" r:id="rId22" xr:uid="{74C568D6-A44C-4A8F-85B8-A17013877D44}"/>
    <hyperlink ref="X34" r:id="rId23" xr:uid="{6632CC34-4C0D-4CC6-9C5C-EAE955EE9158}"/>
    <hyperlink ref="X35" r:id="rId24" xr:uid="{A392CE5B-B4BE-49C1-A8A5-5D9BABF7087F}"/>
    <hyperlink ref="X16" r:id="rId25" xr:uid="{260D0CD2-86D9-4424-A003-76A43C1B6CEF}"/>
    <hyperlink ref="X17" r:id="rId26" xr:uid="{C31C814D-B085-498F-A2C7-DDCAEC70ABA9}"/>
    <hyperlink ref="X19" r:id="rId27" xr:uid="{4767B5EA-6D1B-480F-A401-47E64522FC28}"/>
    <hyperlink ref="X20" r:id="rId28" xr:uid="{32619E4D-8310-4CC6-8249-C23C517D646D}"/>
  </hyperlinks>
  <pageMargins left="0.7" right="0.7" top="0.75" bottom="0.75" header="0.3" footer="0.3"/>
  <pageSetup scale="33" orientation="portrait" r:id="rId29"/>
  <drawing r:id="rId30"/>
  <legacyDrawing r:id="rId3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AC786-3EAA-44C2-9028-B954EABBA3C9}">
  <sheetPr>
    <tabColor rgb="FF00B050"/>
    <pageSetUpPr fitToPage="1"/>
  </sheetPr>
  <dimension ref="A1:Z95"/>
  <sheetViews>
    <sheetView zoomScale="70" zoomScaleNormal="70" workbookViewId="0">
      <pane ySplit="7" topLeftCell="A11" activePane="bottomLeft" state="frozen"/>
      <selection activeCell="A8" sqref="A8"/>
      <selection pane="bottomLeft" activeCell="A8" sqref="A8"/>
    </sheetView>
  </sheetViews>
  <sheetFormatPr baseColWidth="10" defaultColWidth="0" defaultRowHeight="15" customHeight="1" zeroHeight="1"/>
  <cols>
    <col min="1" max="1" width="32" style="59" customWidth="1"/>
    <col min="2" max="2" width="71.28515625" style="132" customWidth="1"/>
    <col min="3" max="3" width="20.85546875" style="132" customWidth="1"/>
    <col min="4" max="4" width="17.85546875" style="132" customWidth="1"/>
    <col min="5" max="5" width="16.28515625" style="132" customWidth="1"/>
    <col min="6" max="6" width="17.7109375" style="132" customWidth="1"/>
    <col min="7" max="7" width="12.28515625" style="63" customWidth="1"/>
    <col min="8" max="8" width="12.42578125" style="132" customWidth="1"/>
    <col min="9" max="10" width="6.5703125" style="63" customWidth="1"/>
    <col min="11" max="11" width="7.42578125" style="63" customWidth="1"/>
    <col min="12" max="12" width="6.7109375" style="63" customWidth="1"/>
    <col min="13" max="13" width="7" style="63" customWidth="1"/>
    <col min="14" max="14" width="6.140625" style="63" customWidth="1"/>
    <col min="15" max="15" width="6" style="63" customWidth="1"/>
    <col min="16" max="16" width="5.5703125" style="63" customWidth="1"/>
    <col min="17" max="17" width="5.85546875" style="63" customWidth="1"/>
    <col min="18" max="18" width="6" style="63" customWidth="1"/>
    <col min="19" max="19" width="5.5703125" style="63" customWidth="1"/>
    <col min="20" max="20" width="6.5703125" style="63" customWidth="1"/>
    <col min="21" max="21" width="17.85546875" style="132" customWidth="1"/>
    <col min="22" max="22" width="19.28515625" style="132" customWidth="1"/>
    <col min="23" max="23" width="30.140625" style="132" customWidth="1"/>
    <col min="24" max="24" width="35.28515625" style="132" customWidth="1"/>
    <col min="25" max="25" width="22.42578125" style="132" customWidth="1"/>
    <col min="26" max="26" width="22.5703125" style="132" customWidth="1"/>
    <col min="27" max="16384" width="11.42578125" style="59" hidden="1"/>
  </cols>
  <sheetData>
    <row r="1" spans="1:26" ht="15.75">
      <c r="A1" s="129"/>
      <c r="B1" s="765" t="s">
        <v>22</v>
      </c>
      <c r="C1" s="766"/>
      <c r="D1" s="766"/>
      <c r="E1" s="766"/>
      <c r="F1" s="766"/>
      <c r="G1" s="766"/>
      <c r="H1" s="766"/>
      <c r="I1" s="766"/>
      <c r="J1" s="766"/>
      <c r="K1" s="766"/>
      <c r="L1" s="766"/>
      <c r="M1" s="766"/>
      <c r="N1" s="766"/>
      <c r="O1" s="766"/>
      <c r="P1" s="766"/>
      <c r="Q1" s="766"/>
      <c r="R1" s="766"/>
      <c r="S1" s="766"/>
      <c r="T1" s="766"/>
      <c r="U1" s="766"/>
      <c r="V1" s="766"/>
      <c r="W1" s="766"/>
      <c r="X1" s="767"/>
      <c r="Y1" s="491" t="s">
        <v>0</v>
      </c>
      <c r="Z1" s="492" t="s">
        <v>71</v>
      </c>
    </row>
    <row r="2" spans="1:26" ht="15.75">
      <c r="A2" s="130"/>
      <c r="B2" s="768" t="s">
        <v>82</v>
      </c>
      <c r="C2" s="769"/>
      <c r="D2" s="769"/>
      <c r="E2" s="769"/>
      <c r="F2" s="769"/>
      <c r="G2" s="769"/>
      <c r="H2" s="769"/>
      <c r="I2" s="769"/>
      <c r="J2" s="769"/>
      <c r="K2" s="769"/>
      <c r="L2" s="769"/>
      <c r="M2" s="769"/>
      <c r="N2" s="769"/>
      <c r="O2" s="769"/>
      <c r="P2" s="769"/>
      <c r="Q2" s="769"/>
      <c r="R2" s="769"/>
      <c r="S2" s="769"/>
      <c r="T2" s="769"/>
      <c r="U2" s="769"/>
      <c r="V2" s="769"/>
      <c r="W2" s="769"/>
      <c r="X2" s="770"/>
      <c r="Y2" s="493" t="s">
        <v>1</v>
      </c>
      <c r="Z2" s="494">
        <v>1</v>
      </c>
    </row>
    <row r="3" spans="1:26" ht="16.5" thickBot="1">
      <c r="A3" s="531"/>
      <c r="B3" s="771"/>
      <c r="C3" s="772"/>
      <c r="D3" s="772"/>
      <c r="E3" s="772"/>
      <c r="F3" s="772"/>
      <c r="G3" s="772"/>
      <c r="H3" s="772"/>
      <c r="I3" s="772"/>
      <c r="J3" s="772"/>
      <c r="K3" s="772"/>
      <c r="L3" s="772"/>
      <c r="M3" s="772"/>
      <c r="N3" s="772"/>
      <c r="O3" s="772"/>
      <c r="P3" s="772"/>
      <c r="Q3" s="772"/>
      <c r="R3" s="772"/>
      <c r="S3" s="772"/>
      <c r="T3" s="772"/>
      <c r="U3" s="772"/>
      <c r="V3" s="772"/>
      <c r="W3" s="772"/>
      <c r="X3" s="773"/>
      <c r="Y3" s="495" t="s">
        <v>7</v>
      </c>
      <c r="Z3" s="496"/>
    </row>
    <row r="4" spans="1:26" ht="32.25" thickBot="1">
      <c r="A4" s="497" t="s">
        <v>119</v>
      </c>
      <c r="B4" s="774" t="s">
        <v>675</v>
      </c>
      <c r="C4" s="775"/>
      <c r="D4" s="775"/>
      <c r="E4" s="775"/>
      <c r="F4" s="775"/>
      <c r="G4" s="775"/>
      <c r="H4" s="775"/>
      <c r="I4" s="775"/>
      <c r="J4" s="775"/>
      <c r="K4" s="775"/>
      <c r="L4" s="775"/>
      <c r="M4" s="775"/>
      <c r="N4" s="775"/>
      <c r="O4" s="775"/>
      <c r="P4" s="775"/>
      <c r="Q4" s="775"/>
      <c r="R4" s="775"/>
      <c r="S4" s="775"/>
      <c r="T4" s="775"/>
      <c r="U4" s="775"/>
      <c r="V4" s="775"/>
      <c r="W4" s="775"/>
      <c r="X4" s="775"/>
      <c r="Y4" s="775"/>
      <c r="Z4" s="776"/>
    </row>
    <row r="5" spans="1:26" ht="30.75" customHeight="1" thickBot="1">
      <c r="A5" s="753" t="s">
        <v>101</v>
      </c>
      <c r="B5" s="756" t="s">
        <v>83</v>
      </c>
      <c r="C5" s="757" t="s">
        <v>84</v>
      </c>
      <c r="D5" s="758"/>
      <c r="E5" s="758"/>
      <c r="F5" s="759"/>
      <c r="G5" s="757" t="s">
        <v>91</v>
      </c>
      <c r="H5" s="758"/>
      <c r="I5" s="758"/>
      <c r="J5" s="758"/>
      <c r="K5" s="758"/>
      <c r="L5" s="758"/>
      <c r="M5" s="758"/>
      <c r="N5" s="758"/>
      <c r="O5" s="758"/>
      <c r="P5" s="758"/>
      <c r="Q5" s="758"/>
      <c r="R5" s="758"/>
      <c r="S5" s="758"/>
      <c r="T5" s="758"/>
      <c r="U5" s="759"/>
      <c r="V5" s="757" t="s">
        <v>92</v>
      </c>
      <c r="W5" s="758"/>
      <c r="X5" s="758"/>
      <c r="Y5" s="759"/>
      <c r="Z5" s="739" t="s">
        <v>97</v>
      </c>
    </row>
    <row r="6" spans="1:26" ht="39" customHeight="1" thickBot="1">
      <c r="A6" s="754"/>
      <c r="B6" s="756"/>
      <c r="C6" s="737" t="s">
        <v>85</v>
      </c>
      <c r="D6" s="737" t="s">
        <v>86</v>
      </c>
      <c r="E6" s="737" t="s">
        <v>87</v>
      </c>
      <c r="F6" s="739" t="s">
        <v>88</v>
      </c>
      <c r="G6" s="757" t="s">
        <v>89</v>
      </c>
      <c r="H6" s="759"/>
      <c r="I6" s="760" t="s">
        <v>90</v>
      </c>
      <c r="J6" s="761"/>
      <c r="K6" s="761"/>
      <c r="L6" s="761"/>
      <c r="M6" s="761"/>
      <c r="N6" s="761"/>
      <c r="O6" s="761"/>
      <c r="P6" s="761"/>
      <c r="Q6" s="761"/>
      <c r="R6" s="761"/>
      <c r="S6" s="761"/>
      <c r="T6" s="762"/>
      <c r="U6" s="739" t="s">
        <v>100</v>
      </c>
      <c r="V6" s="737" t="s">
        <v>93</v>
      </c>
      <c r="W6" s="737" t="s">
        <v>94</v>
      </c>
      <c r="X6" s="737" t="s">
        <v>95</v>
      </c>
      <c r="Y6" s="737" t="s">
        <v>96</v>
      </c>
      <c r="Z6" s="737"/>
    </row>
    <row r="7" spans="1:26" ht="31.5">
      <c r="A7" s="777"/>
      <c r="B7" s="756"/>
      <c r="C7" s="737"/>
      <c r="D7" s="737"/>
      <c r="E7" s="737"/>
      <c r="F7" s="756"/>
      <c r="G7" s="499" t="s">
        <v>8</v>
      </c>
      <c r="H7" s="499" t="s">
        <v>9</v>
      </c>
      <c r="I7" s="532" t="s">
        <v>10</v>
      </c>
      <c r="J7" s="533" t="s">
        <v>11</v>
      </c>
      <c r="K7" s="533" t="s">
        <v>12</v>
      </c>
      <c r="L7" s="533" t="s">
        <v>13</v>
      </c>
      <c r="M7" s="533" t="s">
        <v>14</v>
      </c>
      <c r="N7" s="533" t="s">
        <v>15</v>
      </c>
      <c r="O7" s="533" t="s">
        <v>16</v>
      </c>
      <c r="P7" s="533" t="s">
        <v>17</v>
      </c>
      <c r="Q7" s="533" t="s">
        <v>18</v>
      </c>
      <c r="R7" s="533" t="s">
        <v>19</v>
      </c>
      <c r="S7" s="533" t="s">
        <v>20</v>
      </c>
      <c r="T7" s="534" t="s">
        <v>21</v>
      </c>
      <c r="U7" s="737"/>
      <c r="V7" s="737"/>
      <c r="W7" s="737"/>
      <c r="X7" s="737"/>
      <c r="Y7" s="737"/>
      <c r="Z7" s="737"/>
    </row>
    <row r="8" spans="1:26" ht="195">
      <c r="A8" s="535" t="s">
        <v>677</v>
      </c>
      <c r="B8" s="536" t="s">
        <v>678</v>
      </c>
      <c r="C8" s="537" t="s">
        <v>679</v>
      </c>
      <c r="D8" s="538" t="s">
        <v>680</v>
      </c>
      <c r="E8" s="539" t="s">
        <v>681</v>
      </c>
      <c r="F8" s="540" t="s">
        <v>25</v>
      </c>
      <c r="G8" s="541">
        <v>0</v>
      </c>
      <c r="H8" s="541" t="s">
        <v>682</v>
      </c>
      <c r="I8" s="542"/>
      <c r="J8" s="543"/>
      <c r="K8" s="543"/>
      <c r="L8" s="543"/>
      <c r="M8" s="543"/>
      <c r="N8" s="543">
        <v>1</v>
      </c>
      <c r="O8" s="543"/>
      <c r="P8" s="543"/>
      <c r="Q8" s="543"/>
      <c r="R8" s="543"/>
      <c r="S8" s="543"/>
      <c r="T8" s="543">
        <v>1</v>
      </c>
      <c r="U8" s="544"/>
      <c r="V8" s="545">
        <v>1</v>
      </c>
      <c r="W8" s="546" t="s">
        <v>968</v>
      </c>
      <c r="X8" s="544" t="s">
        <v>969</v>
      </c>
      <c r="Y8" s="234" t="s">
        <v>920</v>
      </c>
      <c r="Z8" s="547" t="s">
        <v>683</v>
      </c>
    </row>
    <row r="9" spans="1:26" ht="187.5" customHeight="1">
      <c r="A9" s="535" t="s">
        <v>677</v>
      </c>
      <c r="B9" s="548" t="s">
        <v>684</v>
      </c>
      <c r="C9" s="537" t="s">
        <v>679</v>
      </c>
      <c r="D9" s="538" t="s">
        <v>680</v>
      </c>
      <c r="E9" s="539" t="s">
        <v>681</v>
      </c>
      <c r="F9" s="540" t="s">
        <v>25</v>
      </c>
      <c r="G9" s="541">
        <v>0</v>
      </c>
      <c r="H9" s="541" t="s">
        <v>685</v>
      </c>
      <c r="I9" s="542"/>
      <c r="J9" s="543"/>
      <c r="K9" s="543">
        <v>1</v>
      </c>
      <c r="L9" s="543"/>
      <c r="M9" s="543"/>
      <c r="N9" s="549">
        <v>1</v>
      </c>
      <c r="O9" s="543"/>
      <c r="P9" s="543"/>
      <c r="Q9" s="543"/>
      <c r="R9" s="543"/>
      <c r="S9" s="543"/>
      <c r="T9" s="543">
        <v>1</v>
      </c>
      <c r="U9" s="544"/>
      <c r="V9" s="545">
        <v>1</v>
      </c>
      <c r="W9" s="550" t="s">
        <v>970</v>
      </c>
      <c r="X9" s="544" t="s">
        <v>971</v>
      </c>
      <c r="Y9" s="234" t="s">
        <v>920</v>
      </c>
      <c r="Z9" s="547" t="s">
        <v>683</v>
      </c>
    </row>
    <row r="10" spans="1:26" ht="105" customHeight="1">
      <c r="A10" s="535" t="s">
        <v>677</v>
      </c>
      <c r="B10" s="536" t="s">
        <v>686</v>
      </c>
      <c r="C10" s="537" t="s">
        <v>679</v>
      </c>
      <c r="D10" s="538" t="s">
        <v>680</v>
      </c>
      <c r="E10" s="539" t="s">
        <v>681</v>
      </c>
      <c r="F10" s="540" t="s">
        <v>25</v>
      </c>
      <c r="G10" s="541">
        <v>0</v>
      </c>
      <c r="H10" s="541" t="s">
        <v>682</v>
      </c>
      <c r="I10" s="542"/>
      <c r="J10" s="543"/>
      <c r="K10" s="543"/>
      <c r="L10" s="543"/>
      <c r="M10" s="543"/>
      <c r="N10" s="543">
        <v>1</v>
      </c>
      <c r="O10" s="543"/>
      <c r="P10" s="543"/>
      <c r="Q10" s="543"/>
      <c r="R10" s="543"/>
      <c r="S10" s="543"/>
      <c r="T10" s="543">
        <v>1</v>
      </c>
      <c r="U10" s="544"/>
      <c r="V10" s="545">
        <v>1</v>
      </c>
      <c r="W10" s="546" t="s">
        <v>972</v>
      </c>
      <c r="X10" s="544" t="s">
        <v>973</v>
      </c>
      <c r="Y10" s="234" t="s">
        <v>920</v>
      </c>
      <c r="Z10" s="547" t="s">
        <v>683</v>
      </c>
    </row>
    <row r="11" spans="1:26" ht="210">
      <c r="A11" s="535" t="s">
        <v>677</v>
      </c>
      <c r="B11" s="536" t="s">
        <v>687</v>
      </c>
      <c r="C11" s="537" t="s">
        <v>679</v>
      </c>
      <c r="D11" s="538" t="s">
        <v>680</v>
      </c>
      <c r="E11" s="539" t="s">
        <v>681</v>
      </c>
      <c r="F11" s="540" t="s">
        <v>25</v>
      </c>
      <c r="G11" s="541">
        <v>0</v>
      </c>
      <c r="H11" s="541" t="s">
        <v>685</v>
      </c>
      <c r="I11" s="542"/>
      <c r="J11" s="543"/>
      <c r="K11" s="543"/>
      <c r="L11" s="543"/>
      <c r="M11" s="543"/>
      <c r="N11" s="549">
        <v>1</v>
      </c>
      <c r="O11" s="543"/>
      <c r="P11" s="543"/>
      <c r="Q11" s="543">
        <v>1</v>
      </c>
      <c r="R11" s="543"/>
      <c r="S11" s="543"/>
      <c r="T11" s="543">
        <v>1</v>
      </c>
      <c r="U11" s="544"/>
      <c r="V11" s="545">
        <v>1</v>
      </c>
      <c r="W11" s="550" t="s">
        <v>974</v>
      </c>
      <c r="X11" s="544" t="s">
        <v>975</v>
      </c>
      <c r="Y11" s="234" t="s">
        <v>920</v>
      </c>
      <c r="Z11" s="547" t="s">
        <v>683</v>
      </c>
    </row>
    <row r="12" spans="1:26" ht="105" customHeight="1">
      <c r="A12" s="535" t="s">
        <v>677</v>
      </c>
      <c r="B12" s="536" t="s">
        <v>688</v>
      </c>
      <c r="C12" s="537" t="s">
        <v>679</v>
      </c>
      <c r="D12" s="538" t="s">
        <v>680</v>
      </c>
      <c r="E12" s="539" t="s">
        <v>681</v>
      </c>
      <c r="F12" s="540" t="s">
        <v>25</v>
      </c>
      <c r="G12" s="541">
        <v>0</v>
      </c>
      <c r="H12" s="541" t="s">
        <v>682</v>
      </c>
      <c r="I12" s="551"/>
      <c r="J12" s="552"/>
      <c r="K12" s="552"/>
      <c r="L12" s="552"/>
      <c r="M12" s="552"/>
      <c r="N12" s="552">
        <v>0</v>
      </c>
      <c r="O12" s="552"/>
      <c r="P12" s="552"/>
      <c r="Q12" s="552"/>
      <c r="R12" s="552"/>
      <c r="S12" s="552"/>
      <c r="T12" s="552">
        <v>1</v>
      </c>
      <c r="U12" s="544"/>
      <c r="V12" s="545">
        <v>0</v>
      </c>
      <c r="W12" s="553"/>
      <c r="X12" s="544"/>
      <c r="Y12" s="544" t="s">
        <v>976</v>
      </c>
      <c r="Z12" s="547" t="s">
        <v>683</v>
      </c>
    </row>
    <row r="13" spans="1:26">
      <c r="A13" s="554"/>
      <c r="B13" s="555"/>
      <c r="C13" s="556"/>
      <c r="D13" s="556"/>
      <c r="E13" s="556"/>
      <c r="F13" s="556"/>
      <c r="G13" s="557"/>
      <c r="H13" s="556"/>
      <c r="I13" s="539">
        <f>SUM(I8:I12)</f>
        <v>0</v>
      </c>
      <c r="J13" s="539">
        <f t="shared" ref="J13:T13" si="0">SUM(J8:J12)</f>
        <v>0</v>
      </c>
      <c r="K13" s="539">
        <f t="shared" si="0"/>
        <v>1</v>
      </c>
      <c r="L13" s="539">
        <f t="shared" si="0"/>
        <v>0</v>
      </c>
      <c r="M13" s="539">
        <f t="shared" si="0"/>
        <v>0</v>
      </c>
      <c r="N13" s="539">
        <f t="shared" si="0"/>
        <v>4</v>
      </c>
      <c r="O13" s="539">
        <f t="shared" si="0"/>
        <v>0</v>
      </c>
      <c r="P13" s="539">
        <f t="shared" si="0"/>
        <v>0</v>
      </c>
      <c r="Q13" s="539">
        <f t="shared" si="0"/>
        <v>1</v>
      </c>
      <c r="R13" s="539">
        <f t="shared" si="0"/>
        <v>0</v>
      </c>
      <c r="S13" s="539">
        <f t="shared" si="0"/>
        <v>0</v>
      </c>
      <c r="T13" s="539">
        <f t="shared" si="0"/>
        <v>5</v>
      </c>
      <c r="U13" s="556"/>
      <c r="V13" s="556"/>
      <c r="W13" s="556"/>
      <c r="X13" s="556"/>
      <c r="Y13" s="556"/>
      <c r="Z13" s="556"/>
    </row>
    <row r="14" spans="1:26" ht="31.5">
      <c r="A14" s="529" t="s">
        <v>98</v>
      </c>
      <c r="B14" s="530">
        <v>45673</v>
      </c>
      <c r="C14" s="556"/>
      <c r="D14" s="556"/>
      <c r="E14" s="556"/>
      <c r="F14" s="556"/>
      <c r="G14" s="557"/>
      <c r="H14" s="556"/>
      <c r="I14" s="764">
        <f>SUM(I13:K13)</f>
        <v>1</v>
      </c>
      <c r="J14" s="764"/>
      <c r="K14" s="764"/>
      <c r="L14" s="764">
        <f t="shared" ref="L14" si="1">SUM(L13:N13)</f>
        <v>4</v>
      </c>
      <c r="M14" s="764"/>
      <c r="N14" s="764"/>
      <c r="O14" s="764">
        <f t="shared" ref="O14" si="2">SUM(O13:Q13)</f>
        <v>1</v>
      </c>
      <c r="P14" s="764"/>
      <c r="Q14" s="764"/>
      <c r="R14" s="764">
        <f t="shared" ref="R14" si="3">SUM(R13:T13)</f>
        <v>5</v>
      </c>
      <c r="S14" s="764"/>
      <c r="T14" s="764"/>
      <c r="U14" s="556">
        <f>SUM(I14:T14)</f>
        <v>11</v>
      </c>
      <c r="V14" s="556"/>
      <c r="W14" s="556"/>
      <c r="X14" s="556"/>
      <c r="Y14" s="556"/>
      <c r="Z14" s="556"/>
    </row>
    <row r="15" spans="1:26" ht="27" customHeight="1">
      <c r="A15" s="558"/>
      <c r="B15" s="556"/>
      <c r="C15" s="556"/>
      <c r="D15" s="556"/>
      <c r="E15" s="556"/>
      <c r="F15" s="556"/>
      <c r="G15" s="557"/>
      <c r="H15" s="556"/>
      <c r="I15" s="763">
        <f>+I14/$U14</f>
        <v>9.0909090909090912E-2</v>
      </c>
      <c r="J15" s="763"/>
      <c r="K15" s="763"/>
      <c r="L15" s="763">
        <f>+(L14/$U14)+I15</f>
        <v>0.45454545454545459</v>
      </c>
      <c r="M15" s="763"/>
      <c r="N15" s="763"/>
      <c r="O15" s="763">
        <f t="shared" ref="O15" si="4">+(O14/$U14)+L15</f>
        <v>0.54545454545454553</v>
      </c>
      <c r="P15" s="763"/>
      <c r="Q15" s="763"/>
      <c r="R15" s="763">
        <f t="shared" ref="R15" si="5">+(R14/$U14)+O15</f>
        <v>1</v>
      </c>
      <c r="S15" s="763"/>
      <c r="T15" s="763"/>
      <c r="U15" s="556"/>
      <c r="V15" s="556"/>
      <c r="W15" s="556"/>
      <c r="X15" s="556"/>
      <c r="Y15" s="556"/>
      <c r="Z15" s="556"/>
    </row>
    <row r="16" spans="1:26">
      <c r="A16" s="558"/>
      <c r="B16" s="556"/>
      <c r="C16" s="556"/>
      <c r="D16" s="556"/>
      <c r="E16" s="556"/>
      <c r="F16" s="556"/>
      <c r="G16" s="557"/>
      <c r="H16" s="556"/>
      <c r="I16" s="557"/>
      <c r="J16" s="557"/>
      <c r="K16" s="557"/>
      <c r="L16" s="557"/>
      <c r="M16" s="557"/>
      <c r="N16" s="557"/>
      <c r="O16" s="557"/>
      <c r="P16" s="557"/>
      <c r="Q16" s="557"/>
      <c r="R16" s="557"/>
      <c r="S16" s="557"/>
      <c r="T16" s="557"/>
      <c r="U16" s="556"/>
      <c r="V16" s="556"/>
      <c r="W16" s="556"/>
      <c r="X16" s="556"/>
      <c r="Y16" s="556"/>
      <c r="Z16" s="556"/>
    </row>
    <row r="17" spans="1:1">
      <c r="A17" s="558"/>
    </row>
    <row r="18" spans="1:1">
      <c r="A18" s="558"/>
    </row>
    <row r="19" spans="1:1"/>
    <row r="20" spans="1:1"/>
    <row r="21" spans="1:1"/>
    <row r="22" spans="1:1"/>
    <row r="23" spans="1:1"/>
    <row r="24" spans="1:1"/>
    <row r="25" spans="1:1"/>
    <row r="26" spans="1:1"/>
    <row r="27" spans="1:1"/>
    <row r="28" spans="1:1"/>
    <row r="29" spans="1:1"/>
    <row r="30" spans="1:1"/>
    <row r="31" spans="1:1"/>
    <row r="32" spans="1:1"/>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sheetData>
  <mergeCells count="28">
    <mergeCell ref="B1:X1"/>
    <mergeCell ref="B2:X3"/>
    <mergeCell ref="B4:Z4"/>
    <mergeCell ref="A5:A7"/>
    <mergeCell ref="B5:B7"/>
    <mergeCell ref="C5:F5"/>
    <mergeCell ref="G5:U5"/>
    <mergeCell ref="V5:Y5"/>
    <mergeCell ref="Z5:Z7"/>
    <mergeCell ref="C6:C7"/>
    <mergeCell ref="D6:D7"/>
    <mergeCell ref="E6:E7"/>
    <mergeCell ref="F6:F7"/>
    <mergeCell ref="G6:H6"/>
    <mergeCell ref="I6:T6"/>
    <mergeCell ref="W6:W7"/>
    <mergeCell ref="X6:X7"/>
    <mergeCell ref="Y6:Y7"/>
    <mergeCell ref="I14:K14"/>
    <mergeCell ref="L14:N14"/>
    <mergeCell ref="O14:Q14"/>
    <mergeCell ref="R14:T14"/>
    <mergeCell ref="U6:U7"/>
    <mergeCell ref="I15:K15"/>
    <mergeCell ref="L15:N15"/>
    <mergeCell ref="O15:Q15"/>
    <mergeCell ref="R15:T15"/>
    <mergeCell ref="V6:V7"/>
  </mergeCells>
  <dataValidations count="3">
    <dataValidation operator="lessThan" allowBlank="1" showInputMessage="1" showErrorMessage="1" sqref="Z2:Z3 B1:B2 Y3" xr:uid="{47B8307B-7165-42AA-9D84-A0F90A6D885D}"/>
    <dataValidation type="decimal" operator="lessThan" showInputMessage="1" sqref="Z1" xr:uid="{3BA17CC9-F19F-43C7-8B8F-742BCBEB1B7B}">
      <formula1>0</formula1>
    </dataValidation>
    <dataValidation type="decimal" operator="lessThan" allowBlank="1" showInputMessage="1" showErrorMessage="1" sqref="Y1:Y2" xr:uid="{EB758DCC-1FD9-4A48-AF6F-FCF4F4DE301F}">
      <formula1>0</formula1>
    </dataValidation>
  </dataValidations>
  <hyperlinks>
    <hyperlink ref="W8" r:id="rId1" xr:uid="{98250154-1F3C-47EE-854B-9BE43016B95C}"/>
    <hyperlink ref="W9" r:id="rId2" xr:uid="{832A2F39-1FF8-41F5-B2E9-BBEED50DFDFC}"/>
    <hyperlink ref="W10" r:id="rId3" xr:uid="{76FA0124-528C-4B72-B4E3-C8BC7F0F6F57}"/>
    <hyperlink ref="W11" r:id="rId4" xr:uid="{AB4FD571-7E72-46A6-8541-0F1DE43E19A8}"/>
  </hyperlinks>
  <pageMargins left="0.7" right="0.7" top="0.75" bottom="0.75" header="0.3" footer="0.3"/>
  <pageSetup paperSize="5" scale="33" orientation="landscape"/>
  <drawing r:id="rId5"/>
  <legacyDrawing r:id="rId6"/>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D401B-63E8-4B51-931A-597AFF557920}">
  <sheetPr>
    <tabColor rgb="FF00B050"/>
    <pageSetUpPr fitToPage="1"/>
  </sheetPr>
  <dimension ref="A1:Z95"/>
  <sheetViews>
    <sheetView zoomScale="70" zoomScaleNormal="70" workbookViewId="0">
      <pane ySplit="7" topLeftCell="A8" activePane="bottomLeft" state="frozen"/>
      <selection activeCell="A8" sqref="A8"/>
      <selection pane="bottomLeft" activeCell="A8" sqref="A8"/>
    </sheetView>
  </sheetViews>
  <sheetFormatPr baseColWidth="10" defaultColWidth="0" defaultRowHeight="15" customHeight="1" zeroHeight="1"/>
  <cols>
    <col min="1" max="1" width="32" style="218" customWidth="1"/>
    <col min="2" max="2" width="71.28515625" style="587" customWidth="1"/>
    <col min="3" max="3" width="20.85546875" style="587" customWidth="1"/>
    <col min="4" max="4" width="17.85546875" style="587" customWidth="1"/>
    <col min="5" max="5" width="16.28515625" style="587" customWidth="1"/>
    <col min="6" max="6" width="17.7109375" style="587" customWidth="1"/>
    <col min="7" max="7" width="12.28515625" style="588" customWidth="1"/>
    <col min="8" max="8" width="12.42578125" style="587" customWidth="1"/>
    <col min="9" max="10" width="6.5703125" style="588" customWidth="1"/>
    <col min="11" max="11" width="7.42578125" style="588" customWidth="1"/>
    <col min="12" max="12" width="6.7109375" style="588" customWidth="1"/>
    <col min="13" max="13" width="7" style="588" customWidth="1"/>
    <col min="14" max="14" width="6.140625" style="588" customWidth="1"/>
    <col min="15" max="15" width="6" style="588" customWidth="1"/>
    <col min="16" max="16" width="5.5703125" style="588" customWidth="1"/>
    <col min="17" max="17" width="5.85546875" style="588" customWidth="1"/>
    <col min="18" max="18" width="6" style="588" customWidth="1"/>
    <col min="19" max="19" width="5.5703125" style="588" customWidth="1"/>
    <col min="20" max="20" width="6.5703125" style="588" customWidth="1"/>
    <col min="21" max="21" width="17.85546875" style="587" customWidth="1"/>
    <col min="22" max="22" width="19.28515625" style="587" customWidth="1"/>
    <col min="23" max="23" width="30.140625" style="587" customWidth="1"/>
    <col min="24" max="24" width="34.28515625" style="587" customWidth="1"/>
    <col min="25" max="25" width="22.42578125" style="587" customWidth="1"/>
    <col min="26" max="26" width="22.5703125" style="587" customWidth="1"/>
    <col min="27" max="16384" width="11.42578125" style="218" hidden="1"/>
  </cols>
  <sheetData>
    <row r="1" spans="1:26" ht="15.75">
      <c r="A1" s="559"/>
      <c r="B1" s="785" t="s">
        <v>22</v>
      </c>
      <c r="C1" s="786"/>
      <c r="D1" s="786"/>
      <c r="E1" s="786"/>
      <c r="F1" s="786"/>
      <c r="G1" s="786"/>
      <c r="H1" s="786"/>
      <c r="I1" s="786"/>
      <c r="J1" s="786"/>
      <c r="K1" s="786"/>
      <c r="L1" s="786"/>
      <c r="M1" s="786"/>
      <c r="N1" s="786"/>
      <c r="O1" s="786"/>
      <c r="P1" s="786"/>
      <c r="Q1" s="786"/>
      <c r="R1" s="786"/>
      <c r="S1" s="786"/>
      <c r="T1" s="786"/>
      <c r="U1" s="786"/>
      <c r="V1" s="786"/>
      <c r="W1" s="786"/>
      <c r="X1" s="787"/>
      <c r="Y1" s="11" t="s">
        <v>0</v>
      </c>
      <c r="Z1" s="216" t="s">
        <v>71</v>
      </c>
    </row>
    <row r="2" spans="1:26" ht="15.75">
      <c r="A2" s="560"/>
      <c r="B2" s="788" t="s">
        <v>82</v>
      </c>
      <c r="C2" s="789"/>
      <c r="D2" s="789"/>
      <c r="E2" s="789"/>
      <c r="F2" s="789"/>
      <c r="G2" s="789"/>
      <c r="H2" s="789"/>
      <c r="I2" s="789"/>
      <c r="J2" s="789"/>
      <c r="K2" s="789"/>
      <c r="L2" s="789"/>
      <c r="M2" s="789"/>
      <c r="N2" s="789"/>
      <c r="O2" s="789"/>
      <c r="P2" s="789"/>
      <c r="Q2" s="789"/>
      <c r="R2" s="789"/>
      <c r="S2" s="789"/>
      <c r="T2" s="789"/>
      <c r="U2" s="789"/>
      <c r="V2" s="789"/>
      <c r="W2" s="789"/>
      <c r="X2" s="790"/>
      <c r="Y2" s="561" t="s">
        <v>1</v>
      </c>
      <c r="Z2" s="562">
        <v>1</v>
      </c>
    </row>
    <row r="3" spans="1:26" ht="16.5" thickBot="1">
      <c r="A3" s="563"/>
      <c r="B3" s="791"/>
      <c r="C3" s="792"/>
      <c r="D3" s="792"/>
      <c r="E3" s="792"/>
      <c r="F3" s="792"/>
      <c r="G3" s="792"/>
      <c r="H3" s="792"/>
      <c r="I3" s="792"/>
      <c r="J3" s="792"/>
      <c r="K3" s="792"/>
      <c r="L3" s="792"/>
      <c r="M3" s="792"/>
      <c r="N3" s="792"/>
      <c r="O3" s="792"/>
      <c r="P3" s="792"/>
      <c r="Q3" s="792"/>
      <c r="R3" s="792"/>
      <c r="S3" s="792"/>
      <c r="T3" s="792"/>
      <c r="U3" s="792"/>
      <c r="V3" s="792"/>
      <c r="W3" s="792"/>
      <c r="X3" s="793"/>
      <c r="Y3" s="564" t="s">
        <v>7</v>
      </c>
      <c r="Z3" s="565"/>
    </row>
    <row r="4" spans="1:26" ht="32.25" thickBot="1">
      <c r="A4" s="566" t="s">
        <v>119</v>
      </c>
      <c r="B4" s="794" t="s">
        <v>689</v>
      </c>
      <c r="C4" s="795"/>
      <c r="D4" s="795"/>
      <c r="E4" s="795"/>
      <c r="F4" s="795"/>
      <c r="G4" s="795"/>
      <c r="H4" s="795"/>
      <c r="I4" s="795"/>
      <c r="J4" s="795"/>
      <c r="K4" s="795"/>
      <c r="L4" s="795"/>
      <c r="M4" s="795"/>
      <c r="N4" s="795"/>
      <c r="O4" s="795"/>
      <c r="P4" s="795"/>
      <c r="Q4" s="795"/>
      <c r="R4" s="795"/>
      <c r="S4" s="795"/>
      <c r="T4" s="795"/>
      <c r="U4" s="795"/>
      <c r="V4" s="795"/>
      <c r="W4" s="795"/>
      <c r="X4" s="795"/>
      <c r="Y4" s="795"/>
      <c r="Z4" s="796"/>
    </row>
    <row r="5" spans="1:26" ht="30.75" customHeight="1" thickBot="1">
      <c r="A5" s="797" t="s">
        <v>101</v>
      </c>
      <c r="B5" s="800" t="s">
        <v>83</v>
      </c>
      <c r="C5" s="801" t="s">
        <v>84</v>
      </c>
      <c r="D5" s="802"/>
      <c r="E5" s="802"/>
      <c r="F5" s="803"/>
      <c r="G5" s="801" t="s">
        <v>91</v>
      </c>
      <c r="H5" s="802"/>
      <c r="I5" s="802"/>
      <c r="J5" s="802"/>
      <c r="K5" s="802"/>
      <c r="L5" s="802"/>
      <c r="M5" s="802"/>
      <c r="N5" s="802"/>
      <c r="O5" s="802"/>
      <c r="P5" s="802"/>
      <c r="Q5" s="802"/>
      <c r="R5" s="802"/>
      <c r="S5" s="802"/>
      <c r="T5" s="802"/>
      <c r="U5" s="803"/>
      <c r="V5" s="801" t="s">
        <v>92</v>
      </c>
      <c r="W5" s="802"/>
      <c r="X5" s="802"/>
      <c r="Y5" s="803"/>
      <c r="Z5" s="784" t="s">
        <v>97</v>
      </c>
    </row>
    <row r="6" spans="1:26" ht="39" customHeight="1" thickBot="1">
      <c r="A6" s="798"/>
      <c r="B6" s="800"/>
      <c r="C6" s="782" t="s">
        <v>85</v>
      </c>
      <c r="D6" s="782" t="s">
        <v>86</v>
      </c>
      <c r="E6" s="782" t="s">
        <v>87</v>
      </c>
      <c r="F6" s="784" t="s">
        <v>88</v>
      </c>
      <c r="G6" s="801" t="s">
        <v>89</v>
      </c>
      <c r="H6" s="803"/>
      <c r="I6" s="804" t="s">
        <v>90</v>
      </c>
      <c r="J6" s="805"/>
      <c r="K6" s="805"/>
      <c r="L6" s="805"/>
      <c r="M6" s="805"/>
      <c r="N6" s="805"/>
      <c r="O6" s="805"/>
      <c r="P6" s="805"/>
      <c r="Q6" s="805"/>
      <c r="R6" s="805"/>
      <c r="S6" s="805"/>
      <c r="T6" s="806"/>
      <c r="U6" s="784" t="s">
        <v>100</v>
      </c>
      <c r="V6" s="782" t="s">
        <v>93</v>
      </c>
      <c r="W6" s="782" t="s">
        <v>94</v>
      </c>
      <c r="X6" s="782" t="s">
        <v>95</v>
      </c>
      <c r="Y6" s="782" t="s">
        <v>96</v>
      </c>
      <c r="Z6" s="782"/>
    </row>
    <row r="7" spans="1:26" ht="31.5">
      <c r="A7" s="799"/>
      <c r="B7" s="800"/>
      <c r="C7" s="782"/>
      <c r="D7" s="782"/>
      <c r="E7" s="782"/>
      <c r="F7" s="800"/>
      <c r="G7" s="70" t="s">
        <v>8</v>
      </c>
      <c r="H7" s="70" t="s">
        <v>9</v>
      </c>
      <c r="I7" s="567" t="s">
        <v>10</v>
      </c>
      <c r="J7" s="568" t="s">
        <v>11</v>
      </c>
      <c r="K7" s="568" t="s">
        <v>12</v>
      </c>
      <c r="L7" s="568" t="s">
        <v>13</v>
      </c>
      <c r="M7" s="568" t="s">
        <v>14</v>
      </c>
      <c r="N7" s="568" t="s">
        <v>15</v>
      </c>
      <c r="O7" s="568" t="s">
        <v>16</v>
      </c>
      <c r="P7" s="568" t="s">
        <v>17</v>
      </c>
      <c r="Q7" s="568" t="s">
        <v>18</v>
      </c>
      <c r="R7" s="568" t="s">
        <v>19</v>
      </c>
      <c r="S7" s="568" t="s">
        <v>20</v>
      </c>
      <c r="T7" s="569" t="s">
        <v>21</v>
      </c>
      <c r="U7" s="782"/>
      <c r="V7" s="782"/>
      <c r="W7" s="782"/>
      <c r="X7" s="782"/>
      <c r="Y7" s="782"/>
      <c r="Z7" s="782"/>
    </row>
    <row r="8" spans="1:26" ht="173.25">
      <c r="A8" s="570" t="s">
        <v>677</v>
      </c>
      <c r="B8" s="571" t="s">
        <v>372</v>
      </c>
      <c r="C8" s="572" t="s">
        <v>690</v>
      </c>
      <c r="D8" s="572" t="s">
        <v>680</v>
      </c>
      <c r="E8" s="572" t="s">
        <v>691</v>
      </c>
      <c r="F8" s="572" t="s">
        <v>25</v>
      </c>
      <c r="G8" s="573">
        <v>0.01</v>
      </c>
      <c r="H8" s="573">
        <v>1</v>
      </c>
      <c r="I8" s="574"/>
      <c r="J8" s="575"/>
      <c r="K8" s="575"/>
      <c r="L8" s="575"/>
      <c r="M8" s="575"/>
      <c r="N8" s="576">
        <v>1</v>
      </c>
      <c r="O8" s="575"/>
      <c r="P8" s="575"/>
      <c r="Q8" s="575"/>
      <c r="R8" s="575"/>
      <c r="S8" s="575"/>
      <c r="T8" s="575"/>
      <c r="U8" s="577"/>
      <c r="V8" s="577"/>
      <c r="W8" s="578" t="s">
        <v>977</v>
      </c>
      <c r="X8" s="577" t="s">
        <v>978</v>
      </c>
      <c r="Y8" s="234" t="s">
        <v>920</v>
      </c>
      <c r="Z8" s="579" t="s">
        <v>683</v>
      </c>
    </row>
    <row r="9" spans="1:26" ht="173.25">
      <c r="A9" s="570" t="s">
        <v>677</v>
      </c>
      <c r="B9" s="580" t="s">
        <v>373</v>
      </c>
      <c r="C9" s="572" t="s">
        <v>690</v>
      </c>
      <c r="D9" s="572" t="s">
        <v>680</v>
      </c>
      <c r="E9" s="572" t="s">
        <v>691</v>
      </c>
      <c r="F9" s="572" t="s">
        <v>25</v>
      </c>
      <c r="G9" s="573">
        <v>0</v>
      </c>
      <c r="H9" s="573">
        <v>3</v>
      </c>
      <c r="I9" s="581"/>
      <c r="J9" s="217"/>
      <c r="K9" s="217">
        <v>1</v>
      </c>
      <c r="L9" s="217"/>
      <c r="M9" s="217"/>
      <c r="N9" s="576">
        <v>1</v>
      </c>
      <c r="O9" s="217"/>
      <c r="P9" s="217"/>
      <c r="Q9" s="217">
        <v>1</v>
      </c>
      <c r="R9" s="217"/>
      <c r="S9" s="217"/>
      <c r="T9" s="217"/>
      <c r="U9" s="577"/>
      <c r="V9" s="577"/>
      <c r="W9" s="582" t="s">
        <v>979</v>
      </c>
      <c r="X9" s="577" t="s">
        <v>980</v>
      </c>
      <c r="Y9" s="234" t="s">
        <v>920</v>
      </c>
      <c r="Z9" s="579" t="s">
        <v>683</v>
      </c>
    </row>
    <row r="10" spans="1:26" ht="141.75">
      <c r="A10" s="570" t="s">
        <v>677</v>
      </c>
      <c r="B10" s="580" t="s">
        <v>374</v>
      </c>
      <c r="C10" s="572" t="s">
        <v>690</v>
      </c>
      <c r="D10" s="572" t="s">
        <v>680</v>
      </c>
      <c r="E10" s="572" t="s">
        <v>691</v>
      </c>
      <c r="F10" s="572" t="s">
        <v>25</v>
      </c>
      <c r="G10" s="573">
        <v>0</v>
      </c>
      <c r="H10" s="573">
        <v>1</v>
      </c>
      <c r="I10" s="581"/>
      <c r="J10" s="217"/>
      <c r="K10" s="217"/>
      <c r="L10" s="217"/>
      <c r="M10" s="217"/>
      <c r="N10" s="217"/>
      <c r="O10" s="217"/>
      <c r="P10" s="217"/>
      <c r="Q10" s="217"/>
      <c r="R10" s="217"/>
      <c r="S10" s="217"/>
      <c r="T10" s="217">
        <v>1</v>
      </c>
      <c r="U10" s="577"/>
      <c r="V10" s="577"/>
      <c r="W10" s="583" t="s">
        <v>375</v>
      </c>
      <c r="X10" s="577"/>
      <c r="Y10" s="577"/>
      <c r="Z10" s="579" t="s">
        <v>683</v>
      </c>
    </row>
    <row r="11" spans="1:26" ht="141.75">
      <c r="A11" s="570" t="s">
        <v>677</v>
      </c>
      <c r="B11" s="580" t="s">
        <v>376</v>
      </c>
      <c r="C11" s="572" t="s">
        <v>690</v>
      </c>
      <c r="D11" s="572" t="s">
        <v>680</v>
      </c>
      <c r="E11" s="572" t="s">
        <v>691</v>
      </c>
      <c r="F11" s="572" t="s">
        <v>25</v>
      </c>
      <c r="G11" s="573">
        <v>0</v>
      </c>
      <c r="H11" s="573">
        <v>1</v>
      </c>
      <c r="I11" s="581"/>
      <c r="J11" s="217"/>
      <c r="K11" s="217"/>
      <c r="L11" s="217"/>
      <c r="M11" s="217"/>
      <c r="N11" s="217"/>
      <c r="O11" s="217"/>
      <c r="P11" s="217"/>
      <c r="Q11" s="217"/>
      <c r="R11" s="217"/>
      <c r="S11" s="217"/>
      <c r="T11" s="217">
        <v>1</v>
      </c>
      <c r="U11" s="577"/>
      <c r="V11" s="577"/>
      <c r="W11" s="583" t="s">
        <v>377</v>
      </c>
      <c r="X11" s="577"/>
      <c r="Y11" s="577"/>
      <c r="Z11" s="579" t="s">
        <v>683</v>
      </c>
    </row>
    <row r="12" spans="1:26" ht="141.75">
      <c r="A12" s="570" t="s">
        <v>677</v>
      </c>
      <c r="B12" s="580" t="s">
        <v>378</v>
      </c>
      <c r="C12" s="572" t="s">
        <v>690</v>
      </c>
      <c r="D12" s="572" t="s">
        <v>680</v>
      </c>
      <c r="E12" s="572" t="s">
        <v>691</v>
      </c>
      <c r="F12" s="572" t="s">
        <v>25</v>
      </c>
      <c r="G12" s="573">
        <v>0</v>
      </c>
      <c r="H12" s="573">
        <v>1</v>
      </c>
      <c r="I12" s="581"/>
      <c r="J12" s="217"/>
      <c r="K12" s="217"/>
      <c r="L12" s="217"/>
      <c r="M12" s="217"/>
      <c r="N12" s="217"/>
      <c r="O12" s="217"/>
      <c r="P12" s="217"/>
      <c r="Q12" s="217"/>
      <c r="R12" s="217"/>
      <c r="S12" s="217"/>
      <c r="T12" s="217">
        <v>1</v>
      </c>
      <c r="U12" s="577"/>
      <c r="V12" s="577"/>
      <c r="W12" s="583" t="s">
        <v>692</v>
      </c>
      <c r="X12" s="577"/>
      <c r="Y12" s="577"/>
      <c r="Z12" s="579" t="s">
        <v>683</v>
      </c>
    </row>
    <row r="13" spans="1:26" ht="141.75">
      <c r="A13" s="570" t="s">
        <v>677</v>
      </c>
      <c r="B13" s="584" t="s">
        <v>693</v>
      </c>
      <c r="C13" s="572" t="s">
        <v>690</v>
      </c>
      <c r="D13" s="572" t="s">
        <v>680</v>
      </c>
      <c r="E13" s="572" t="s">
        <v>691</v>
      </c>
      <c r="F13" s="572" t="s">
        <v>25</v>
      </c>
      <c r="G13" s="573">
        <v>0</v>
      </c>
      <c r="H13" s="573">
        <v>1</v>
      </c>
      <c r="I13" s="581"/>
      <c r="J13" s="217"/>
      <c r="K13" s="217"/>
      <c r="L13" s="217"/>
      <c r="M13" s="217"/>
      <c r="N13" s="217"/>
      <c r="O13" s="217"/>
      <c r="P13" s="217"/>
      <c r="Q13" s="217"/>
      <c r="R13" s="217"/>
      <c r="S13" s="217"/>
      <c r="T13" s="217">
        <v>1</v>
      </c>
      <c r="U13" s="577"/>
      <c r="V13" s="577"/>
      <c r="W13" s="583" t="s">
        <v>694</v>
      </c>
      <c r="X13" s="577"/>
      <c r="Y13" s="577"/>
      <c r="Z13" s="579" t="s">
        <v>683</v>
      </c>
    </row>
    <row r="14" spans="1:26" ht="15.75">
      <c r="A14" s="585"/>
      <c r="B14" s="586"/>
      <c r="I14" s="589">
        <f>SUM(I8:I13)</f>
        <v>0</v>
      </c>
      <c r="J14" s="589">
        <f t="shared" ref="J14:T14" si="0">SUM(J8:J13)</f>
        <v>0</v>
      </c>
      <c r="K14" s="589">
        <f t="shared" si="0"/>
        <v>1</v>
      </c>
      <c r="L14" s="589">
        <f t="shared" si="0"/>
        <v>0</v>
      </c>
      <c r="M14" s="589">
        <f t="shared" si="0"/>
        <v>0</v>
      </c>
      <c r="N14" s="589">
        <f t="shared" si="0"/>
        <v>2</v>
      </c>
      <c r="O14" s="589">
        <f t="shared" si="0"/>
        <v>0</v>
      </c>
      <c r="P14" s="589">
        <f t="shared" si="0"/>
        <v>0</v>
      </c>
      <c r="Q14" s="589">
        <f t="shared" si="0"/>
        <v>1</v>
      </c>
      <c r="R14" s="589">
        <f t="shared" si="0"/>
        <v>0</v>
      </c>
      <c r="S14" s="589">
        <f t="shared" si="0"/>
        <v>0</v>
      </c>
      <c r="T14" s="589">
        <f t="shared" si="0"/>
        <v>4</v>
      </c>
      <c r="U14" s="587">
        <f>SUM(I14:T14)</f>
        <v>8</v>
      </c>
    </row>
    <row r="15" spans="1:26" ht="31.5">
      <c r="A15" s="590" t="s">
        <v>98</v>
      </c>
      <c r="B15" s="591">
        <v>45688</v>
      </c>
      <c r="I15" s="783">
        <f>SUM(I14:K14)</f>
        <v>1</v>
      </c>
      <c r="J15" s="783"/>
      <c r="K15" s="783"/>
      <c r="L15" s="783">
        <f t="shared" ref="L15" si="1">SUM(L14:N14)</f>
        <v>2</v>
      </c>
      <c r="M15" s="783"/>
      <c r="N15" s="783"/>
      <c r="O15" s="783">
        <f t="shared" ref="O15" si="2">SUM(O14:Q14)</f>
        <v>1</v>
      </c>
      <c r="P15" s="783"/>
      <c r="Q15" s="783"/>
      <c r="R15" s="783">
        <f t="shared" ref="R15" si="3">SUM(R14:T14)</f>
        <v>4</v>
      </c>
      <c r="S15" s="783"/>
      <c r="T15" s="783"/>
    </row>
    <row r="16" spans="1:26" ht="16.5" customHeight="1">
      <c r="I16" s="778">
        <f>+I15/$U14</f>
        <v>0.125</v>
      </c>
      <c r="J16" s="778"/>
      <c r="K16" s="778"/>
      <c r="L16" s="779">
        <f>+(L15/$U14)+I16</f>
        <v>0.375</v>
      </c>
      <c r="M16" s="780"/>
      <c r="N16" s="781"/>
      <c r="O16" s="779">
        <f t="shared" ref="O16" si="4">+(O15/$U14)+L16</f>
        <v>0.5</v>
      </c>
      <c r="P16" s="780"/>
      <c r="Q16" s="781"/>
      <c r="R16" s="779">
        <f t="shared" ref="R16" si="5">+(R15/$U14)+O16</f>
        <v>1</v>
      </c>
      <c r="S16" s="780"/>
      <c r="T16" s="781"/>
    </row>
    <row r="17" ht="15.75"/>
    <row r="18" ht="15.75"/>
    <row r="19" ht="15.75"/>
    <row r="20" ht="15.75"/>
    <row r="21" ht="15.75"/>
    <row r="22" ht="15.75"/>
    <row r="23" ht="15.75"/>
    <row r="24" ht="15.75"/>
    <row r="25" ht="15.75"/>
    <row r="26" ht="15.75"/>
    <row r="27" ht="15.75"/>
    <row r="28" ht="15.75"/>
    <row r="29" ht="15.75"/>
    <row r="30" ht="15.75"/>
    <row r="31" ht="15.75"/>
    <row r="32" ht="15.75"/>
    <row r="33" ht="15.75"/>
    <row r="34" ht="15.75"/>
    <row r="35" ht="15.75"/>
    <row r="36" ht="15.75"/>
    <row r="37" ht="15.75"/>
    <row r="38" ht="15.75"/>
    <row r="39" ht="15.75"/>
    <row r="40" ht="15.75"/>
    <row r="41" ht="15.75"/>
    <row r="42" ht="15.75"/>
    <row r="43" ht="15.75"/>
    <row r="44" ht="15.75"/>
    <row r="45" ht="15.75"/>
    <row r="46" ht="15.75"/>
    <row r="47" ht="15.75"/>
    <row r="48" ht="15.75"/>
    <row r="49" ht="15.75"/>
    <row r="50" ht="15.75"/>
    <row r="51" ht="15.75"/>
    <row r="52" ht="15.75"/>
    <row r="53" ht="15.75"/>
    <row r="54" ht="15.75"/>
    <row r="55" ht="15.75"/>
    <row r="56" ht="15.75"/>
    <row r="57" ht="15.75"/>
    <row r="58" ht="15.75"/>
    <row r="59" ht="15.75"/>
    <row r="60" ht="15.75"/>
    <row r="61" ht="15.75"/>
    <row r="62" ht="15.75"/>
    <row r="63" ht="15.75"/>
    <row r="64" ht="15.75"/>
    <row r="65" ht="15.75"/>
    <row r="66" ht="15.75"/>
    <row r="67" ht="15.75"/>
    <row r="68" ht="15.75"/>
    <row r="69" ht="15.75"/>
    <row r="70" ht="15.75"/>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sheetData>
  <mergeCells count="28">
    <mergeCell ref="B1:X1"/>
    <mergeCell ref="B2:X3"/>
    <mergeCell ref="B4:Z4"/>
    <mergeCell ref="A5:A7"/>
    <mergeCell ref="B5:B7"/>
    <mergeCell ref="C5:F5"/>
    <mergeCell ref="G5:U5"/>
    <mergeCell ref="V5:Y5"/>
    <mergeCell ref="Z5:Z7"/>
    <mergeCell ref="C6:C7"/>
    <mergeCell ref="D6:D7"/>
    <mergeCell ref="E6:E7"/>
    <mergeCell ref="F6:F7"/>
    <mergeCell ref="G6:H6"/>
    <mergeCell ref="I6:T6"/>
    <mergeCell ref="W6:W7"/>
    <mergeCell ref="X6:X7"/>
    <mergeCell ref="Y6:Y7"/>
    <mergeCell ref="I15:K15"/>
    <mergeCell ref="L15:N15"/>
    <mergeCell ref="O15:Q15"/>
    <mergeCell ref="R15:T15"/>
    <mergeCell ref="U6:U7"/>
    <mergeCell ref="I16:K16"/>
    <mergeCell ref="L16:N16"/>
    <mergeCell ref="O16:Q16"/>
    <mergeCell ref="R16:T16"/>
    <mergeCell ref="V6:V7"/>
  </mergeCells>
  <dataValidations count="3">
    <dataValidation operator="lessThan" allowBlank="1" showInputMessage="1" showErrorMessage="1" sqref="Z2:Z3 B1:B2 Y3" xr:uid="{5C68E24B-9508-47F2-BCE0-B772F9A560E7}"/>
    <dataValidation type="decimal" operator="lessThan" showInputMessage="1" sqref="Z1" xr:uid="{4557ADAA-D199-4C63-8E54-3AA59CCFF657}">
      <formula1>0</formula1>
    </dataValidation>
    <dataValidation type="decimal" operator="lessThan" allowBlank="1" showInputMessage="1" showErrorMessage="1" sqref="Y1:Y2" xr:uid="{3D936E48-8E53-4AD4-BD59-92E16CA614AD}">
      <formula1>0</formula1>
    </dataValidation>
  </dataValidations>
  <hyperlinks>
    <hyperlink ref="W8" r:id="rId1" xr:uid="{3F5E04BF-1904-42D8-9BF5-BD596F05F865}"/>
    <hyperlink ref="W9" r:id="rId2" xr:uid="{C62FA56B-CF7B-46FE-B160-49984A640E1D}"/>
  </hyperlinks>
  <pageMargins left="0.7" right="0.7" top="0.75" bottom="0.75" header="0.3" footer="0.3"/>
  <pageSetup paperSize="5" scale="33" orientation="landscape" r:id="rId3"/>
  <drawing r:id="rId4"/>
  <legacy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showGridLines="0" workbookViewId="0">
      <selection activeCell="B32" sqref="B32"/>
    </sheetView>
  </sheetViews>
  <sheetFormatPr baseColWidth="10" defaultColWidth="0" defaultRowHeight="15"/>
  <cols>
    <col min="1" max="1" width="41" bestFit="1" customWidth="1"/>
    <col min="2" max="2" width="50.42578125" bestFit="1" customWidth="1"/>
    <col min="3" max="3" width="63.28515625" bestFit="1" customWidth="1"/>
    <col min="4" max="4" width="134.7109375" customWidth="1"/>
    <col min="5" max="5" width="75" bestFit="1" customWidth="1"/>
    <col min="6" max="6" width="11.42578125" customWidth="1"/>
    <col min="7" max="16384" width="11.42578125" hidden="1"/>
  </cols>
  <sheetData>
    <row r="1" spans="1:5">
      <c r="A1" t="s">
        <v>6</v>
      </c>
      <c r="B1" t="s">
        <v>5</v>
      </c>
      <c r="C1" t="s">
        <v>4</v>
      </c>
      <c r="D1" t="s">
        <v>3</v>
      </c>
      <c r="E1" t="s">
        <v>2</v>
      </c>
    </row>
    <row r="2" spans="1:5">
      <c r="A2" s="3" t="s">
        <v>119</v>
      </c>
      <c r="B2" s="3" t="s">
        <v>120</v>
      </c>
      <c r="C2" s="3" t="s">
        <v>28</v>
      </c>
      <c r="D2" s="3" t="s">
        <v>116</v>
      </c>
      <c r="E2" s="3" t="s">
        <v>117</v>
      </c>
    </row>
    <row r="3" spans="1:5">
      <c r="A3" s="3" t="s">
        <v>102</v>
      </c>
      <c r="B3" s="3" t="s">
        <v>52</v>
      </c>
      <c r="C3" s="3" t="s">
        <v>28</v>
      </c>
      <c r="D3" s="3" t="s">
        <v>53</v>
      </c>
      <c r="E3" s="3" t="s">
        <v>54</v>
      </c>
    </row>
    <row r="4" spans="1:5">
      <c r="A4" s="3" t="s">
        <v>103</v>
      </c>
      <c r="B4" s="3" t="s">
        <v>55</v>
      </c>
      <c r="C4" s="3" t="s">
        <v>28</v>
      </c>
      <c r="D4" s="3" t="s">
        <v>38</v>
      </c>
      <c r="E4" s="3" t="s">
        <v>46</v>
      </c>
    </row>
    <row r="5" spans="1:5">
      <c r="A5" s="3" t="s">
        <v>104</v>
      </c>
      <c r="B5" s="3" t="s">
        <v>80</v>
      </c>
      <c r="C5" s="3" t="s">
        <v>28</v>
      </c>
      <c r="D5" s="3" t="s">
        <v>40</v>
      </c>
      <c r="E5" s="3" t="s">
        <v>40</v>
      </c>
    </row>
    <row r="6" spans="1:5">
      <c r="A6" s="4" t="s">
        <v>99</v>
      </c>
      <c r="B6" s="3" t="s">
        <v>35</v>
      </c>
      <c r="C6" s="3" t="s">
        <v>28</v>
      </c>
      <c r="D6" s="3" t="s">
        <v>39</v>
      </c>
      <c r="E6" s="3" t="s">
        <v>47</v>
      </c>
    </row>
    <row r="7" spans="1:5">
      <c r="A7" s="3" t="s">
        <v>105</v>
      </c>
      <c r="B7" s="3" t="s">
        <v>41</v>
      </c>
      <c r="C7" s="3" t="s">
        <v>28</v>
      </c>
      <c r="D7" s="3" t="s">
        <v>42</v>
      </c>
      <c r="E7" s="3" t="s">
        <v>56</v>
      </c>
    </row>
    <row r="8" spans="1:5">
      <c r="A8" s="3" t="s">
        <v>106</v>
      </c>
      <c r="B8" s="3" t="s">
        <v>57</v>
      </c>
      <c r="C8" s="3" t="s">
        <v>28</v>
      </c>
      <c r="D8" s="3" t="s">
        <v>58</v>
      </c>
      <c r="E8" s="3" t="s">
        <v>59</v>
      </c>
    </row>
    <row r="9" spans="1:5">
      <c r="A9" s="3" t="s">
        <v>88</v>
      </c>
      <c r="B9" s="3" t="s">
        <v>32</v>
      </c>
      <c r="C9" s="3" t="s">
        <v>29</v>
      </c>
      <c r="D9" s="3" t="s">
        <v>43</v>
      </c>
      <c r="E9" s="3" t="s">
        <v>48</v>
      </c>
    </row>
    <row r="10" spans="1:5">
      <c r="A10" s="3" t="s">
        <v>107</v>
      </c>
      <c r="B10" s="3" t="s">
        <v>31</v>
      </c>
      <c r="C10" s="3" t="s">
        <v>30</v>
      </c>
      <c r="D10" s="3" t="s">
        <v>31</v>
      </c>
      <c r="E10" s="3" t="s">
        <v>31</v>
      </c>
    </row>
    <row r="11" spans="1:5">
      <c r="A11" s="3" t="s">
        <v>108</v>
      </c>
      <c r="B11" s="3" t="s">
        <v>31</v>
      </c>
      <c r="C11" s="3" t="s">
        <v>30</v>
      </c>
      <c r="D11" s="3" t="s">
        <v>31</v>
      </c>
      <c r="E11" s="3" t="s">
        <v>31</v>
      </c>
    </row>
    <row r="12" spans="1:5">
      <c r="A12" s="3" t="s">
        <v>109</v>
      </c>
      <c r="B12" s="3" t="s">
        <v>33</v>
      </c>
      <c r="C12" s="3" t="s">
        <v>30</v>
      </c>
      <c r="D12" s="3" t="s">
        <v>44</v>
      </c>
      <c r="E12" s="3" t="s">
        <v>49</v>
      </c>
    </row>
    <row r="13" spans="1:5">
      <c r="A13" s="3" t="s">
        <v>8</v>
      </c>
      <c r="B13" s="3" t="s">
        <v>34</v>
      </c>
      <c r="C13" s="3" t="s">
        <v>28</v>
      </c>
      <c r="D13" s="3" t="s">
        <v>60</v>
      </c>
      <c r="E13" s="3" t="s">
        <v>61</v>
      </c>
    </row>
    <row r="14" spans="1:5">
      <c r="A14" s="3" t="s">
        <v>9</v>
      </c>
      <c r="B14" s="3" t="s">
        <v>62</v>
      </c>
      <c r="C14" s="3" t="s">
        <v>28</v>
      </c>
      <c r="D14" s="3" t="s">
        <v>63</v>
      </c>
      <c r="E14" s="3" t="s">
        <v>64</v>
      </c>
    </row>
    <row r="15" spans="1:5">
      <c r="A15" s="3" t="s">
        <v>100</v>
      </c>
      <c r="B15" s="3" t="s">
        <v>121</v>
      </c>
      <c r="C15" s="3" t="s">
        <v>28</v>
      </c>
      <c r="D15" s="3" t="s">
        <v>118</v>
      </c>
      <c r="E15" s="3" t="s">
        <v>117</v>
      </c>
    </row>
    <row r="16" spans="1:5">
      <c r="A16" s="4" t="s">
        <v>110</v>
      </c>
      <c r="B16" s="3" t="s">
        <v>31</v>
      </c>
      <c r="C16" s="3" t="s">
        <v>28</v>
      </c>
      <c r="D16" s="3" t="s">
        <v>31</v>
      </c>
      <c r="E16" s="3" t="s">
        <v>31</v>
      </c>
    </row>
    <row r="17" spans="1:5">
      <c r="A17" s="3" t="s">
        <v>111</v>
      </c>
      <c r="B17" s="3" t="s">
        <v>36</v>
      </c>
      <c r="C17" s="3" t="s">
        <v>28</v>
      </c>
      <c r="D17" s="3" t="s">
        <v>45</v>
      </c>
      <c r="E17" s="3" t="s">
        <v>65</v>
      </c>
    </row>
    <row r="18" spans="1:5">
      <c r="A18" s="3" t="s">
        <v>112</v>
      </c>
      <c r="B18" s="3" t="s">
        <v>76</v>
      </c>
      <c r="C18" s="3" t="s">
        <v>28</v>
      </c>
      <c r="D18" s="3" t="s">
        <v>66</v>
      </c>
      <c r="E18" s="3" t="s">
        <v>50</v>
      </c>
    </row>
    <row r="19" spans="1:5">
      <c r="A19" s="3" t="s">
        <v>113</v>
      </c>
      <c r="B19" s="3" t="s">
        <v>37</v>
      </c>
      <c r="C19" s="3" t="s">
        <v>28</v>
      </c>
      <c r="D19" s="3" t="s">
        <v>67</v>
      </c>
      <c r="E19" s="3" t="s">
        <v>68</v>
      </c>
    </row>
    <row r="20" spans="1:5">
      <c r="A20" s="3" t="s">
        <v>114</v>
      </c>
      <c r="B20" s="3" t="s">
        <v>77</v>
      </c>
      <c r="C20" s="3" t="s">
        <v>28</v>
      </c>
      <c r="D20" s="3" t="s">
        <v>78</v>
      </c>
      <c r="E20" s="3" t="s">
        <v>79</v>
      </c>
    </row>
    <row r="21" spans="1:5">
      <c r="A21" s="3" t="s">
        <v>115</v>
      </c>
      <c r="B21" s="3" t="s">
        <v>69</v>
      </c>
      <c r="C21" s="3" t="s">
        <v>28</v>
      </c>
      <c r="D21" s="3" t="s">
        <v>70</v>
      </c>
      <c r="E21" s="3" t="s">
        <v>51</v>
      </c>
    </row>
    <row r="22" spans="1:5">
      <c r="A22" s="3" t="s">
        <v>72</v>
      </c>
      <c r="B22" s="3" t="s">
        <v>73</v>
      </c>
      <c r="C22" s="3" t="s">
        <v>28</v>
      </c>
      <c r="D22" s="3" t="s">
        <v>74</v>
      </c>
      <c r="E22" s="3" t="s">
        <v>75</v>
      </c>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4"/>
  <sheetViews>
    <sheetView zoomScale="70" zoomScaleNormal="70" workbookViewId="0">
      <selection activeCell="J2" sqref="J2"/>
    </sheetView>
  </sheetViews>
  <sheetFormatPr baseColWidth="10" defaultColWidth="11.42578125" defaultRowHeight="15"/>
  <cols>
    <col min="1" max="1" width="24.28515625" style="48" customWidth="1"/>
    <col min="2" max="2" width="40" style="48" customWidth="1"/>
    <col min="3" max="3" width="37.28515625" style="48" customWidth="1"/>
    <col min="4" max="4" width="39.5703125" style="48" customWidth="1"/>
    <col min="5" max="5" width="37" style="48" customWidth="1"/>
    <col min="6" max="6" width="44.140625" style="48" customWidth="1"/>
    <col min="7" max="8" width="47.28515625" style="48" customWidth="1"/>
    <col min="9" max="9" width="63.140625" style="48" customWidth="1"/>
    <col min="10" max="10" width="35.5703125" style="48" customWidth="1"/>
    <col min="11" max="13" width="26.28515625" style="48" customWidth="1"/>
    <col min="14" max="14" width="42.5703125" style="31" customWidth="1"/>
    <col min="15" max="16384" width="11.42578125" style="31"/>
  </cols>
  <sheetData>
    <row r="1" spans="1:14" ht="30">
      <c r="A1" s="17" t="s">
        <v>122</v>
      </c>
      <c r="B1" s="18" t="s">
        <v>123</v>
      </c>
      <c r="C1" s="19" t="s">
        <v>124</v>
      </c>
      <c r="D1" s="20" t="s">
        <v>125</v>
      </c>
      <c r="E1" s="21" t="s">
        <v>126</v>
      </c>
      <c r="F1" s="22" t="s">
        <v>127</v>
      </c>
      <c r="G1" s="23" t="s">
        <v>128</v>
      </c>
      <c r="H1" s="24" t="s">
        <v>129</v>
      </c>
      <c r="I1" s="25" t="s">
        <v>130</v>
      </c>
      <c r="J1" s="26" t="s">
        <v>131</v>
      </c>
      <c r="K1" s="27" t="s">
        <v>132</v>
      </c>
      <c r="L1" s="28" t="s">
        <v>133</v>
      </c>
      <c r="M1" s="29" t="s">
        <v>134</v>
      </c>
      <c r="N1" s="30" t="s">
        <v>135</v>
      </c>
    </row>
    <row r="2" spans="1:14" ht="84">
      <c r="A2" s="32" t="s">
        <v>136</v>
      </c>
      <c r="B2" s="33" t="s">
        <v>137</v>
      </c>
      <c r="C2" s="34" t="s">
        <v>138</v>
      </c>
      <c r="D2" s="35" t="s">
        <v>139</v>
      </c>
      <c r="E2" s="36" t="s">
        <v>139</v>
      </c>
      <c r="F2" s="37" t="s">
        <v>140</v>
      </c>
      <c r="G2" s="38" t="s">
        <v>141</v>
      </c>
      <c r="H2" s="39" t="s">
        <v>142</v>
      </c>
      <c r="I2" s="40" t="s">
        <v>143</v>
      </c>
      <c r="J2" s="41" t="s">
        <v>144</v>
      </c>
      <c r="K2" s="42" t="s">
        <v>145</v>
      </c>
      <c r="L2" s="43" t="s">
        <v>23</v>
      </c>
      <c r="M2" s="44" t="s">
        <v>146</v>
      </c>
      <c r="N2" s="45" t="s">
        <v>139</v>
      </c>
    </row>
    <row r="3" spans="1:14" ht="120">
      <c r="A3" s="32" t="s">
        <v>147</v>
      </c>
      <c r="B3" s="46" t="s">
        <v>148</v>
      </c>
      <c r="C3" s="34" t="s">
        <v>149</v>
      </c>
      <c r="D3" s="35" t="s">
        <v>150</v>
      </c>
      <c r="E3" s="36" t="s">
        <v>151</v>
      </c>
      <c r="F3" s="37" t="s">
        <v>152</v>
      </c>
      <c r="G3" s="38" t="s">
        <v>153</v>
      </c>
      <c r="H3" s="39" t="s">
        <v>154</v>
      </c>
      <c r="I3" s="40" t="s">
        <v>155</v>
      </c>
      <c r="J3" s="41" t="s">
        <v>156</v>
      </c>
      <c r="K3" s="42" t="s">
        <v>157</v>
      </c>
      <c r="L3" s="43" t="s">
        <v>24</v>
      </c>
      <c r="M3" s="44" t="s">
        <v>158</v>
      </c>
      <c r="N3" s="47" t="s">
        <v>139</v>
      </c>
    </row>
    <row r="4" spans="1:14" ht="108">
      <c r="A4" s="32" t="s">
        <v>159</v>
      </c>
      <c r="B4" s="33" t="s">
        <v>160</v>
      </c>
      <c r="C4" s="34" t="s">
        <v>161</v>
      </c>
      <c r="D4" s="35" t="s">
        <v>162</v>
      </c>
      <c r="E4" s="36" t="s">
        <v>163</v>
      </c>
      <c r="F4" s="37" t="s">
        <v>164</v>
      </c>
      <c r="G4" s="38" t="s">
        <v>165</v>
      </c>
      <c r="H4" s="39" t="s">
        <v>166</v>
      </c>
      <c r="I4" s="40" t="s">
        <v>167</v>
      </c>
      <c r="J4" s="41" t="s">
        <v>168</v>
      </c>
      <c r="K4" s="42" t="s">
        <v>169</v>
      </c>
      <c r="L4" s="43" t="s">
        <v>25</v>
      </c>
      <c r="M4" s="44" t="s">
        <v>170</v>
      </c>
      <c r="N4" s="47" t="s">
        <v>151</v>
      </c>
    </row>
    <row r="5" spans="1:14" ht="108">
      <c r="A5" s="32" t="s">
        <v>171</v>
      </c>
      <c r="B5" s="33" t="s">
        <v>172</v>
      </c>
      <c r="C5" s="34" t="s">
        <v>173</v>
      </c>
      <c r="D5" s="35" t="s">
        <v>174</v>
      </c>
      <c r="E5" s="36" t="s">
        <v>175</v>
      </c>
      <c r="F5" s="37" t="s">
        <v>176</v>
      </c>
      <c r="G5" s="38" t="s">
        <v>177</v>
      </c>
      <c r="H5" s="39" t="s">
        <v>178</v>
      </c>
      <c r="I5" s="40" t="s">
        <v>179</v>
      </c>
      <c r="J5" s="41" t="s">
        <v>180</v>
      </c>
      <c r="K5" s="42"/>
      <c r="L5" s="43" t="s">
        <v>26</v>
      </c>
      <c r="M5" s="44" t="s">
        <v>181</v>
      </c>
      <c r="N5" s="45" t="s">
        <v>150</v>
      </c>
    </row>
    <row r="6" spans="1:14" ht="120">
      <c r="A6" s="32"/>
      <c r="B6" s="33" t="s">
        <v>182</v>
      </c>
      <c r="C6" s="34" t="s">
        <v>183</v>
      </c>
      <c r="D6" s="35" t="s">
        <v>184</v>
      </c>
      <c r="E6" s="36" t="s">
        <v>185</v>
      </c>
      <c r="F6" s="37" t="s">
        <v>186</v>
      </c>
      <c r="G6" s="38"/>
      <c r="H6" s="39" t="s">
        <v>187</v>
      </c>
      <c r="I6" s="40" t="s">
        <v>188</v>
      </c>
      <c r="J6" s="41" t="s">
        <v>189</v>
      </c>
      <c r="K6" s="42"/>
      <c r="L6" s="43" t="s">
        <v>27</v>
      </c>
      <c r="M6" s="48" t="s">
        <v>190</v>
      </c>
      <c r="N6" s="47" t="s">
        <v>163</v>
      </c>
    </row>
    <row r="7" spans="1:14" ht="105">
      <c r="A7" s="32"/>
      <c r="B7" s="46" t="s">
        <v>191</v>
      </c>
      <c r="C7" s="48" t="s">
        <v>192</v>
      </c>
      <c r="D7" s="35" t="s">
        <v>193</v>
      </c>
      <c r="E7" s="36" t="s">
        <v>194</v>
      </c>
      <c r="F7" s="37" t="s">
        <v>195</v>
      </c>
      <c r="G7" s="38"/>
      <c r="H7" s="39" t="s">
        <v>196</v>
      </c>
      <c r="I7" s="40" t="s">
        <v>197</v>
      </c>
      <c r="J7" s="41" t="s">
        <v>198</v>
      </c>
      <c r="K7" s="42"/>
      <c r="L7" s="43"/>
      <c r="N7" s="47" t="s">
        <v>175</v>
      </c>
    </row>
    <row r="8" spans="1:14" ht="60">
      <c r="A8" s="32"/>
      <c r="D8" s="35" t="s">
        <v>199</v>
      </c>
      <c r="E8" s="36" t="s">
        <v>200</v>
      </c>
      <c r="F8" s="37" t="s">
        <v>201</v>
      </c>
      <c r="H8" s="39" t="s">
        <v>202</v>
      </c>
      <c r="I8" s="40" t="s">
        <v>203</v>
      </c>
      <c r="J8" s="41" t="s">
        <v>204</v>
      </c>
      <c r="L8" s="43"/>
      <c r="N8" s="47" t="s">
        <v>185</v>
      </c>
    </row>
    <row r="9" spans="1:14" ht="30">
      <c r="D9" s="35"/>
      <c r="E9" s="36" t="s">
        <v>205</v>
      </c>
      <c r="F9" s="37" t="s">
        <v>206</v>
      </c>
      <c r="H9" s="39" t="s">
        <v>207</v>
      </c>
      <c r="I9" s="40" t="s">
        <v>208</v>
      </c>
      <c r="J9" s="41" t="s">
        <v>209</v>
      </c>
      <c r="N9" s="45" t="s">
        <v>162</v>
      </c>
    </row>
    <row r="10" spans="1:14" ht="30">
      <c r="D10" s="35"/>
      <c r="E10" s="36" t="s">
        <v>210</v>
      </c>
      <c r="H10" s="39" t="s">
        <v>211</v>
      </c>
      <c r="I10" s="40" t="s">
        <v>212</v>
      </c>
      <c r="J10" s="41" t="s">
        <v>213</v>
      </c>
      <c r="N10" s="47" t="s">
        <v>194</v>
      </c>
    </row>
    <row r="11" spans="1:14">
      <c r="D11" s="35"/>
      <c r="E11" s="36" t="s">
        <v>214</v>
      </c>
      <c r="H11" s="39" t="s">
        <v>215</v>
      </c>
      <c r="I11" s="40"/>
      <c r="J11" s="41" t="s">
        <v>216</v>
      </c>
      <c r="N11" s="47" t="s">
        <v>200</v>
      </c>
    </row>
    <row r="12" spans="1:14">
      <c r="D12" s="35"/>
      <c r="E12" s="36" t="s">
        <v>217</v>
      </c>
      <c r="H12" s="39" t="s">
        <v>218</v>
      </c>
      <c r="I12" s="40"/>
      <c r="J12" s="41" t="s">
        <v>219</v>
      </c>
      <c r="N12" s="47" t="s">
        <v>220</v>
      </c>
    </row>
    <row r="13" spans="1:14">
      <c r="E13" s="36" t="s">
        <v>221</v>
      </c>
      <c r="H13" s="39" t="s">
        <v>222</v>
      </c>
      <c r="I13" s="40"/>
      <c r="J13" s="41" t="s">
        <v>223</v>
      </c>
      <c r="N13" s="47" t="s">
        <v>210</v>
      </c>
    </row>
    <row r="14" spans="1:14">
      <c r="E14" s="36" t="s">
        <v>224</v>
      </c>
      <c r="H14" s="39" t="s">
        <v>225</v>
      </c>
      <c r="I14" s="40"/>
      <c r="J14" s="41" t="s">
        <v>226</v>
      </c>
      <c r="N14" s="47" t="s">
        <v>214</v>
      </c>
    </row>
    <row r="15" spans="1:14">
      <c r="E15" s="36" t="s">
        <v>227</v>
      </c>
      <c r="H15" s="39" t="s">
        <v>228</v>
      </c>
      <c r="I15" s="40"/>
      <c r="J15" s="41" t="s">
        <v>229</v>
      </c>
      <c r="N15" s="47" t="s">
        <v>217</v>
      </c>
    </row>
    <row r="16" spans="1:14">
      <c r="E16" s="36" t="s">
        <v>230</v>
      </c>
      <c r="H16" s="39" t="s">
        <v>231</v>
      </c>
      <c r="I16" s="40"/>
      <c r="N16" s="47" t="s">
        <v>221</v>
      </c>
    </row>
    <row r="17" spans="5:14" ht="30">
      <c r="E17" s="36" t="s">
        <v>232</v>
      </c>
      <c r="H17" s="49"/>
      <c r="N17" s="47" t="s">
        <v>224</v>
      </c>
    </row>
    <row r="18" spans="5:14" ht="30">
      <c r="E18" s="36" t="s">
        <v>233</v>
      </c>
      <c r="H18" s="50"/>
      <c r="N18" s="45" t="s">
        <v>174</v>
      </c>
    </row>
    <row r="19" spans="5:14" ht="30">
      <c r="E19" s="36" t="s">
        <v>234</v>
      </c>
      <c r="H19" s="49"/>
      <c r="N19" s="47" t="s">
        <v>233</v>
      </c>
    </row>
    <row r="20" spans="5:14">
      <c r="E20" s="36" t="s">
        <v>235</v>
      </c>
      <c r="H20" s="49"/>
      <c r="N20" s="45" t="s">
        <v>184</v>
      </c>
    </row>
    <row r="21" spans="5:14">
      <c r="H21" s="49"/>
      <c r="N21" s="47" t="s">
        <v>227</v>
      </c>
    </row>
    <row r="22" spans="5:14">
      <c r="H22" s="49"/>
      <c r="N22" s="47" t="s">
        <v>230</v>
      </c>
    </row>
    <row r="23" spans="5:14" ht="30">
      <c r="H23" s="49"/>
      <c r="N23" s="47" t="s">
        <v>232</v>
      </c>
    </row>
    <row r="24" spans="5:14">
      <c r="H24" s="49"/>
      <c r="N24" s="45" t="s">
        <v>193</v>
      </c>
    </row>
    <row r="25" spans="5:14">
      <c r="H25" s="50"/>
      <c r="N25" s="47" t="s">
        <v>234</v>
      </c>
    </row>
    <row r="26" spans="5:14">
      <c r="H26" s="49"/>
      <c r="N26" s="45" t="s">
        <v>199</v>
      </c>
    </row>
    <row r="27" spans="5:14">
      <c r="H27" s="50"/>
      <c r="N27" s="47" t="s">
        <v>235</v>
      </c>
    </row>
    <row r="28" spans="5:14">
      <c r="H28" s="49"/>
    </row>
    <row r="29" spans="5:14">
      <c r="H29" s="49"/>
    </row>
    <row r="30" spans="5:14">
      <c r="H30" s="50"/>
    </row>
    <row r="31" spans="5:14">
      <c r="H31" s="49"/>
    </row>
    <row r="32" spans="5:14">
      <c r="H32" s="49"/>
    </row>
    <row r="33" spans="8:8">
      <c r="H33" s="49"/>
    </row>
    <row r="34" spans="8:8">
      <c r="H34" s="50"/>
    </row>
    <row r="35" spans="8:8">
      <c r="H35" s="50"/>
    </row>
    <row r="36" spans="8:8">
      <c r="H36" s="49"/>
    </row>
    <row r="37" spans="8:8">
      <c r="H37" s="50"/>
    </row>
    <row r="38" spans="8:8">
      <c r="H38" s="49"/>
    </row>
    <row r="39" spans="8:8">
      <c r="H39" s="49"/>
    </row>
    <row r="40" spans="8:8">
      <c r="H40" s="49"/>
    </row>
    <row r="41" spans="8:8">
      <c r="H41" s="50"/>
    </row>
    <row r="42" spans="8:8">
      <c r="H42" s="50"/>
    </row>
    <row r="43" spans="8:8">
      <c r="H43" s="50"/>
    </row>
    <row r="44" spans="8:8">
      <c r="H44" s="5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E83A3-39CC-42AC-93CE-13A3289978CD}">
  <sheetPr>
    <tabColor rgb="FF00B050"/>
  </sheetPr>
  <dimension ref="A1:XFC119"/>
  <sheetViews>
    <sheetView topLeftCell="B1" zoomScale="70" zoomScaleNormal="70" workbookViewId="0">
      <pane ySplit="7" topLeftCell="A8" activePane="bottomLeft" state="frozen"/>
      <selection activeCell="A8" sqref="A8"/>
      <selection pane="bottomLeft" activeCell="B8" sqref="B8"/>
    </sheetView>
  </sheetViews>
  <sheetFormatPr baseColWidth="10" defaultColWidth="0" defaultRowHeight="0" customHeight="1" zeroHeight="1"/>
  <cols>
    <col min="1" max="1" width="41.140625" style="166" customWidth="1"/>
    <col min="2" max="2" width="26.28515625" style="166" customWidth="1"/>
    <col min="3" max="3" width="28.7109375" style="166" customWidth="1"/>
    <col min="4" max="4" width="26.140625" style="214" customWidth="1"/>
    <col min="5" max="5" width="24.42578125" style="214" customWidth="1"/>
    <col min="6" max="6" width="15.42578125" style="166" customWidth="1"/>
    <col min="7" max="7" width="12.28515625" style="166" customWidth="1"/>
    <col min="8" max="8" width="12.42578125" style="166" customWidth="1"/>
    <col min="9" max="10" width="6.5703125" style="166" customWidth="1"/>
    <col min="11" max="11" width="7.42578125" style="166" customWidth="1"/>
    <col min="12" max="12" width="6.7109375" style="166" customWidth="1"/>
    <col min="13" max="13" width="7" style="166" customWidth="1"/>
    <col min="14" max="14" width="6.140625" style="166" customWidth="1"/>
    <col min="15" max="15" width="6" style="166" customWidth="1"/>
    <col min="16" max="16" width="5.5703125" style="166" customWidth="1"/>
    <col min="17" max="17" width="5.85546875" style="166" customWidth="1"/>
    <col min="18" max="18" width="6" style="166" customWidth="1"/>
    <col min="19" max="19" width="5.5703125" style="166" customWidth="1"/>
    <col min="20" max="20" width="6.5703125" style="166" customWidth="1"/>
    <col min="21" max="21" width="17.85546875" style="166" customWidth="1"/>
    <col min="22" max="22" width="19.28515625" style="214" customWidth="1"/>
    <col min="23" max="23" width="35.7109375" style="166" customWidth="1"/>
    <col min="24" max="24" width="45.85546875" style="215" customWidth="1"/>
    <col min="25" max="25" width="38.42578125" style="166" customWidth="1"/>
    <col min="26" max="26" width="33.5703125" style="166" customWidth="1"/>
    <col min="27" max="16383" width="11.42578125" style="166" hidden="1"/>
    <col min="16384" max="16384" width="9.85546875" style="166" hidden="1" customWidth="1"/>
  </cols>
  <sheetData>
    <row r="1" spans="1:26" ht="27" customHeight="1">
      <c r="A1" s="163"/>
      <c r="B1" s="596" t="s">
        <v>22</v>
      </c>
      <c r="C1" s="597"/>
      <c r="D1" s="597"/>
      <c r="E1" s="597"/>
      <c r="F1" s="597"/>
      <c r="G1" s="597"/>
      <c r="H1" s="597"/>
      <c r="I1" s="597"/>
      <c r="J1" s="597"/>
      <c r="K1" s="597"/>
      <c r="L1" s="597"/>
      <c r="M1" s="597"/>
      <c r="N1" s="597"/>
      <c r="O1" s="597"/>
      <c r="P1" s="597"/>
      <c r="Q1" s="597"/>
      <c r="R1" s="597"/>
      <c r="S1" s="597"/>
      <c r="T1" s="597"/>
      <c r="U1" s="597"/>
      <c r="V1" s="597"/>
      <c r="W1" s="597"/>
      <c r="X1" s="598"/>
      <c r="Y1" s="164" t="s">
        <v>0</v>
      </c>
      <c r="Z1" s="165" t="s">
        <v>71</v>
      </c>
    </row>
    <row r="2" spans="1:26" ht="21" customHeight="1">
      <c r="A2" s="167"/>
      <c r="B2" s="599" t="s">
        <v>82</v>
      </c>
      <c r="C2" s="600"/>
      <c r="D2" s="600"/>
      <c r="E2" s="600"/>
      <c r="F2" s="600"/>
      <c r="G2" s="600"/>
      <c r="H2" s="600"/>
      <c r="I2" s="600"/>
      <c r="J2" s="600"/>
      <c r="K2" s="600"/>
      <c r="L2" s="600"/>
      <c r="M2" s="600"/>
      <c r="N2" s="600"/>
      <c r="O2" s="600"/>
      <c r="P2" s="600"/>
      <c r="Q2" s="600"/>
      <c r="R2" s="600"/>
      <c r="S2" s="600"/>
      <c r="T2" s="600"/>
      <c r="U2" s="600"/>
      <c r="V2" s="600"/>
      <c r="W2" s="600"/>
      <c r="X2" s="601"/>
      <c r="Y2" s="168" t="s">
        <v>1</v>
      </c>
      <c r="Z2" s="169">
        <v>1</v>
      </c>
    </row>
    <row r="3" spans="1:26" ht="24" customHeight="1" thickBot="1">
      <c r="A3" s="170"/>
      <c r="B3" s="602"/>
      <c r="C3" s="603"/>
      <c r="D3" s="603"/>
      <c r="E3" s="603"/>
      <c r="F3" s="603"/>
      <c r="G3" s="603"/>
      <c r="H3" s="603"/>
      <c r="I3" s="603"/>
      <c r="J3" s="603"/>
      <c r="K3" s="603"/>
      <c r="L3" s="603"/>
      <c r="M3" s="603"/>
      <c r="N3" s="603"/>
      <c r="O3" s="603"/>
      <c r="P3" s="603"/>
      <c r="Q3" s="603"/>
      <c r="R3" s="603"/>
      <c r="S3" s="603"/>
      <c r="T3" s="603"/>
      <c r="U3" s="603"/>
      <c r="V3" s="603"/>
      <c r="W3" s="603"/>
      <c r="X3" s="604"/>
      <c r="Y3" s="171" t="s">
        <v>7</v>
      </c>
      <c r="Z3" s="172">
        <v>45077</v>
      </c>
    </row>
    <row r="4" spans="1:26" ht="50.25" customHeight="1" thickBot="1">
      <c r="A4" s="173" t="s">
        <v>119</v>
      </c>
      <c r="B4" s="605" t="s">
        <v>429</v>
      </c>
      <c r="C4" s="606"/>
      <c r="D4" s="606"/>
      <c r="E4" s="606"/>
      <c r="F4" s="606"/>
      <c r="G4" s="606"/>
      <c r="H4" s="606"/>
      <c r="I4" s="606"/>
      <c r="J4" s="606"/>
      <c r="K4" s="606"/>
      <c r="L4" s="606"/>
      <c r="M4" s="606"/>
      <c r="N4" s="606"/>
      <c r="O4" s="606"/>
      <c r="P4" s="606"/>
      <c r="Q4" s="606"/>
      <c r="R4" s="606"/>
      <c r="S4" s="606"/>
      <c r="T4" s="606"/>
      <c r="U4" s="606"/>
      <c r="V4" s="606"/>
      <c r="W4" s="606"/>
      <c r="X4" s="606"/>
      <c r="Y4" s="606"/>
      <c r="Z4" s="607"/>
    </row>
    <row r="5" spans="1:26" ht="30.75" customHeight="1" thickBot="1">
      <c r="A5" s="611" t="s">
        <v>101</v>
      </c>
      <c r="B5" s="614" t="s">
        <v>83</v>
      </c>
      <c r="C5" s="616" t="s">
        <v>84</v>
      </c>
      <c r="D5" s="617"/>
      <c r="E5" s="617"/>
      <c r="F5" s="618"/>
      <c r="G5" s="616" t="s">
        <v>91</v>
      </c>
      <c r="H5" s="617"/>
      <c r="I5" s="617"/>
      <c r="J5" s="617"/>
      <c r="K5" s="617"/>
      <c r="L5" s="617"/>
      <c r="M5" s="617"/>
      <c r="N5" s="617"/>
      <c r="O5" s="617"/>
      <c r="P5" s="617"/>
      <c r="Q5" s="617"/>
      <c r="R5" s="617"/>
      <c r="S5" s="617"/>
      <c r="T5" s="617"/>
      <c r="U5" s="618"/>
      <c r="V5" s="616" t="s">
        <v>92</v>
      </c>
      <c r="W5" s="617"/>
      <c r="X5" s="617"/>
      <c r="Y5" s="618"/>
      <c r="Z5" s="608" t="s">
        <v>97</v>
      </c>
    </row>
    <row r="6" spans="1:26" ht="36" customHeight="1" thickBot="1">
      <c r="A6" s="612"/>
      <c r="B6" s="614"/>
      <c r="C6" s="609" t="s">
        <v>85</v>
      </c>
      <c r="D6" s="609" t="s">
        <v>86</v>
      </c>
      <c r="E6" s="609" t="s">
        <v>87</v>
      </c>
      <c r="F6" s="608" t="s">
        <v>88</v>
      </c>
      <c r="G6" s="616" t="s">
        <v>89</v>
      </c>
      <c r="H6" s="618"/>
      <c r="I6" s="621" t="s">
        <v>90</v>
      </c>
      <c r="J6" s="622"/>
      <c r="K6" s="622"/>
      <c r="L6" s="622"/>
      <c r="M6" s="622"/>
      <c r="N6" s="622"/>
      <c r="O6" s="622"/>
      <c r="P6" s="622"/>
      <c r="Q6" s="622"/>
      <c r="R6" s="622"/>
      <c r="S6" s="622"/>
      <c r="T6" s="623"/>
      <c r="U6" s="608" t="s">
        <v>100</v>
      </c>
      <c r="V6" s="609" t="s">
        <v>93</v>
      </c>
      <c r="W6" s="609" t="s">
        <v>94</v>
      </c>
      <c r="X6" s="619" t="s">
        <v>95</v>
      </c>
      <c r="Y6" s="609" t="s">
        <v>96</v>
      </c>
      <c r="Z6" s="609"/>
    </row>
    <row r="7" spans="1:26" ht="55.5" customHeight="1" thickBot="1">
      <c r="A7" s="613"/>
      <c r="B7" s="615"/>
      <c r="C7" s="610"/>
      <c r="D7" s="610"/>
      <c r="E7" s="610"/>
      <c r="F7" s="615"/>
      <c r="G7" s="174" t="s">
        <v>8</v>
      </c>
      <c r="H7" s="174" t="s">
        <v>9</v>
      </c>
      <c r="I7" s="175" t="s">
        <v>10</v>
      </c>
      <c r="J7" s="176" t="s">
        <v>11</v>
      </c>
      <c r="K7" s="176" t="s">
        <v>12</v>
      </c>
      <c r="L7" s="176" t="s">
        <v>13</v>
      </c>
      <c r="M7" s="176" t="s">
        <v>14</v>
      </c>
      <c r="N7" s="176" t="s">
        <v>15</v>
      </c>
      <c r="O7" s="176" t="s">
        <v>16</v>
      </c>
      <c r="P7" s="176" t="s">
        <v>17</v>
      </c>
      <c r="Q7" s="176" t="s">
        <v>18</v>
      </c>
      <c r="R7" s="176" t="s">
        <v>19</v>
      </c>
      <c r="S7" s="176" t="s">
        <v>20</v>
      </c>
      <c r="T7" s="177" t="s">
        <v>21</v>
      </c>
      <c r="U7" s="610"/>
      <c r="V7" s="610"/>
      <c r="W7" s="610"/>
      <c r="X7" s="620"/>
      <c r="Y7" s="610"/>
      <c r="Z7" s="610"/>
    </row>
    <row r="8" spans="1:26" ht="253.5" customHeight="1">
      <c r="A8" s="178" t="s">
        <v>429</v>
      </c>
      <c r="B8" s="179" t="s">
        <v>389</v>
      </c>
      <c r="C8" s="180" t="s">
        <v>509</v>
      </c>
      <c r="D8" s="329">
        <v>11</v>
      </c>
      <c r="E8" s="329">
        <v>11</v>
      </c>
      <c r="F8" s="182" t="s">
        <v>25</v>
      </c>
      <c r="G8" s="183">
        <v>0</v>
      </c>
      <c r="H8" s="184">
        <v>0.6</v>
      </c>
      <c r="I8" s="185"/>
      <c r="J8" s="185"/>
      <c r="K8" s="182" t="s">
        <v>283</v>
      </c>
      <c r="L8" s="182"/>
      <c r="M8" s="182"/>
      <c r="N8" s="182" t="s">
        <v>283</v>
      </c>
      <c r="O8" s="182"/>
      <c r="P8" s="182"/>
      <c r="Q8" s="182" t="s">
        <v>283</v>
      </c>
      <c r="R8" s="182"/>
      <c r="S8" s="182"/>
      <c r="T8" s="182" t="s">
        <v>283</v>
      </c>
      <c r="U8" s="182" t="s">
        <v>303</v>
      </c>
      <c r="V8" s="186">
        <f t="shared" ref="V8:V26" si="0">+D8/E8</f>
        <v>1</v>
      </c>
      <c r="W8" s="244" t="s">
        <v>747</v>
      </c>
      <c r="X8" s="330" t="s">
        <v>748</v>
      </c>
      <c r="Y8" s="187" t="s">
        <v>749</v>
      </c>
      <c r="Z8" s="192" t="s">
        <v>168</v>
      </c>
    </row>
    <row r="9" spans="1:26" ht="272.25" customHeight="1">
      <c r="A9" s="178" t="s">
        <v>429</v>
      </c>
      <c r="B9" s="179" t="s">
        <v>390</v>
      </c>
      <c r="C9" s="189" t="s">
        <v>548</v>
      </c>
      <c r="D9" s="331">
        <v>5</v>
      </c>
      <c r="E9" s="331">
        <v>9</v>
      </c>
      <c r="F9" s="182" t="s">
        <v>25</v>
      </c>
      <c r="G9" s="183">
        <v>0.22</v>
      </c>
      <c r="H9" s="184">
        <v>0.66</v>
      </c>
      <c r="I9" s="185"/>
      <c r="J9" s="185"/>
      <c r="K9" s="182" t="s">
        <v>283</v>
      </c>
      <c r="L9" s="182"/>
      <c r="M9" s="182"/>
      <c r="N9" s="182" t="s">
        <v>283</v>
      </c>
      <c r="O9" s="182"/>
      <c r="P9" s="182"/>
      <c r="Q9" s="182" t="s">
        <v>283</v>
      </c>
      <c r="R9" s="182"/>
      <c r="S9" s="182"/>
      <c r="T9" s="182" t="s">
        <v>283</v>
      </c>
      <c r="U9" s="182" t="s">
        <v>303</v>
      </c>
      <c r="V9" s="186">
        <f t="shared" si="0"/>
        <v>0.55555555555555558</v>
      </c>
      <c r="W9" s="332" t="s">
        <v>750</v>
      </c>
      <c r="X9" s="333" t="s">
        <v>751</v>
      </c>
      <c r="Y9" s="187" t="s">
        <v>749</v>
      </c>
      <c r="Z9" s="192" t="s">
        <v>180</v>
      </c>
    </row>
    <row r="10" spans="1:26" ht="183" customHeight="1">
      <c r="A10" s="178" t="s">
        <v>429</v>
      </c>
      <c r="B10" s="179" t="s">
        <v>390</v>
      </c>
      <c r="C10" s="189" t="s">
        <v>406</v>
      </c>
      <c r="D10" s="331">
        <v>23</v>
      </c>
      <c r="E10" s="331">
        <v>23</v>
      </c>
      <c r="F10" s="182" t="s">
        <v>25</v>
      </c>
      <c r="G10" s="184">
        <v>0</v>
      </c>
      <c r="H10" s="183">
        <v>1</v>
      </c>
      <c r="I10" s="185"/>
      <c r="J10" s="185"/>
      <c r="K10" s="182" t="s">
        <v>283</v>
      </c>
      <c r="L10" s="182"/>
      <c r="M10" s="182"/>
      <c r="N10" s="182" t="s">
        <v>283</v>
      </c>
      <c r="O10" s="182"/>
      <c r="P10" s="182"/>
      <c r="Q10" s="182" t="s">
        <v>283</v>
      </c>
      <c r="R10" s="182"/>
      <c r="S10" s="182"/>
      <c r="T10" s="182" t="s">
        <v>283</v>
      </c>
      <c r="U10" s="182" t="s">
        <v>303</v>
      </c>
      <c r="V10" s="186">
        <f t="shared" si="0"/>
        <v>1</v>
      </c>
      <c r="W10" s="334" t="s">
        <v>752</v>
      </c>
      <c r="X10" s="333" t="s">
        <v>753</v>
      </c>
      <c r="Y10" s="187" t="s">
        <v>749</v>
      </c>
      <c r="Z10" s="193" t="s">
        <v>180</v>
      </c>
    </row>
    <row r="11" spans="1:26" ht="115.5" customHeight="1">
      <c r="A11" s="178" t="s">
        <v>429</v>
      </c>
      <c r="B11" s="189" t="s">
        <v>510</v>
      </c>
      <c r="C11" s="189" t="s">
        <v>407</v>
      </c>
      <c r="D11" s="331">
        <v>23</v>
      </c>
      <c r="E11" s="331">
        <v>23</v>
      </c>
      <c r="F11" s="182" t="s">
        <v>25</v>
      </c>
      <c r="G11" s="183">
        <v>1</v>
      </c>
      <c r="H11" s="183">
        <v>1</v>
      </c>
      <c r="I11" s="185"/>
      <c r="J11" s="185"/>
      <c r="K11" s="182" t="s">
        <v>283</v>
      </c>
      <c r="L11" s="182"/>
      <c r="M11" s="182"/>
      <c r="N11" s="182" t="s">
        <v>283</v>
      </c>
      <c r="O11" s="182"/>
      <c r="P11" s="182"/>
      <c r="Q11" s="182" t="s">
        <v>283</v>
      </c>
      <c r="R11" s="182"/>
      <c r="S11" s="182"/>
      <c r="T11" s="182" t="s">
        <v>283</v>
      </c>
      <c r="U11" s="182" t="s">
        <v>303</v>
      </c>
      <c r="V11" s="186">
        <f t="shared" si="0"/>
        <v>1</v>
      </c>
      <c r="W11" s="334" t="s">
        <v>752</v>
      </c>
      <c r="X11" s="335" t="s">
        <v>754</v>
      </c>
      <c r="Y11" s="187" t="s">
        <v>749</v>
      </c>
      <c r="Z11" s="188" t="s">
        <v>180</v>
      </c>
    </row>
    <row r="12" spans="1:26" ht="225">
      <c r="A12" s="178" t="s">
        <v>429</v>
      </c>
      <c r="B12" s="179" t="s">
        <v>511</v>
      </c>
      <c r="C12" s="189" t="s">
        <v>512</v>
      </c>
      <c r="D12" s="331">
        <v>2</v>
      </c>
      <c r="E12" s="331">
        <v>11</v>
      </c>
      <c r="F12" s="182" t="s">
        <v>25</v>
      </c>
      <c r="G12" s="192">
        <v>0</v>
      </c>
      <c r="H12" s="192">
        <v>11</v>
      </c>
      <c r="I12" s="185"/>
      <c r="J12" s="185"/>
      <c r="K12" s="182" t="s">
        <v>283</v>
      </c>
      <c r="L12" s="182"/>
      <c r="M12" s="182"/>
      <c r="N12" s="182" t="s">
        <v>283</v>
      </c>
      <c r="O12" s="182"/>
      <c r="P12" s="182"/>
      <c r="Q12" s="182" t="s">
        <v>283</v>
      </c>
      <c r="R12" s="182"/>
      <c r="S12" s="182"/>
      <c r="T12" s="182" t="s">
        <v>283</v>
      </c>
      <c r="U12" s="182" t="s">
        <v>303</v>
      </c>
      <c r="V12" s="186">
        <f t="shared" si="0"/>
        <v>0.18181818181818182</v>
      </c>
      <c r="W12" s="334" t="s">
        <v>752</v>
      </c>
      <c r="X12" s="47" t="s">
        <v>755</v>
      </c>
      <c r="Y12" s="187" t="s">
        <v>749</v>
      </c>
      <c r="Z12" s="188" t="s">
        <v>180</v>
      </c>
    </row>
    <row r="13" spans="1:26" ht="135" customHeight="1">
      <c r="A13" s="178" t="s">
        <v>429</v>
      </c>
      <c r="B13" s="189" t="s">
        <v>391</v>
      </c>
      <c r="C13" s="189" t="s">
        <v>408</v>
      </c>
      <c r="D13" s="331">
        <v>9</v>
      </c>
      <c r="E13" s="331">
        <v>10</v>
      </c>
      <c r="F13" s="182" t="s">
        <v>25</v>
      </c>
      <c r="G13" s="193">
        <v>0</v>
      </c>
      <c r="H13" s="192">
        <v>10</v>
      </c>
      <c r="I13" s="185"/>
      <c r="J13" s="185"/>
      <c r="K13" s="182" t="s">
        <v>283</v>
      </c>
      <c r="L13" s="182"/>
      <c r="M13" s="182"/>
      <c r="N13" s="182" t="s">
        <v>283</v>
      </c>
      <c r="O13" s="182"/>
      <c r="P13" s="182"/>
      <c r="Q13" s="182" t="s">
        <v>283</v>
      </c>
      <c r="R13" s="182"/>
      <c r="S13" s="182"/>
      <c r="T13" s="182" t="s">
        <v>283</v>
      </c>
      <c r="U13" s="182" t="s">
        <v>303</v>
      </c>
      <c r="V13" s="186">
        <f t="shared" si="0"/>
        <v>0.9</v>
      </c>
      <c r="W13" s="334" t="s">
        <v>752</v>
      </c>
      <c r="X13" s="47" t="s">
        <v>756</v>
      </c>
      <c r="Y13" s="187" t="s">
        <v>749</v>
      </c>
      <c r="Z13" s="188" t="s">
        <v>180</v>
      </c>
    </row>
    <row r="14" spans="1:26" ht="111.75" customHeight="1">
      <c r="A14" s="178" t="s">
        <v>429</v>
      </c>
      <c r="B14" s="189" t="s">
        <v>513</v>
      </c>
      <c r="C14" s="189" t="s">
        <v>514</v>
      </c>
      <c r="D14" s="336">
        <v>50</v>
      </c>
      <c r="E14" s="329">
        <v>100</v>
      </c>
      <c r="F14" s="182" t="s">
        <v>27</v>
      </c>
      <c r="G14" s="193">
        <v>0</v>
      </c>
      <c r="H14" s="183">
        <v>0.5</v>
      </c>
      <c r="I14" s="185"/>
      <c r="J14" s="185"/>
      <c r="K14" s="185"/>
      <c r="L14" s="185"/>
      <c r="M14" s="185"/>
      <c r="N14" s="182" t="s">
        <v>283</v>
      </c>
      <c r="O14" s="182"/>
      <c r="P14" s="182"/>
      <c r="Q14" s="182"/>
      <c r="R14" s="182"/>
      <c r="S14" s="182"/>
      <c r="T14" s="182" t="s">
        <v>283</v>
      </c>
      <c r="U14" s="182" t="s">
        <v>303</v>
      </c>
      <c r="V14" s="186">
        <f t="shared" si="0"/>
        <v>0.5</v>
      </c>
      <c r="W14" s="244" t="s">
        <v>757</v>
      </c>
      <c r="X14" s="47" t="s">
        <v>758</v>
      </c>
      <c r="Y14" s="187" t="s">
        <v>749</v>
      </c>
      <c r="Z14" s="188" t="s">
        <v>515</v>
      </c>
    </row>
    <row r="15" spans="1:26" ht="106.5" customHeight="1">
      <c r="A15" s="178" t="s">
        <v>429</v>
      </c>
      <c r="B15" s="189" t="s">
        <v>516</v>
      </c>
      <c r="C15" s="189" t="s">
        <v>517</v>
      </c>
      <c r="D15" s="337">
        <v>221812</v>
      </c>
      <c r="E15" s="337">
        <v>221812</v>
      </c>
      <c r="F15" s="182" t="s">
        <v>25</v>
      </c>
      <c r="G15" s="183" t="s">
        <v>427</v>
      </c>
      <c r="H15" s="183" t="s">
        <v>549</v>
      </c>
      <c r="I15" s="185"/>
      <c r="J15" s="185"/>
      <c r="K15" s="182" t="s">
        <v>283</v>
      </c>
      <c r="L15" s="182"/>
      <c r="M15" s="182"/>
      <c r="N15" s="182" t="s">
        <v>283</v>
      </c>
      <c r="O15" s="182"/>
      <c r="P15" s="182"/>
      <c r="Q15" s="182" t="s">
        <v>283</v>
      </c>
      <c r="R15" s="182"/>
      <c r="S15" s="182"/>
      <c r="T15" s="182" t="s">
        <v>283</v>
      </c>
      <c r="U15" s="182" t="s">
        <v>303</v>
      </c>
      <c r="V15" s="186">
        <f t="shared" si="0"/>
        <v>1</v>
      </c>
      <c r="W15" s="244" t="s">
        <v>759</v>
      </c>
      <c r="X15" s="334" t="s">
        <v>760</v>
      </c>
      <c r="Y15" s="187" t="s">
        <v>749</v>
      </c>
      <c r="Z15" s="188" t="s">
        <v>144</v>
      </c>
    </row>
    <row r="16" spans="1:26" ht="104.25" customHeight="1">
      <c r="A16" s="178" t="s">
        <v>429</v>
      </c>
      <c r="B16" s="189" t="s">
        <v>518</v>
      </c>
      <c r="C16" s="189" t="s">
        <v>519</v>
      </c>
      <c r="D16" s="338">
        <v>227</v>
      </c>
      <c r="E16" s="338">
        <v>227</v>
      </c>
      <c r="F16" s="182" t="s">
        <v>25</v>
      </c>
      <c r="G16" s="183">
        <v>0.5</v>
      </c>
      <c r="H16" s="183">
        <v>1</v>
      </c>
      <c r="I16" s="185"/>
      <c r="J16" s="185"/>
      <c r="K16" s="182" t="s">
        <v>283</v>
      </c>
      <c r="L16" s="182"/>
      <c r="M16" s="182"/>
      <c r="N16" s="182" t="s">
        <v>283</v>
      </c>
      <c r="O16" s="182"/>
      <c r="P16" s="182"/>
      <c r="Q16" s="182" t="s">
        <v>283</v>
      </c>
      <c r="R16" s="182"/>
      <c r="S16" s="182"/>
      <c r="T16" s="182" t="s">
        <v>283</v>
      </c>
      <c r="U16" s="182" t="s">
        <v>303</v>
      </c>
      <c r="V16" s="186">
        <f t="shared" si="0"/>
        <v>1</v>
      </c>
      <c r="W16" s="244" t="s">
        <v>761</v>
      </c>
      <c r="X16" s="334" t="s">
        <v>762</v>
      </c>
      <c r="Y16" s="187" t="s">
        <v>749</v>
      </c>
      <c r="Z16" s="188" t="s">
        <v>144</v>
      </c>
    </row>
    <row r="17" spans="1:26" ht="93" customHeight="1">
      <c r="A17" s="178" t="s">
        <v>429</v>
      </c>
      <c r="B17" s="189" t="s">
        <v>520</v>
      </c>
      <c r="C17" s="189" t="s">
        <v>521</v>
      </c>
      <c r="D17" s="337">
        <v>79</v>
      </c>
      <c r="E17" s="337">
        <v>282</v>
      </c>
      <c r="F17" s="182" t="s">
        <v>25</v>
      </c>
      <c r="G17" s="192">
        <v>287</v>
      </c>
      <c r="H17" s="192">
        <v>282</v>
      </c>
      <c r="I17" s="185"/>
      <c r="J17" s="185"/>
      <c r="K17" s="182" t="s">
        <v>283</v>
      </c>
      <c r="L17" s="182"/>
      <c r="M17" s="182"/>
      <c r="N17" s="182" t="s">
        <v>283</v>
      </c>
      <c r="O17" s="182"/>
      <c r="P17" s="182"/>
      <c r="Q17" s="182" t="s">
        <v>283</v>
      </c>
      <c r="R17" s="182"/>
      <c r="S17" s="182"/>
      <c r="T17" s="182" t="s">
        <v>283</v>
      </c>
      <c r="U17" s="182" t="s">
        <v>303</v>
      </c>
      <c r="V17" s="194">
        <f t="shared" si="0"/>
        <v>0.28014184397163122</v>
      </c>
      <c r="W17" s="339" t="s">
        <v>763</v>
      </c>
      <c r="X17" s="340" t="s">
        <v>764</v>
      </c>
      <c r="Y17" s="187" t="s">
        <v>749</v>
      </c>
      <c r="Z17" s="188" t="s">
        <v>144</v>
      </c>
    </row>
    <row r="18" spans="1:26" ht="102" customHeight="1">
      <c r="A18" s="178" t="s">
        <v>429</v>
      </c>
      <c r="B18" s="179" t="s">
        <v>522</v>
      </c>
      <c r="C18" s="189" t="s">
        <v>523</v>
      </c>
      <c r="D18" s="337">
        <v>11306</v>
      </c>
      <c r="E18" s="337">
        <v>11306</v>
      </c>
      <c r="F18" s="182" t="s">
        <v>25</v>
      </c>
      <c r="G18" s="192">
        <v>20400</v>
      </c>
      <c r="H18" s="192">
        <v>16150</v>
      </c>
      <c r="I18" s="185"/>
      <c r="J18" s="185"/>
      <c r="K18" s="182" t="s">
        <v>283</v>
      </c>
      <c r="L18" s="182"/>
      <c r="M18" s="182"/>
      <c r="N18" s="182" t="s">
        <v>283</v>
      </c>
      <c r="O18" s="182"/>
      <c r="P18" s="182"/>
      <c r="Q18" s="182" t="s">
        <v>283</v>
      </c>
      <c r="R18" s="182"/>
      <c r="S18" s="182"/>
      <c r="T18" s="182" t="s">
        <v>283</v>
      </c>
      <c r="U18" s="182" t="s">
        <v>303</v>
      </c>
      <c r="V18" s="194">
        <f t="shared" si="0"/>
        <v>1</v>
      </c>
      <c r="W18" s="341" t="s">
        <v>765</v>
      </c>
      <c r="X18" s="340" t="s">
        <v>766</v>
      </c>
      <c r="Y18" s="187" t="s">
        <v>749</v>
      </c>
      <c r="Z18" s="188" t="s">
        <v>144</v>
      </c>
    </row>
    <row r="19" spans="1:26" ht="315">
      <c r="A19" s="178" t="s">
        <v>429</v>
      </c>
      <c r="B19" s="189" t="s">
        <v>236</v>
      </c>
      <c r="C19" s="189" t="s">
        <v>238</v>
      </c>
      <c r="D19" s="329">
        <v>65630058</v>
      </c>
      <c r="E19" s="329">
        <v>79427917</v>
      </c>
      <c r="F19" s="182" t="s">
        <v>26</v>
      </c>
      <c r="G19" s="183">
        <v>0</v>
      </c>
      <c r="H19" s="183">
        <v>0.94</v>
      </c>
      <c r="I19" s="185"/>
      <c r="J19" s="185"/>
      <c r="K19" s="185"/>
      <c r="L19" s="182" t="s">
        <v>283</v>
      </c>
      <c r="M19" s="182"/>
      <c r="N19" s="182"/>
      <c r="O19" s="182"/>
      <c r="P19" s="182" t="s">
        <v>283</v>
      </c>
      <c r="Q19" s="182"/>
      <c r="R19" s="182"/>
      <c r="S19" s="182"/>
      <c r="T19" s="182" t="s">
        <v>283</v>
      </c>
      <c r="U19" s="182" t="s">
        <v>303</v>
      </c>
      <c r="V19" s="194">
        <f t="shared" si="0"/>
        <v>0.82628451656361579</v>
      </c>
      <c r="W19" s="242" t="s">
        <v>767</v>
      </c>
      <c r="X19" s="342" t="s">
        <v>768</v>
      </c>
      <c r="Y19" s="187" t="s">
        <v>749</v>
      </c>
      <c r="Z19" s="188" t="s">
        <v>204</v>
      </c>
    </row>
    <row r="20" spans="1:26" ht="156.75" customHeight="1">
      <c r="A20" s="178" t="s">
        <v>429</v>
      </c>
      <c r="B20" s="195" t="s">
        <v>236</v>
      </c>
      <c r="C20" s="189" t="s">
        <v>409</v>
      </c>
      <c r="D20" s="329">
        <v>1620753</v>
      </c>
      <c r="E20" s="329">
        <v>2067699</v>
      </c>
      <c r="F20" s="182" t="s">
        <v>26</v>
      </c>
      <c r="G20" s="183">
        <v>0</v>
      </c>
      <c r="H20" s="183">
        <v>0.9</v>
      </c>
      <c r="I20" s="185"/>
      <c r="J20" s="185"/>
      <c r="K20" s="185"/>
      <c r="L20" s="182" t="s">
        <v>283</v>
      </c>
      <c r="M20" s="182"/>
      <c r="N20" s="182"/>
      <c r="O20" s="182"/>
      <c r="P20" s="182" t="s">
        <v>283</v>
      </c>
      <c r="Q20" s="182"/>
      <c r="R20" s="182"/>
      <c r="S20" s="182"/>
      <c r="T20" s="182" t="s">
        <v>283</v>
      </c>
      <c r="U20" s="182" t="s">
        <v>303</v>
      </c>
      <c r="V20" s="194">
        <f t="shared" si="0"/>
        <v>0.78384377996990862</v>
      </c>
      <c r="W20" s="242" t="s">
        <v>767</v>
      </c>
      <c r="X20" s="342" t="s">
        <v>769</v>
      </c>
      <c r="Y20" s="187" t="s">
        <v>749</v>
      </c>
      <c r="Z20" s="188" t="s">
        <v>204</v>
      </c>
    </row>
    <row r="21" spans="1:26" ht="112.5" customHeight="1">
      <c r="A21" s="178" t="s">
        <v>429</v>
      </c>
      <c r="B21" s="179" t="s">
        <v>392</v>
      </c>
      <c r="C21" s="189" t="s">
        <v>524</v>
      </c>
      <c r="D21" s="329">
        <v>305</v>
      </c>
      <c r="E21" s="329">
        <v>550</v>
      </c>
      <c r="F21" s="182" t="s">
        <v>26</v>
      </c>
      <c r="G21" s="192">
        <v>0</v>
      </c>
      <c r="H21" s="192">
        <v>550</v>
      </c>
      <c r="I21" s="185"/>
      <c r="J21" s="185"/>
      <c r="K21" s="185"/>
      <c r="L21" s="182" t="s">
        <v>283</v>
      </c>
      <c r="M21" s="182"/>
      <c r="N21" s="182"/>
      <c r="O21" s="182"/>
      <c r="P21" s="182" t="s">
        <v>283</v>
      </c>
      <c r="Q21" s="182"/>
      <c r="R21" s="182"/>
      <c r="S21" s="182"/>
      <c r="T21" s="182" t="s">
        <v>283</v>
      </c>
      <c r="U21" s="182" t="s">
        <v>303</v>
      </c>
      <c r="V21" s="194">
        <f t="shared" si="0"/>
        <v>0.55454545454545456</v>
      </c>
      <c r="W21" s="343" t="s">
        <v>770</v>
      </c>
      <c r="X21" s="342" t="s">
        <v>771</v>
      </c>
      <c r="Y21" s="187" t="s">
        <v>749</v>
      </c>
      <c r="Z21" s="188" t="s">
        <v>204</v>
      </c>
    </row>
    <row r="22" spans="1:26" ht="116.25" customHeight="1">
      <c r="A22" s="178" t="s">
        <v>429</v>
      </c>
      <c r="B22" s="189" t="s">
        <v>393</v>
      </c>
      <c r="C22" s="189" t="s">
        <v>410</v>
      </c>
      <c r="D22" s="329">
        <v>35</v>
      </c>
      <c r="E22" s="329">
        <v>50</v>
      </c>
      <c r="F22" s="182" t="s">
        <v>25</v>
      </c>
      <c r="G22" s="183">
        <v>0.1</v>
      </c>
      <c r="H22" s="183">
        <v>0.7</v>
      </c>
      <c r="I22" s="185"/>
      <c r="J22" s="185"/>
      <c r="K22" s="182" t="s">
        <v>283</v>
      </c>
      <c r="L22" s="182"/>
      <c r="M22" s="182"/>
      <c r="N22" s="182" t="s">
        <v>283</v>
      </c>
      <c r="O22" s="182"/>
      <c r="P22" s="182"/>
      <c r="Q22" s="182" t="s">
        <v>283</v>
      </c>
      <c r="R22" s="182"/>
      <c r="S22" s="182"/>
      <c r="T22" s="182" t="s">
        <v>283</v>
      </c>
      <c r="U22" s="182" t="s">
        <v>303</v>
      </c>
      <c r="V22" s="194">
        <f t="shared" si="0"/>
        <v>0.7</v>
      </c>
      <c r="W22" s="244" t="s">
        <v>772</v>
      </c>
      <c r="X22" s="47" t="s">
        <v>773</v>
      </c>
      <c r="Y22" s="187" t="s">
        <v>749</v>
      </c>
      <c r="Z22" s="188" t="s">
        <v>198</v>
      </c>
    </row>
    <row r="23" spans="1:26" ht="82.5" customHeight="1">
      <c r="A23" s="178" t="s">
        <v>429</v>
      </c>
      <c r="B23" s="189" t="s">
        <v>394</v>
      </c>
      <c r="C23" s="189" t="s">
        <v>411</v>
      </c>
      <c r="D23" s="344">
        <v>61910552758</v>
      </c>
      <c r="E23" s="344">
        <v>81579355601.220001</v>
      </c>
      <c r="F23" s="182" t="s">
        <v>25</v>
      </c>
      <c r="G23" s="183">
        <v>0</v>
      </c>
      <c r="H23" s="183">
        <v>0.66</v>
      </c>
      <c r="I23" s="185"/>
      <c r="J23" s="185"/>
      <c r="K23" s="182" t="s">
        <v>283</v>
      </c>
      <c r="L23" s="182"/>
      <c r="M23" s="182"/>
      <c r="N23" s="182" t="s">
        <v>283</v>
      </c>
      <c r="O23" s="182"/>
      <c r="P23" s="182"/>
      <c r="Q23" s="182" t="s">
        <v>283</v>
      </c>
      <c r="R23" s="182"/>
      <c r="S23" s="182"/>
      <c r="T23" s="182" t="s">
        <v>283</v>
      </c>
      <c r="U23" s="182" t="s">
        <v>303</v>
      </c>
      <c r="V23" s="194">
        <f t="shared" si="0"/>
        <v>0.75889975229314188</v>
      </c>
      <c r="W23" s="244" t="s">
        <v>774</v>
      </c>
      <c r="X23" s="334" t="s">
        <v>775</v>
      </c>
      <c r="Y23" s="187" t="s">
        <v>749</v>
      </c>
      <c r="Z23" s="188" t="s">
        <v>198</v>
      </c>
    </row>
    <row r="24" spans="1:26" ht="85.5" customHeight="1">
      <c r="A24" s="178" t="s">
        <v>429</v>
      </c>
      <c r="B24" s="178" t="s">
        <v>395</v>
      </c>
      <c r="C24" s="189" t="s">
        <v>412</v>
      </c>
      <c r="D24" s="345">
        <v>220</v>
      </c>
      <c r="E24" s="345">
        <v>220</v>
      </c>
      <c r="F24" s="182" t="s">
        <v>25</v>
      </c>
      <c r="G24" s="183">
        <v>0</v>
      </c>
      <c r="H24" s="184" t="s">
        <v>428</v>
      </c>
      <c r="I24" s="185"/>
      <c r="J24" s="185"/>
      <c r="K24" s="182" t="s">
        <v>283</v>
      </c>
      <c r="L24" s="182"/>
      <c r="M24" s="182"/>
      <c r="N24" s="182" t="s">
        <v>283</v>
      </c>
      <c r="O24" s="182"/>
      <c r="P24" s="182"/>
      <c r="Q24" s="182" t="s">
        <v>283</v>
      </c>
      <c r="R24" s="182"/>
      <c r="S24" s="182"/>
      <c r="T24" s="182" t="s">
        <v>283</v>
      </c>
      <c r="U24" s="182" t="s">
        <v>303</v>
      </c>
      <c r="V24" s="194">
        <f t="shared" si="0"/>
        <v>1</v>
      </c>
      <c r="W24" s="244" t="s">
        <v>776</v>
      </c>
      <c r="X24" s="47" t="s">
        <v>777</v>
      </c>
      <c r="Y24" s="187" t="s">
        <v>749</v>
      </c>
      <c r="Z24" s="188" t="s">
        <v>198</v>
      </c>
    </row>
    <row r="25" spans="1:26" ht="89.25" customHeight="1">
      <c r="A25" s="178" t="s">
        <v>429</v>
      </c>
      <c r="B25" s="178" t="s">
        <v>396</v>
      </c>
      <c r="C25" s="189" t="s">
        <v>413</v>
      </c>
      <c r="D25" s="329">
        <v>70</v>
      </c>
      <c r="E25" s="329">
        <v>100</v>
      </c>
      <c r="F25" s="187" t="s">
        <v>25</v>
      </c>
      <c r="G25" s="183">
        <v>0.1</v>
      </c>
      <c r="H25" s="183">
        <v>0.55000000000000004</v>
      </c>
      <c r="I25" s="185"/>
      <c r="J25" s="185"/>
      <c r="K25" s="182" t="s">
        <v>283</v>
      </c>
      <c r="L25" s="182"/>
      <c r="M25" s="182"/>
      <c r="N25" s="182" t="s">
        <v>283</v>
      </c>
      <c r="O25" s="182"/>
      <c r="P25" s="182"/>
      <c r="Q25" s="182" t="s">
        <v>283</v>
      </c>
      <c r="R25" s="182"/>
      <c r="S25" s="182"/>
      <c r="T25" s="182" t="s">
        <v>283</v>
      </c>
      <c r="U25" s="182" t="s">
        <v>303</v>
      </c>
      <c r="V25" s="194">
        <f t="shared" si="0"/>
        <v>0.7</v>
      </c>
      <c r="W25" s="244" t="s">
        <v>525</v>
      </c>
      <c r="X25" s="47" t="s">
        <v>778</v>
      </c>
      <c r="Y25" s="187" t="s">
        <v>749</v>
      </c>
      <c r="Z25" s="188" t="s">
        <v>189</v>
      </c>
    </row>
    <row r="26" spans="1:26" ht="90.75" customHeight="1">
      <c r="A26" s="178" t="s">
        <v>429</v>
      </c>
      <c r="B26" s="189" t="s">
        <v>397</v>
      </c>
      <c r="C26" s="189" t="s">
        <v>414</v>
      </c>
      <c r="D26" s="346">
        <v>7.0000000000000007E-2</v>
      </c>
      <c r="E26" s="346">
        <v>0.55000000000000004</v>
      </c>
      <c r="F26" s="187" t="s">
        <v>25</v>
      </c>
      <c r="G26" s="192">
        <v>0</v>
      </c>
      <c r="H26" s="183">
        <v>0.55000000000000004</v>
      </c>
      <c r="I26" s="185"/>
      <c r="J26" s="185"/>
      <c r="K26" s="182" t="s">
        <v>283</v>
      </c>
      <c r="L26" s="182"/>
      <c r="M26" s="182"/>
      <c r="N26" s="182" t="s">
        <v>283</v>
      </c>
      <c r="O26" s="182"/>
      <c r="P26" s="182"/>
      <c r="Q26" s="182" t="s">
        <v>283</v>
      </c>
      <c r="R26" s="182"/>
      <c r="S26" s="182"/>
      <c r="T26" s="182" t="s">
        <v>283</v>
      </c>
      <c r="U26" s="182" t="s">
        <v>303</v>
      </c>
      <c r="V26" s="194">
        <f t="shared" si="0"/>
        <v>0.12727272727272729</v>
      </c>
      <c r="W26" s="244" t="s">
        <v>779</v>
      </c>
      <c r="X26" s="47" t="s">
        <v>780</v>
      </c>
      <c r="Y26" s="187" t="s">
        <v>749</v>
      </c>
      <c r="Z26" s="188" t="s">
        <v>189</v>
      </c>
    </row>
    <row r="27" spans="1:26" ht="102" customHeight="1">
      <c r="A27" s="178" t="s">
        <v>429</v>
      </c>
      <c r="B27" s="178" t="s">
        <v>397</v>
      </c>
      <c r="C27" s="189" t="s">
        <v>415</v>
      </c>
      <c r="D27" s="331">
        <v>0</v>
      </c>
      <c r="E27" s="331">
        <v>0</v>
      </c>
      <c r="F27" s="187" t="s">
        <v>25</v>
      </c>
      <c r="G27" s="192">
        <v>0</v>
      </c>
      <c r="H27" s="183">
        <v>1</v>
      </c>
      <c r="I27" s="185"/>
      <c r="J27" s="185"/>
      <c r="K27" s="182" t="s">
        <v>283</v>
      </c>
      <c r="L27" s="182"/>
      <c r="M27" s="182"/>
      <c r="N27" s="182" t="s">
        <v>283</v>
      </c>
      <c r="O27" s="182"/>
      <c r="P27" s="182"/>
      <c r="Q27" s="182" t="s">
        <v>283</v>
      </c>
      <c r="R27" s="182"/>
      <c r="S27" s="182"/>
      <c r="T27" s="182" t="s">
        <v>283</v>
      </c>
      <c r="U27" s="182" t="s">
        <v>303</v>
      </c>
      <c r="V27" s="186">
        <v>0</v>
      </c>
      <c r="W27" s="343" t="s">
        <v>81</v>
      </c>
      <c r="X27" s="347" t="s">
        <v>781</v>
      </c>
      <c r="Y27" s="187" t="s">
        <v>749</v>
      </c>
      <c r="Z27" s="188" t="s">
        <v>384</v>
      </c>
    </row>
    <row r="28" spans="1:26" ht="111.75" customHeight="1">
      <c r="A28" s="178" t="s">
        <v>429</v>
      </c>
      <c r="B28" s="179" t="s">
        <v>398</v>
      </c>
      <c r="C28" s="189" t="s">
        <v>416</v>
      </c>
      <c r="D28" s="331">
        <v>48</v>
      </c>
      <c r="E28" s="331">
        <v>48</v>
      </c>
      <c r="F28" s="187" t="s">
        <v>25</v>
      </c>
      <c r="G28" s="192">
        <v>0</v>
      </c>
      <c r="H28" s="183">
        <v>1</v>
      </c>
      <c r="I28" s="185"/>
      <c r="J28" s="185"/>
      <c r="K28" s="182" t="s">
        <v>283</v>
      </c>
      <c r="L28" s="182"/>
      <c r="M28" s="182"/>
      <c r="N28" s="182" t="s">
        <v>283</v>
      </c>
      <c r="O28" s="182"/>
      <c r="P28" s="182"/>
      <c r="Q28" s="182" t="s">
        <v>283</v>
      </c>
      <c r="R28" s="182"/>
      <c r="S28" s="182"/>
      <c r="T28" s="182" t="s">
        <v>283</v>
      </c>
      <c r="U28" s="182" t="s">
        <v>303</v>
      </c>
      <c r="V28" s="194">
        <f t="shared" ref="V28:V35" si="1">+D28/E28</f>
        <v>1</v>
      </c>
      <c r="W28" s="348" t="s">
        <v>782</v>
      </c>
      <c r="X28" s="347" t="s">
        <v>783</v>
      </c>
      <c r="Y28" s="187" t="s">
        <v>749</v>
      </c>
      <c r="Z28" s="188" t="s">
        <v>384</v>
      </c>
    </row>
    <row r="29" spans="1:26" ht="195.75" customHeight="1">
      <c r="A29" s="178" t="s">
        <v>429</v>
      </c>
      <c r="B29" s="189" t="s">
        <v>399</v>
      </c>
      <c r="C29" s="189" t="s">
        <v>417</v>
      </c>
      <c r="D29" s="346">
        <v>0.5</v>
      </c>
      <c r="E29" s="346">
        <v>1</v>
      </c>
      <c r="F29" s="187" t="s">
        <v>25</v>
      </c>
      <c r="G29" s="183">
        <v>0.1</v>
      </c>
      <c r="H29" s="183">
        <v>0.8</v>
      </c>
      <c r="I29" s="185"/>
      <c r="J29" s="185"/>
      <c r="K29" s="182" t="s">
        <v>283</v>
      </c>
      <c r="L29" s="182"/>
      <c r="M29" s="182"/>
      <c r="N29" s="182" t="s">
        <v>283</v>
      </c>
      <c r="O29" s="182"/>
      <c r="P29" s="182"/>
      <c r="Q29" s="182" t="s">
        <v>283</v>
      </c>
      <c r="R29" s="182"/>
      <c r="S29" s="182"/>
      <c r="T29" s="182" t="s">
        <v>283</v>
      </c>
      <c r="U29" s="182" t="s">
        <v>303</v>
      </c>
      <c r="V29" s="194">
        <f t="shared" si="1"/>
        <v>0.5</v>
      </c>
      <c r="W29" s="349" t="s">
        <v>784</v>
      </c>
      <c r="X29" s="334" t="s">
        <v>785</v>
      </c>
      <c r="Y29" s="187" t="s">
        <v>749</v>
      </c>
      <c r="Z29" s="188" t="s">
        <v>213</v>
      </c>
    </row>
    <row r="30" spans="1:26" ht="267.75" customHeight="1">
      <c r="A30" s="178" t="s">
        <v>429</v>
      </c>
      <c r="B30" s="189" t="s">
        <v>400</v>
      </c>
      <c r="C30" s="179" t="s">
        <v>418</v>
      </c>
      <c r="D30" s="329">
        <v>6</v>
      </c>
      <c r="E30" s="329">
        <v>12</v>
      </c>
      <c r="F30" s="187" t="s">
        <v>25</v>
      </c>
      <c r="G30" s="183">
        <v>0.09</v>
      </c>
      <c r="H30" s="183">
        <v>0.77</v>
      </c>
      <c r="I30" s="185"/>
      <c r="J30" s="185"/>
      <c r="K30" s="182" t="s">
        <v>283</v>
      </c>
      <c r="L30" s="182"/>
      <c r="M30" s="182"/>
      <c r="N30" s="182" t="s">
        <v>283</v>
      </c>
      <c r="O30" s="182"/>
      <c r="P30" s="182"/>
      <c r="Q30" s="182" t="s">
        <v>283</v>
      </c>
      <c r="R30" s="182"/>
      <c r="S30" s="182"/>
      <c r="T30" s="182" t="s">
        <v>283</v>
      </c>
      <c r="U30" s="182" t="s">
        <v>303</v>
      </c>
      <c r="V30" s="194">
        <f t="shared" si="1"/>
        <v>0.5</v>
      </c>
      <c r="W30" s="350" t="s">
        <v>786</v>
      </c>
      <c r="X30" s="351" t="s">
        <v>787</v>
      </c>
      <c r="Y30" s="187" t="s">
        <v>749</v>
      </c>
      <c r="Z30" s="188" t="s">
        <v>213</v>
      </c>
    </row>
    <row r="31" spans="1:26" ht="228" customHeight="1">
      <c r="A31" s="178" t="s">
        <v>429</v>
      </c>
      <c r="B31" s="197" t="s">
        <v>237</v>
      </c>
      <c r="C31" s="189" t="s">
        <v>419</v>
      </c>
      <c r="D31" s="329">
        <v>15</v>
      </c>
      <c r="E31" s="329">
        <v>21</v>
      </c>
      <c r="F31" s="187" t="s">
        <v>25</v>
      </c>
      <c r="G31" s="192">
        <v>3</v>
      </c>
      <c r="H31" s="192">
        <v>2</v>
      </c>
      <c r="I31" s="185"/>
      <c r="J31" s="185"/>
      <c r="K31" s="182" t="s">
        <v>283</v>
      </c>
      <c r="L31" s="182"/>
      <c r="M31" s="182"/>
      <c r="N31" s="182" t="s">
        <v>283</v>
      </c>
      <c r="O31" s="182"/>
      <c r="P31" s="182"/>
      <c r="Q31" s="182" t="s">
        <v>283</v>
      </c>
      <c r="R31" s="182"/>
      <c r="S31" s="182"/>
      <c r="T31" s="182" t="s">
        <v>283</v>
      </c>
      <c r="U31" s="182" t="s">
        <v>303</v>
      </c>
      <c r="V31" s="194">
        <f t="shared" si="1"/>
        <v>0.7142857142857143</v>
      </c>
      <c r="W31" s="352" t="s">
        <v>788</v>
      </c>
      <c r="X31" s="47" t="s">
        <v>789</v>
      </c>
      <c r="Y31" s="187" t="s">
        <v>749</v>
      </c>
      <c r="Z31" s="188" t="s">
        <v>213</v>
      </c>
    </row>
    <row r="32" spans="1:26" ht="161.25" customHeight="1">
      <c r="A32" s="178" t="s">
        <v>429</v>
      </c>
      <c r="B32" s="197" t="s">
        <v>401</v>
      </c>
      <c r="C32" s="197" t="s">
        <v>420</v>
      </c>
      <c r="D32" s="329">
        <v>17</v>
      </c>
      <c r="E32" s="329">
        <v>21</v>
      </c>
      <c r="F32" s="187" t="s">
        <v>25</v>
      </c>
      <c r="G32" s="183">
        <v>0.15</v>
      </c>
      <c r="H32" s="183">
        <v>0.6</v>
      </c>
      <c r="I32" s="185"/>
      <c r="J32" s="185"/>
      <c r="K32" s="182" t="s">
        <v>283</v>
      </c>
      <c r="L32" s="182"/>
      <c r="M32" s="182"/>
      <c r="N32" s="182" t="s">
        <v>283</v>
      </c>
      <c r="O32" s="182"/>
      <c r="P32" s="182"/>
      <c r="Q32" s="182" t="s">
        <v>283</v>
      </c>
      <c r="R32" s="182"/>
      <c r="S32" s="182"/>
      <c r="T32" s="182" t="s">
        <v>283</v>
      </c>
      <c r="U32" s="182" t="s">
        <v>303</v>
      </c>
      <c r="V32" s="194">
        <f t="shared" si="1"/>
        <v>0.80952380952380953</v>
      </c>
      <c r="W32" s="353" t="s">
        <v>790</v>
      </c>
      <c r="X32" s="47" t="s">
        <v>791</v>
      </c>
      <c r="Y32" s="187" t="s">
        <v>749</v>
      </c>
      <c r="Z32" s="188" t="s">
        <v>213</v>
      </c>
    </row>
    <row r="33" spans="1:26" ht="104.25" customHeight="1">
      <c r="A33" s="178" t="s">
        <v>429</v>
      </c>
      <c r="B33" s="198" t="s">
        <v>402</v>
      </c>
      <c r="C33" s="197" t="s">
        <v>421</v>
      </c>
      <c r="D33" s="329">
        <v>85</v>
      </c>
      <c r="E33" s="329">
        <v>100</v>
      </c>
      <c r="F33" s="182" t="s">
        <v>25</v>
      </c>
      <c r="G33" s="183">
        <v>0</v>
      </c>
      <c r="H33" s="183">
        <v>0.5</v>
      </c>
      <c r="I33" s="185"/>
      <c r="J33" s="185"/>
      <c r="K33" s="182" t="s">
        <v>283</v>
      </c>
      <c r="L33" s="182"/>
      <c r="M33" s="182"/>
      <c r="N33" s="182" t="s">
        <v>283</v>
      </c>
      <c r="O33" s="182"/>
      <c r="P33" s="182"/>
      <c r="Q33" s="182" t="s">
        <v>283</v>
      </c>
      <c r="R33" s="182"/>
      <c r="S33" s="182"/>
      <c r="T33" s="182" t="s">
        <v>283</v>
      </c>
      <c r="U33" s="182" t="s">
        <v>303</v>
      </c>
      <c r="V33" s="194">
        <f t="shared" si="1"/>
        <v>0.85</v>
      </c>
      <c r="W33" s="349" t="s">
        <v>792</v>
      </c>
      <c r="X33" s="354" t="s">
        <v>793</v>
      </c>
      <c r="Y33" s="187" t="s">
        <v>749</v>
      </c>
      <c r="Z33" s="188" t="s">
        <v>216</v>
      </c>
    </row>
    <row r="34" spans="1:26" ht="182.25" customHeight="1">
      <c r="A34" s="178" t="s">
        <v>429</v>
      </c>
      <c r="B34" s="198" t="s">
        <v>526</v>
      </c>
      <c r="C34" s="197" t="s">
        <v>527</v>
      </c>
      <c r="D34" s="329">
        <v>86</v>
      </c>
      <c r="E34" s="329">
        <v>86</v>
      </c>
      <c r="F34" s="182" t="s">
        <v>25</v>
      </c>
      <c r="G34" s="192">
        <v>83</v>
      </c>
      <c r="H34" s="192">
        <v>86</v>
      </c>
      <c r="I34" s="185"/>
      <c r="J34" s="185"/>
      <c r="K34" s="182" t="s">
        <v>283</v>
      </c>
      <c r="L34" s="182"/>
      <c r="M34" s="182"/>
      <c r="N34" s="182" t="s">
        <v>283</v>
      </c>
      <c r="O34" s="182"/>
      <c r="P34" s="182"/>
      <c r="Q34" s="182" t="s">
        <v>283</v>
      </c>
      <c r="R34" s="182"/>
      <c r="S34" s="182"/>
      <c r="T34" s="182" t="s">
        <v>283</v>
      </c>
      <c r="U34" s="182" t="s">
        <v>303</v>
      </c>
      <c r="V34" s="194">
        <f t="shared" si="1"/>
        <v>1</v>
      </c>
      <c r="W34" s="349" t="s">
        <v>794</v>
      </c>
      <c r="X34" s="47" t="s">
        <v>795</v>
      </c>
      <c r="Y34" s="187" t="s">
        <v>749</v>
      </c>
      <c r="Z34" s="188" t="s">
        <v>219</v>
      </c>
    </row>
    <row r="35" spans="1:26" ht="164.25" customHeight="1">
      <c r="A35" s="178" t="s">
        <v>429</v>
      </c>
      <c r="B35" s="179" t="s">
        <v>528</v>
      </c>
      <c r="C35" s="189" t="s">
        <v>529</v>
      </c>
      <c r="D35" s="329">
        <v>19</v>
      </c>
      <c r="E35" s="329">
        <v>55</v>
      </c>
      <c r="F35" s="187" t="s">
        <v>25</v>
      </c>
      <c r="G35" s="183">
        <v>0.5</v>
      </c>
      <c r="H35" s="199">
        <v>0.55000000000000004</v>
      </c>
      <c r="I35" s="185"/>
      <c r="J35" s="185"/>
      <c r="K35" s="182" t="s">
        <v>283</v>
      </c>
      <c r="L35" s="182"/>
      <c r="M35" s="182"/>
      <c r="N35" s="182" t="s">
        <v>283</v>
      </c>
      <c r="O35" s="182"/>
      <c r="P35" s="182"/>
      <c r="Q35" s="182" t="s">
        <v>283</v>
      </c>
      <c r="R35" s="182"/>
      <c r="S35" s="182"/>
      <c r="T35" s="182" t="s">
        <v>283</v>
      </c>
      <c r="U35" s="182" t="s">
        <v>303</v>
      </c>
      <c r="V35" s="194">
        <f t="shared" si="1"/>
        <v>0.34545454545454546</v>
      </c>
      <c r="W35" s="244" t="s">
        <v>530</v>
      </c>
      <c r="X35" s="47" t="s">
        <v>796</v>
      </c>
      <c r="Y35" s="187" t="s">
        <v>749</v>
      </c>
      <c r="Z35" s="188" t="s">
        <v>223</v>
      </c>
    </row>
    <row r="36" spans="1:26" ht="179.25" customHeight="1">
      <c r="A36" s="178" t="s">
        <v>429</v>
      </c>
      <c r="B36" s="179" t="s">
        <v>403</v>
      </c>
      <c r="C36" s="179" t="s">
        <v>239</v>
      </c>
      <c r="D36" s="329">
        <v>0</v>
      </c>
      <c r="E36" s="329">
        <v>0</v>
      </c>
      <c r="F36" s="182" t="s">
        <v>27</v>
      </c>
      <c r="G36" s="192">
        <v>7</v>
      </c>
      <c r="H36" s="192">
        <v>0</v>
      </c>
      <c r="I36" s="185"/>
      <c r="J36" s="185"/>
      <c r="K36" s="185"/>
      <c r="L36" s="185"/>
      <c r="M36" s="185"/>
      <c r="N36" s="182" t="s">
        <v>283</v>
      </c>
      <c r="O36" s="182"/>
      <c r="P36" s="182"/>
      <c r="Q36" s="182"/>
      <c r="R36" s="182"/>
      <c r="S36" s="182"/>
      <c r="T36" s="182" t="s">
        <v>283</v>
      </c>
      <c r="U36" s="182" t="s">
        <v>303</v>
      </c>
      <c r="V36" s="196">
        <v>0</v>
      </c>
      <c r="W36" s="355" t="s">
        <v>81</v>
      </c>
      <c r="X36" s="335" t="s">
        <v>797</v>
      </c>
      <c r="Y36" s="187" t="s">
        <v>749</v>
      </c>
      <c r="Z36" s="188" t="s">
        <v>229</v>
      </c>
    </row>
    <row r="37" spans="1:26" ht="166.5" customHeight="1" thickBot="1">
      <c r="A37" s="178" t="s">
        <v>429</v>
      </c>
      <c r="B37" s="179" t="s">
        <v>404</v>
      </c>
      <c r="C37" s="189" t="s">
        <v>422</v>
      </c>
      <c r="D37" s="329">
        <v>0</v>
      </c>
      <c r="E37" s="329">
        <v>0</v>
      </c>
      <c r="F37" s="182" t="s">
        <v>27</v>
      </c>
      <c r="G37" s="183">
        <v>0.82</v>
      </c>
      <c r="H37" s="183">
        <v>0.85</v>
      </c>
      <c r="I37" s="185"/>
      <c r="J37" s="185"/>
      <c r="K37" s="185"/>
      <c r="L37" s="185"/>
      <c r="M37" s="185"/>
      <c r="N37" s="182" t="s">
        <v>283</v>
      </c>
      <c r="O37" s="182"/>
      <c r="P37" s="182"/>
      <c r="Q37" s="182"/>
      <c r="R37" s="182"/>
      <c r="S37" s="182"/>
      <c r="T37" s="182" t="s">
        <v>283</v>
      </c>
      <c r="U37" s="182" t="s">
        <v>303</v>
      </c>
      <c r="V37" s="196">
        <v>0</v>
      </c>
      <c r="W37" s="355" t="s">
        <v>81</v>
      </c>
      <c r="X37" s="356" t="s">
        <v>798</v>
      </c>
      <c r="Y37" s="187" t="s">
        <v>749</v>
      </c>
      <c r="Z37" s="188" t="s">
        <v>229</v>
      </c>
    </row>
    <row r="38" spans="1:26" ht="161.25" customHeight="1" thickBot="1">
      <c r="A38" s="178" t="s">
        <v>429</v>
      </c>
      <c r="B38" s="179" t="s">
        <v>404</v>
      </c>
      <c r="C38" s="197" t="s">
        <v>423</v>
      </c>
      <c r="D38" s="329">
        <v>0</v>
      </c>
      <c r="E38" s="329">
        <v>1</v>
      </c>
      <c r="F38" s="182" t="s">
        <v>27</v>
      </c>
      <c r="G38" s="201">
        <v>0.13500000000000001</v>
      </c>
      <c r="H38" s="184">
        <v>0.05</v>
      </c>
      <c r="I38" s="185"/>
      <c r="J38" s="185"/>
      <c r="K38" s="185"/>
      <c r="L38" s="185"/>
      <c r="M38" s="185"/>
      <c r="N38" s="182" t="s">
        <v>283</v>
      </c>
      <c r="O38" s="182"/>
      <c r="P38" s="182"/>
      <c r="Q38" s="182"/>
      <c r="R38" s="182"/>
      <c r="S38" s="182"/>
      <c r="T38" s="182" t="s">
        <v>283</v>
      </c>
      <c r="U38" s="182" t="s">
        <v>303</v>
      </c>
      <c r="V38" s="196">
        <v>0</v>
      </c>
      <c r="W38" s="355" t="s">
        <v>81</v>
      </c>
      <c r="X38" s="356" t="s">
        <v>798</v>
      </c>
      <c r="Y38" s="187" t="s">
        <v>749</v>
      </c>
      <c r="Z38" s="188" t="s">
        <v>229</v>
      </c>
    </row>
    <row r="39" spans="1:26" ht="115.5" customHeight="1">
      <c r="A39" s="178" t="s">
        <v>429</v>
      </c>
      <c r="B39" s="179" t="s">
        <v>404</v>
      </c>
      <c r="C39" s="197" t="s">
        <v>424</v>
      </c>
      <c r="D39" s="329">
        <v>14262</v>
      </c>
      <c r="E39" s="329">
        <v>641411</v>
      </c>
      <c r="F39" s="182" t="s">
        <v>25</v>
      </c>
      <c r="G39" s="192">
        <v>0</v>
      </c>
      <c r="H39" s="192">
        <v>2</v>
      </c>
      <c r="I39" s="185"/>
      <c r="J39" s="185"/>
      <c r="K39" s="182" t="s">
        <v>283</v>
      </c>
      <c r="L39" s="182"/>
      <c r="M39" s="182"/>
      <c r="N39" s="182" t="s">
        <v>283</v>
      </c>
      <c r="O39" s="182"/>
      <c r="P39" s="182"/>
      <c r="Q39" s="182" t="s">
        <v>283</v>
      </c>
      <c r="R39" s="182"/>
      <c r="S39" s="182"/>
      <c r="T39" s="182" t="s">
        <v>283</v>
      </c>
      <c r="U39" s="182" t="s">
        <v>303</v>
      </c>
      <c r="V39" s="202">
        <f>+D39/E39</f>
        <v>2.223535299519341E-2</v>
      </c>
      <c r="W39" s="357" t="s">
        <v>799</v>
      </c>
      <c r="X39" s="347" t="s">
        <v>800</v>
      </c>
      <c r="Y39" s="187" t="s">
        <v>749</v>
      </c>
      <c r="Z39" s="188" t="s">
        <v>229</v>
      </c>
    </row>
    <row r="40" spans="1:26" ht="408.75" customHeight="1">
      <c r="A40" s="178" t="s">
        <v>429</v>
      </c>
      <c r="B40" s="197" t="s">
        <v>531</v>
      </c>
      <c r="C40" s="189" t="s">
        <v>425</v>
      </c>
      <c r="D40" s="329">
        <v>4</v>
      </c>
      <c r="E40" s="329">
        <v>9</v>
      </c>
      <c r="F40" s="182" t="s">
        <v>25</v>
      </c>
      <c r="G40" s="183">
        <v>0.1</v>
      </c>
      <c r="H40" s="183">
        <v>0.8</v>
      </c>
      <c r="I40" s="185"/>
      <c r="J40" s="185"/>
      <c r="K40" s="182" t="s">
        <v>283</v>
      </c>
      <c r="L40" s="182"/>
      <c r="M40" s="182"/>
      <c r="N40" s="182" t="s">
        <v>283</v>
      </c>
      <c r="O40" s="182"/>
      <c r="P40" s="182"/>
      <c r="Q40" s="182" t="s">
        <v>283</v>
      </c>
      <c r="R40" s="182"/>
      <c r="S40" s="182"/>
      <c r="T40" s="182" t="s">
        <v>283</v>
      </c>
      <c r="U40" s="182" t="s">
        <v>303</v>
      </c>
      <c r="V40" s="186">
        <f>+D40/E40</f>
        <v>0.44444444444444442</v>
      </c>
      <c r="W40" s="348" t="s">
        <v>801</v>
      </c>
      <c r="X40" s="347" t="s">
        <v>802</v>
      </c>
      <c r="Y40" s="187" t="s">
        <v>749</v>
      </c>
      <c r="Z40" s="191" t="s">
        <v>229</v>
      </c>
    </row>
    <row r="41" spans="1:26" ht="255" customHeight="1">
      <c r="A41" s="178" t="s">
        <v>429</v>
      </c>
      <c r="B41" s="189" t="s">
        <v>405</v>
      </c>
      <c r="C41" s="189" t="s">
        <v>426</v>
      </c>
      <c r="D41" s="345">
        <v>7</v>
      </c>
      <c r="E41" s="345">
        <v>20</v>
      </c>
      <c r="F41" s="182" t="s">
        <v>25</v>
      </c>
      <c r="G41" s="184">
        <v>0.1</v>
      </c>
      <c r="H41" s="184">
        <v>0.6</v>
      </c>
      <c r="I41" s="185"/>
      <c r="J41" s="185"/>
      <c r="K41" s="185"/>
      <c r="L41" s="182" t="s">
        <v>283</v>
      </c>
      <c r="M41" s="182"/>
      <c r="N41" s="182"/>
      <c r="O41" s="182" t="s">
        <v>283</v>
      </c>
      <c r="P41" s="182"/>
      <c r="Q41" s="182"/>
      <c r="R41" s="182" t="s">
        <v>283</v>
      </c>
      <c r="S41" s="182"/>
      <c r="T41" s="182"/>
      <c r="U41" s="182" t="s">
        <v>303</v>
      </c>
      <c r="V41" s="358">
        <f>+D41/E41</f>
        <v>0.35</v>
      </c>
      <c r="W41" s="348" t="s">
        <v>803</v>
      </c>
      <c r="X41" s="347" t="s">
        <v>804</v>
      </c>
      <c r="Y41" s="187" t="s">
        <v>749</v>
      </c>
      <c r="Z41" s="188" t="s">
        <v>229</v>
      </c>
    </row>
    <row r="42" spans="1:26" ht="14.25" hidden="1">
      <c r="A42" s="203"/>
      <c r="B42" s="203"/>
      <c r="C42" s="203"/>
      <c r="D42" s="204"/>
      <c r="E42" s="204"/>
      <c r="F42" s="203"/>
      <c r="G42" s="203"/>
      <c r="H42" s="203"/>
      <c r="I42" s="203"/>
      <c r="J42" s="203"/>
      <c r="K42" s="203"/>
      <c r="L42" s="203"/>
      <c r="M42" s="203"/>
      <c r="N42" s="203"/>
      <c r="O42" s="203"/>
      <c r="P42" s="203"/>
      <c r="Q42" s="203"/>
      <c r="R42" s="203"/>
      <c r="S42" s="203"/>
      <c r="T42" s="203"/>
      <c r="U42" s="203"/>
      <c r="V42" s="204"/>
      <c r="W42" s="203"/>
      <c r="X42" s="205"/>
      <c r="Y42" s="203"/>
      <c r="Z42" s="203"/>
    </row>
    <row r="43" spans="1:26" ht="190.5" hidden="1" customHeight="1">
      <c r="A43" s="206" t="s">
        <v>532</v>
      </c>
      <c r="B43" s="189" t="s">
        <v>533</v>
      </c>
      <c r="C43" s="207" t="s">
        <v>534</v>
      </c>
      <c r="D43" s="208">
        <v>11</v>
      </c>
      <c r="E43" s="208">
        <v>45</v>
      </c>
      <c r="F43" s="182" t="s">
        <v>25</v>
      </c>
      <c r="G43" s="182">
        <v>29</v>
      </c>
      <c r="H43" s="182">
        <v>45</v>
      </c>
      <c r="I43" s="185"/>
      <c r="J43" s="185"/>
      <c r="K43" s="185"/>
      <c r="L43" s="185"/>
      <c r="M43" s="185"/>
      <c r="N43" s="185"/>
      <c r="O43" s="185"/>
      <c r="P43" s="185"/>
      <c r="Q43" s="185"/>
      <c r="R43" s="185"/>
      <c r="S43" s="185"/>
      <c r="T43" s="185"/>
      <c r="U43" s="185"/>
      <c r="V43" s="182"/>
      <c r="W43" s="190" t="s">
        <v>543</v>
      </c>
      <c r="X43" s="209" t="s">
        <v>535</v>
      </c>
      <c r="Y43" s="185"/>
      <c r="Z43" s="192" t="s">
        <v>168</v>
      </c>
    </row>
    <row r="44" spans="1:26" ht="171" hidden="1" customHeight="1">
      <c r="A44" s="206" t="s">
        <v>532</v>
      </c>
      <c r="B44" s="189" t="s">
        <v>536</v>
      </c>
      <c r="C44" s="207" t="s">
        <v>537</v>
      </c>
      <c r="D44" s="181"/>
      <c r="E44" s="181"/>
      <c r="F44" s="182" t="s">
        <v>27</v>
      </c>
      <c r="G44" s="182">
        <v>72</v>
      </c>
      <c r="H44" s="182">
        <v>84</v>
      </c>
      <c r="I44" s="185"/>
      <c r="J44" s="185"/>
      <c r="K44" s="185"/>
      <c r="L44" s="185"/>
      <c r="M44" s="185"/>
      <c r="N44" s="185"/>
      <c r="O44" s="185"/>
      <c r="P44" s="185"/>
      <c r="Q44" s="185"/>
      <c r="R44" s="185"/>
      <c r="S44" s="185"/>
      <c r="T44" s="185"/>
      <c r="U44" s="185"/>
      <c r="V44" s="182"/>
      <c r="W44" s="190" t="s">
        <v>538</v>
      </c>
      <c r="X44" s="209" t="s">
        <v>539</v>
      </c>
      <c r="Y44" s="185"/>
      <c r="Z44" s="192" t="s">
        <v>168</v>
      </c>
    </row>
    <row r="45" spans="1:26" ht="148.5" hidden="1" customHeight="1">
      <c r="A45" s="206" t="s">
        <v>532</v>
      </c>
      <c r="B45" s="207" t="s">
        <v>237</v>
      </c>
      <c r="C45" s="207" t="s">
        <v>540</v>
      </c>
      <c r="D45" s="181">
        <v>0</v>
      </c>
      <c r="E45" s="181">
        <v>2</v>
      </c>
      <c r="F45" s="182" t="s">
        <v>25</v>
      </c>
      <c r="G45" s="182">
        <v>3</v>
      </c>
      <c r="H45" s="182">
        <v>3</v>
      </c>
      <c r="I45" s="185"/>
      <c r="J45" s="185"/>
      <c r="K45" s="185"/>
      <c r="L45" s="185"/>
      <c r="M45" s="185"/>
      <c r="N45" s="185"/>
      <c r="O45" s="185"/>
      <c r="P45" s="185"/>
      <c r="Q45" s="185"/>
      <c r="R45" s="185"/>
      <c r="S45" s="185"/>
      <c r="T45" s="185"/>
      <c r="U45" s="185"/>
      <c r="V45" s="182"/>
      <c r="W45" s="210" t="s">
        <v>546</v>
      </c>
      <c r="X45" s="209" t="s">
        <v>544</v>
      </c>
      <c r="Y45" s="185"/>
      <c r="Z45" s="192" t="s">
        <v>213</v>
      </c>
    </row>
    <row r="46" spans="1:26" ht="221.25" hidden="1" customHeight="1">
      <c r="A46" s="206" t="s">
        <v>532</v>
      </c>
      <c r="B46" s="207" t="s">
        <v>541</v>
      </c>
      <c r="C46" s="207" t="s">
        <v>542</v>
      </c>
      <c r="D46" s="181">
        <v>4</v>
      </c>
      <c r="E46" s="181">
        <v>4</v>
      </c>
      <c r="F46" s="182" t="s">
        <v>25</v>
      </c>
      <c r="G46" s="182">
        <v>0</v>
      </c>
      <c r="H46" s="182">
        <v>8</v>
      </c>
      <c r="I46" s="185"/>
      <c r="J46" s="185"/>
      <c r="K46" s="185"/>
      <c r="L46" s="185"/>
      <c r="M46" s="185"/>
      <c r="N46" s="185"/>
      <c r="O46" s="185"/>
      <c r="P46" s="185"/>
      <c r="Q46" s="185"/>
      <c r="R46" s="185"/>
      <c r="S46" s="185"/>
      <c r="T46" s="185"/>
      <c r="U46" s="185"/>
      <c r="V46" s="182"/>
      <c r="W46" s="210" t="s">
        <v>547</v>
      </c>
      <c r="X46" s="209" t="s">
        <v>545</v>
      </c>
      <c r="Y46" s="185"/>
      <c r="Z46" s="192" t="s">
        <v>213</v>
      </c>
    </row>
    <row r="47" spans="1:26" ht="14.25">
      <c r="A47" s="185"/>
      <c r="B47" s="185"/>
      <c r="C47" s="185"/>
      <c r="D47" s="182"/>
      <c r="E47" s="182"/>
      <c r="F47" s="185"/>
      <c r="G47" s="185"/>
      <c r="H47" s="185"/>
      <c r="I47" s="185"/>
      <c r="J47" s="185"/>
      <c r="K47" s="185"/>
      <c r="L47" s="185"/>
      <c r="M47" s="185"/>
      <c r="N47" s="185"/>
      <c r="O47" s="185"/>
      <c r="P47" s="185"/>
      <c r="Q47" s="185"/>
      <c r="R47" s="185"/>
      <c r="S47" s="185"/>
      <c r="T47" s="185"/>
      <c r="U47" s="185"/>
      <c r="V47" s="182"/>
      <c r="W47" s="185"/>
      <c r="X47" s="178"/>
      <c r="Y47" s="185"/>
      <c r="Z47" s="185"/>
    </row>
    <row r="48" spans="1:26" ht="14.25">
      <c r="A48" s="211"/>
      <c r="B48" s="211"/>
      <c r="C48" s="211"/>
      <c r="D48" s="200"/>
      <c r="E48" s="200"/>
      <c r="F48" s="211"/>
      <c r="G48" s="211"/>
      <c r="H48" s="211"/>
      <c r="I48" s="211"/>
      <c r="J48" s="211"/>
      <c r="K48" s="211"/>
      <c r="L48" s="211"/>
      <c r="M48" s="211"/>
      <c r="N48" s="211"/>
      <c r="O48" s="211"/>
      <c r="P48" s="211"/>
      <c r="Q48" s="211"/>
      <c r="R48" s="211"/>
      <c r="S48" s="211"/>
      <c r="T48" s="211"/>
      <c r="U48" s="211"/>
      <c r="V48" s="200"/>
      <c r="W48" s="211"/>
      <c r="X48" s="189"/>
      <c r="Y48" s="211"/>
      <c r="Z48" s="211"/>
    </row>
    <row r="49" spans="1:2" ht="31.5">
      <c r="A49" s="212" t="s">
        <v>98</v>
      </c>
      <c r="B49" s="213">
        <v>45748</v>
      </c>
    </row>
    <row r="50" spans="1:2" ht="16.5" customHeight="1"/>
    <row r="51" spans="1:2" ht="14.25"/>
    <row r="52" spans="1:2" ht="14.25"/>
    <row r="53" spans="1:2" ht="14.25"/>
    <row r="54" spans="1:2" ht="14.25"/>
    <row r="55" spans="1:2" ht="14.25"/>
    <row r="56" spans="1:2" ht="14.25"/>
    <row r="57" spans="1:2" ht="14.25"/>
    <row r="58" spans="1:2" ht="14.25"/>
    <row r="59" spans="1:2" ht="14.25"/>
    <row r="60" spans="1:2" ht="14.25"/>
    <row r="61" spans="1:2" ht="14.25"/>
    <row r="62" spans="1:2" ht="14.25"/>
    <row r="63" spans="1:2" ht="14.25"/>
    <row r="64" spans="1:2" ht="14.25"/>
    <row r="65" ht="14.25"/>
    <row r="66" ht="14.25"/>
    <row r="67" ht="14.25"/>
    <row r="68" ht="14.25"/>
    <row r="69" ht="14.25"/>
    <row r="70" ht="14.25"/>
    <row r="71" ht="14.25"/>
    <row r="72" ht="14.25"/>
    <row r="73" ht="14.25"/>
    <row r="74" ht="14.25"/>
    <row r="75" ht="14.25"/>
    <row r="76" ht="14.25"/>
    <row r="77" ht="14.25"/>
    <row r="78" ht="14.25"/>
    <row r="79" ht="14.25"/>
    <row r="80" ht="14.25"/>
    <row r="81" ht="14.25"/>
    <row r="82" ht="14.25"/>
    <row r="83" ht="14.25"/>
    <row r="84" ht="14.25"/>
    <row r="85" ht="14.25"/>
    <row r="86" ht="14.25"/>
    <row r="87" ht="14.25"/>
    <row r="88" ht="14.25"/>
    <row r="89" ht="14.25"/>
    <row r="90" ht="14.25"/>
    <row r="91" ht="14.25"/>
    <row r="92" ht="14.25"/>
    <row r="93" ht="14.25"/>
    <row r="94" ht="14.25"/>
    <row r="95" ht="14.25"/>
    <row r="96" ht="14.25"/>
    <row r="97" ht="14.25"/>
    <row r="98" ht="14.25"/>
    <row r="99" ht="14.25"/>
    <row r="100" ht="14.25"/>
    <row r="101" ht="14.25"/>
    <row r="102" ht="14.25"/>
    <row r="103" ht="14.25"/>
    <row r="104" ht="14.25"/>
    <row r="105" ht="14.25"/>
    <row r="106" ht="14.25"/>
    <row r="107" ht="14.25"/>
    <row r="108" ht="14.25"/>
    <row r="109" ht="14.25"/>
    <row r="110" ht="14.25"/>
    <row r="111" ht="14.25"/>
    <row r="112" ht="14.25"/>
    <row r="113" ht="14.25"/>
    <row r="114" ht="14.25"/>
    <row r="115" ht="14.25"/>
    <row r="116" ht="14.25"/>
    <row r="117" ht="14.25"/>
    <row r="118" ht="14.25"/>
    <row r="119" ht="14.25"/>
  </sheetData>
  <protectedRanges>
    <protectedRange sqref="X9" name="Rango5"/>
    <protectedRange sqref="X11" name="Rango5_3"/>
    <protectedRange sqref="X33" name="Rango5_5"/>
    <protectedRange sqref="X36" name="Rango5_1"/>
    <protectedRange sqref="X37" name="Rango5_4"/>
    <protectedRange sqref="X38" name="Rango5_4_1"/>
  </protectedRanges>
  <autoFilter ref="A7:XFC41" xr:uid="{9A0CD14B-7DFA-4637-BBC6-589E8BED258E}"/>
  <mergeCells count="20">
    <mergeCell ref="F6:F7"/>
    <mergeCell ref="G6:H6"/>
    <mergeCell ref="I6:T6"/>
    <mergeCell ref="U6:U7"/>
    <mergeCell ref="B1:X1"/>
    <mergeCell ref="B2:X3"/>
    <mergeCell ref="B4:Z4"/>
    <mergeCell ref="Z5:Z7"/>
    <mergeCell ref="A5:A7"/>
    <mergeCell ref="B5:B7"/>
    <mergeCell ref="C5:F5"/>
    <mergeCell ref="G5:U5"/>
    <mergeCell ref="V5:Y5"/>
    <mergeCell ref="C6:C7"/>
    <mergeCell ref="V6:V7"/>
    <mergeCell ref="W6:W7"/>
    <mergeCell ref="X6:X7"/>
    <mergeCell ref="Y6:Y7"/>
    <mergeCell ref="D6:D7"/>
    <mergeCell ref="E6:E7"/>
  </mergeCells>
  <dataValidations count="3">
    <dataValidation operator="lessThan" allowBlank="1" showInputMessage="1" showErrorMessage="1" sqref="Z2:Z3 B1:B2 Y3" xr:uid="{D1BF97EF-E1D1-4B10-B8FD-059BAE16B814}"/>
    <dataValidation type="decimal" operator="lessThan" showInputMessage="1" sqref="Z1" xr:uid="{E032D106-BE7A-4333-8FF7-FEBA6134D01A}">
      <formula1>0</formula1>
    </dataValidation>
    <dataValidation type="decimal" operator="lessThan" allowBlank="1" showInputMessage="1" showErrorMessage="1" sqref="Y1:Y2" xr:uid="{3800D8E6-CCF7-4099-80E3-E84B18896A48}">
      <formula1>0</formula1>
    </dataValidation>
  </dataValidations>
  <hyperlinks>
    <hyperlink ref="W31" r:id="rId1" display="../../../../../../../:f:/g/personal/gerson_ruiz_supersalud_gov_co/EpksyX1S38ZGqCwqHBtzSc0BhOETA5EHsuKBbBe8UPJD-Q?e=9s24RP" xr:uid="{E364E081-6AB6-4F7A-84F8-9D2E2DA54392}"/>
  </hyperlinks>
  <pageMargins left="0.7" right="0.7" top="0.75" bottom="0.75" header="0.3" footer="0.3"/>
  <pageSetup scale="33" orientation="portrait"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C0C4F-AABE-435B-B2ED-396A8B6D9872}">
  <sheetPr>
    <tabColor rgb="FF002060"/>
  </sheetPr>
  <dimension ref="A1:N38"/>
  <sheetViews>
    <sheetView zoomScale="70" zoomScaleNormal="70" workbookViewId="0">
      <pane ySplit="1" topLeftCell="A2" activePane="bottomLeft" state="frozen"/>
      <selection activeCell="A8" sqref="A8"/>
      <selection pane="bottomLeft" activeCell="N16" sqref="N16"/>
    </sheetView>
  </sheetViews>
  <sheetFormatPr baseColWidth="10" defaultColWidth="0" defaultRowHeight="14.45" customHeight="1" zeroHeight="1"/>
  <cols>
    <col min="1" max="14" width="10.85546875" style="53" customWidth="1"/>
    <col min="15" max="16384" width="10.85546875" style="53" hidden="1"/>
  </cols>
  <sheetData>
    <row r="1" ht="15"/>
    <row r="2" ht="15"/>
    <row r="3" ht="15"/>
    <row r="4" ht="15"/>
    <row r="5" ht="15"/>
    <row r="6" ht="15"/>
    <row r="7" ht="15"/>
    <row r="8" ht="15"/>
    <row r="9" ht="15"/>
    <row r="10" ht="15"/>
    <row r="11" ht="15"/>
    <row r="12" ht="15"/>
    <row r="13" ht="15"/>
    <row r="14" ht="15"/>
    <row r="15" ht="15"/>
    <row r="16" ht="15"/>
    <row r="17" ht="15"/>
    <row r="18" ht="15"/>
    <row r="19" ht="15"/>
    <row r="20" ht="15"/>
    <row r="21" ht="15"/>
    <row r="22" ht="15"/>
    <row r="23" ht="15"/>
    <row r="24" ht="15"/>
    <row r="25" ht="15"/>
    <row r="26" ht="15"/>
    <row r="27" ht="15"/>
    <row r="28" ht="15"/>
    <row r="29" ht="15"/>
    <row r="30" ht="15"/>
    <row r="31" ht="15"/>
    <row r="32" ht="15"/>
    <row r="33" ht="15"/>
    <row r="34" ht="15"/>
    <row r="35" ht="15"/>
    <row r="36" ht="15"/>
    <row r="37" ht="15"/>
    <row r="38" ht="1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1211F-051E-4AAA-A513-90E793A8614C}">
  <sheetPr>
    <tabColor rgb="FF00B050"/>
  </sheetPr>
  <dimension ref="A1:Z250"/>
  <sheetViews>
    <sheetView zoomScale="80" zoomScaleNormal="80" workbookViewId="0">
      <pane ySplit="7" topLeftCell="A8" activePane="bottomLeft" state="frozen"/>
      <selection activeCell="A8" sqref="A8"/>
      <selection pane="bottomLeft" activeCell="A8" sqref="A8"/>
    </sheetView>
  </sheetViews>
  <sheetFormatPr baseColWidth="10" defaultColWidth="0" defaultRowHeight="0" customHeight="1" zeroHeight="1"/>
  <cols>
    <col min="1" max="1" width="32" customWidth="1"/>
    <col min="2" max="2" width="71.42578125" customWidth="1"/>
    <col min="3" max="3" width="27.28515625" customWidth="1"/>
    <col min="4" max="4" width="15.5703125" customWidth="1"/>
    <col min="5" max="5" width="20.140625" customWidth="1"/>
    <col min="6" max="6" width="17.7109375" customWidth="1"/>
    <col min="7" max="7" width="12.28515625" style="60" customWidth="1"/>
    <col min="8" max="8" width="12.42578125" style="138" customWidth="1"/>
    <col min="9" max="10" width="6.5703125" style="53" customWidth="1"/>
    <col min="11" max="11" width="7.42578125" style="53" customWidth="1"/>
    <col min="12" max="12" width="6.7109375" style="53" customWidth="1"/>
    <col min="13" max="13" width="7" style="53" customWidth="1"/>
    <col min="14" max="14" width="6.140625" style="53" customWidth="1"/>
    <col min="15" max="15" width="6" style="53" customWidth="1"/>
    <col min="16" max="16" width="5.5703125" style="53" customWidth="1"/>
    <col min="17" max="17" width="5.85546875" style="53" customWidth="1"/>
    <col min="18" max="18" width="6" style="53" customWidth="1"/>
    <col min="19" max="19" width="5.5703125" style="53" customWidth="1"/>
    <col min="20" max="20" width="6.5703125" style="53" customWidth="1"/>
    <col min="21" max="21" width="17.85546875" style="53" customWidth="1"/>
    <col min="22" max="22" width="19.28515625" style="53" customWidth="1"/>
    <col min="23" max="23" width="21.28515625" style="53" customWidth="1"/>
    <col min="24" max="24" width="22.42578125" style="53" customWidth="1"/>
    <col min="25" max="25" width="26.5703125" style="53" customWidth="1"/>
    <col min="26" max="26" width="22.5703125" style="53" customWidth="1"/>
    <col min="27" max="16384" width="11.42578125" style="53" hidden="1"/>
  </cols>
  <sheetData>
    <row r="1" spans="1:26" customFormat="1" ht="27" customHeight="1">
      <c r="A1" s="1"/>
      <c r="B1" s="624" t="s">
        <v>22</v>
      </c>
      <c r="C1" s="625"/>
      <c r="D1" s="625"/>
      <c r="E1" s="625"/>
      <c r="F1" s="625"/>
      <c r="G1" s="625"/>
      <c r="H1" s="625"/>
      <c r="I1" s="625"/>
      <c r="J1" s="625"/>
      <c r="K1" s="625"/>
      <c r="L1" s="625"/>
      <c r="M1" s="625"/>
      <c r="N1" s="625"/>
      <c r="O1" s="625"/>
      <c r="P1" s="625"/>
      <c r="Q1" s="625"/>
      <c r="R1" s="625"/>
      <c r="S1" s="625"/>
      <c r="T1" s="625"/>
      <c r="U1" s="625"/>
      <c r="V1" s="625"/>
      <c r="W1" s="625"/>
      <c r="X1" s="626"/>
      <c r="Y1" s="11" t="s">
        <v>0</v>
      </c>
      <c r="Z1" s="2" t="s">
        <v>71</v>
      </c>
    </row>
    <row r="2" spans="1:26" customFormat="1" ht="21" customHeight="1">
      <c r="A2" s="10"/>
      <c r="B2" s="627" t="s">
        <v>82</v>
      </c>
      <c r="C2" s="628"/>
      <c r="D2" s="628"/>
      <c r="E2" s="628"/>
      <c r="F2" s="628"/>
      <c r="G2" s="628"/>
      <c r="H2" s="628"/>
      <c r="I2" s="628"/>
      <c r="J2" s="628"/>
      <c r="K2" s="628"/>
      <c r="L2" s="628"/>
      <c r="M2" s="628"/>
      <c r="N2" s="628"/>
      <c r="O2" s="628"/>
      <c r="P2" s="628"/>
      <c r="Q2" s="628"/>
      <c r="R2" s="628"/>
      <c r="S2" s="628"/>
      <c r="T2" s="628"/>
      <c r="U2" s="628"/>
      <c r="V2" s="628"/>
      <c r="W2" s="628"/>
      <c r="X2" s="629"/>
      <c r="Y2" s="12" t="s">
        <v>1</v>
      </c>
      <c r="Z2" s="15">
        <v>1</v>
      </c>
    </row>
    <row r="3" spans="1:26" customFormat="1" ht="24" customHeight="1" thickBot="1">
      <c r="A3" s="5"/>
      <c r="B3" s="630"/>
      <c r="C3" s="631"/>
      <c r="D3" s="631"/>
      <c r="E3" s="631"/>
      <c r="F3" s="631"/>
      <c r="G3" s="631"/>
      <c r="H3" s="631"/>
      <c r="I3" s="631"/>
      <c r="J3" s="631"/>
      <c r="K3" s="631"/>
      <c r="L3" s="631"/>
      <c r="M3" s="631"/>
      <c r="N3" s="631"/>
      <c r="O3" s="631"/>
      <c r="P3" s="631"/>
      <c r="Q3" s="631"/>
      <c r="R3" s="631"/>
      <c r="S3" s="631"/>
      <c r="T3" s="631"/>
      <c r="U3" s="631"/>
      <c r="V3" s="631"/>
      <c r="W3" s="631"/>
      <c r="X3" s="632"/>
      <c r="Y3" s="14" t="s">
        <v>7</v>
      </c>
      <c r="Z3" s="16">
        <v>45077</v>
      </c>
    </row>
    <row r="4" spans="1:26" customFormat="1" ht="34.5" customHeight="1" thickBot="1">
      <c r="A4" s="54" t="s">
        <v>119</v>
      </c>
      <c r="B4" s="633" t="s">
        <v>379</v>
      </c>
      <c r="C4" s="634"/>
      <c r="D4" s="634"/>
      <c r="E4" s="634"/>
      <c r="F4" s="634"/>
      <c r="G4" s="634"/>
      <c r="H4" s="634"/>
      <c r="I4" s="634"/>
      <c r="J4" s="634"/>
      <c r="K4" s="634"/>
      <c r="L4" s="634"/>
      <c r="M4" s="634"/>
      <c r="N4" s="634"/>
      <c r="O4" s="634"/>
      <c r="P4" s="634"/>
      <c r="Q4" s="634"/>
      <c r="R4" s="634"/>
      <c r="S4" s="634"/>
      <c r="T4" s="634"/>
      <c r="U4" s="634"/>
      <c r="V4" s="634"/>
      <c r="W4" s="634"/>
      <c r="X4" s="634"/>
      <c r="Y4" s="634"/>
      <c r="Z4" s="635"/>
    </row>
    <row r="5" spans="1:26" customFormat="1" ht="30.75" customHeight="1" thickBot="1">
      <c r="A5" s="639" t="s">
        <v>101</v>
      </c>
      <c r="B5" s="636" t="s">
        <v>83</v>
      </c>
      <c r="C5" s="642" t="s">
        <v>84</v>
      </c>
      <c r="D5" s="643"/>
      <c r="E5" s="643"/>
      <c r="F5" s="644"/>
      <c r="G5" s="642" t="s">
        <v>91</v>
      </c>
      <c r="H5" s="643"/>
      <c r="I5" s="643"/>
      <c r="J5" s="643"/>
      <c r="K5" s="643"/>
      <c r="L5" s="643"/>
      <c r="M5" s="643"/>
      <c r="N5" s="643"/>
      <c r="O5" s="643"/>
      <c r="P5" s="643"/>
      <c r="Q5" s="643"/>
      <c r="R5" s="643"/>
      <c r="S5" s="643"/>
      <c r="T5" s="643"/>
      <c r="U5" s="644"/>
      <c r="V5" s="642" t="s">
        <v>92</v>
      </c>
      <c r="W5" s="643"/>
      <c r="X5" s="643"/>
      <c r="Y5" s="644"/>
      <c r="Z5" s="636" t="s">
        <v>97</v>
      </c>
    </row>
    <row r="6" spans="1:26" customFormat="1" ht="36" customHeight="1" thickBot="1">
      <c r="A6" s="640"/>
      <c r="B6" s="637"/>
      <c r="C6" s="637" t="s">
        <v>85</v>
      </c>
      <c r="D6" s="637" t="s">
        <v>86</v>
      </c>
      <c r="E6" s="637" t="s">
        <v>87</v>
      </c>
      <c r="F6" s="636" t="s">
        <v>88</v>
      </c>
      <c r="G6" s="642" t="s">
        <v>89</v>
      </c>
      <c r="H6" s="644"/>
      <c r="I6" s="646" t="s">
        <v>90</v>
      </c>
      <c r="J6" s="647"/>
      <c r="K6" s="647"/>
      <c r="L6" s="647"/>
      <c r="M6" s="647"/>
      <c r="N6" s="647"/>
      <c r="O6" s="647"/>
      <c r="P6" s="647"/>
      <c r="Q6" s="647"/>
      <c r="R6" s="647"/>
      <c r="S6" s="647"/>
      <c r="T6" s="648"/>
      <c r="U6" s="636" t="s">
        <v>100</v>
      </c>
      <c r="V6" s="637" t="s">
        <v>93</v>
      </c>
      <c r="W6" s="637" t="s">
        <v>94</v>
      </c>
      <c r="X6" s="637" t="s">
        <v>95</v>
      </c>
      <c r="Y6" s="637" t="s">
        <v>96</v>
      </c>
      <c r="Z6" s="637"/>
    </row>
    <row r="7" spans="1:26" customFormat="1" ht="30.75" customHeight="1" thickBot="1">
      <c r="A7" s="641"/>
      <c r="B7" s="638"/>
      <c r="C7" s="638"/>
      <c r="D7" s="638"/>
      <c r="E7" s="638"/>
      <c r="F7" s="645"/>
      <c r="G7" s="6" t="s">
        <v>8</v>
      </c>
      <c r="H7" s="6" t="s">
        <v>9</v>
      </c>
      <c r="I7" s="7" t="s">
        <v>10</v>
      </c>
      <c r="J7" s="8" t="s">
        <v>11</v>
      </c>
      <c r="K7" s="8" t="s">
        <v>12</v>
      </c>
      <c r="L7" s="8" t="s">
        <v>13</v>
      </c>
      <c r="M7" s="8" t="s">
        <v>14</v>
      </c>
      <c r="N7" s="8" t="s">
        <v>15</v>
      </c>
      <c r="O7" s="8" t="s">
        <v>16</v>
      </c>
      <c r="P7" s="8" t="s">
        <v>17</v>
      </c>
      <c r="Q7" s="8" t="s">
        <v>18</v>
      </c>
      <c r="R7" s="8" t="s">
        <v>19</v>
      </c>
      <c r="S7" s="8" t="s">
        <v>20</v>
      </c>
      <c r="T7" s="73" t="s">
        <v>21</v>
      </c>
      <c r="U7" s="638"/>
      <c r="V7" s="638"/>
      <c r="W7" s="638"/>
      <c r="X7" s="638"/>
      <c r="Y7" s="638"/>
      <c r="Z7" s="638"/>
    </row>
    <row r="8" spans="1:26" customFormat="1" ht="30">
      <c r="A8" s="39" t="s">
        <v>178</v>
      </c>
      <c r="B8" s="150" t="s">
        <v>550</v>
      </c>
      <c r="C8" s="146" t="s">
        <v>380</v>
      </c>
      <c r="D8" s="57"/>
      <c r="E8" s="219">
        <f>+SUM(I8:T8)</f>
        <v>1</v>
      </c>
      <c r="F8" s="220" t="s">
        <v>25</v>
      </c>
      <c r="G8" s="65">
        <v>1</v>
      </c>
      <c r="H8" s="65">
        <v>1</v>
      </c>
      <c r="I8" s="147"/>
      <c r="J8" s="147"/>
      <c r="K8" s="147"/>
      <c r="L8" s="147"/>
      <c r="M8" s="147"/>
      <c r="N8" s="147"/>
      <c r="O8" s="147"/>
      <c r="P8" s="147"/>
      <c r="Q8" s="147"/>
      <c r="R8" s="147"/>
      <c r="S8" s="147"/>
      <c r="T8" s="221">
        <v>1</v>
      </c>
      <c r="U8" s="57"/>
      <c r="V8" s="57"/>
      <c r="W8" s="58" t="s">
        <v>297</v>
      </c>
      <c r="X8" s="57"/>
      <c r="Y8" s="57"/>
      <c r="Z8" s="150" t="s">
        <v>285</v>
      </c>
    </row>
    <row r="9" spans="1:26" customFormat="1" ht="30">
      <c r="A9" s="39" t="s">
        <v>178</v>
      </c>
      <c r="B9" s="150" t="s">
        <v>551</v>
      </c>
      <c r="C9" s="146" t="s">
        <v>380</v>
      </c>
      <c r="D9" s="57"/>
      <c r="E9" s="219">
        <f t="shared" ref="E9:E62" si="0">+SUM(I9:T9)</f>
        <v>1</v>
      </c>
      <c r="F9" s="220" t="s">
        <v>25</v>
      </c>
      <c r="G9" s="144">
        <v>1</v>
      </c>
      <c r="H9" s="144">
        <v>1</v>
      </c>
      <c r="I9" s="147"/>
      <c r="J9" s="147"/>
      <c r="K9" s="147"/>
      <c r="L9" s="133"/>
      <c r="M9" s="147"/>
      <c r="N9" s="147"/>
      <c r="O9" s="147"/>
      <c r="P9" s="147"/>
      <c r="Q9" s="147"/>
      <c r="R9" s="147"/>
      <c r="S9" s="147"/>
      <c r="T9" s="221">
        <v>1</v>
      </c>
      <c r="U9" s="57"/>
      <c r="V9" s="57"/>
      <c r="W9" s="58" t="s">
        <v>297</v>
      </c>
      <c r="X9" s="57"/>
      <c r="Y9" s="57"/>
      <c r="Z9" s="150" t="s">
        <v>285</v>
      </c>
    </row>
    <row r="10" spans="1:26" customFormat="1" ht="30">
      <c r="A10" s="39" t="s">
        <v>178</v>
      </c>
      <c r="B10" s="150" t="s">
        <v>552</v>
      </c>
      <c r="C10" s="146" t="s">
        <v>380</v>
      </c>
      <c r="D10" s="57"/>
      <c r="E10" s="219">
        <f t="shared" si="0"/>
        <v>1</v>
      </c>
      <c r="F10" s="220" t="s">
        <v>25</v>
      </c>
      <c r="G10" s="144">
        <v>1</v>
      </c>
      <c r="H10" s="144">
        <v>1</v>
      </c>
      <c r="I10" s="147"/>
      <c r="J10" s="147"/>
      <c r="K10" s="147"/>
      <c r="L10" s="133"/>
      <c r="M10" s="147"/>
      <c r="N10" s="147"/>
      <c r="O10" s="147"/>
      <c r="P10" s="147"/>
      <c r="Q10" s="147"/>
      <c r="R10" s="147"/>
      <c r="S10" s="147"/>
      <c r="T10" s="221">
        <v>1</v>
      </c>
      <c r="U10" s="57"/>
      <c r="V10" s="57"/>
      <c r="W10" s="58" t="s">
        <v>297</v>
      </c>
      <c r="X10" s="57"/>
      <c r="Y10" s="57"/>
      <c r="Z10" s="150" t="s">
        <v>285</v>
      </c>
    </row>
    <row r="11" spans="1:26" customFormat="1" ht="30">
      <c r="A11" s="39" t="s">
        <v>178</v>
      </c>
      <c r="B11" s="150" t="s">
        <v>553</v>
      </c>
      <c r="C11" s="146" t="s">
        <v>380</v>
      </c>
      <c r="D11" s="57"/>
      <c r="E11" s="219">
        <f t="shared" si="0"/>
        <v>1</v>
      </c>
      <c r="F11" s="220" t="s">
        <v>25</v>
      </c>
      <c r="G11" s="144">
        <v>1</v>
      </c>
      <c r="H11" s="144">
        <v>1</v>
      </c>
      <c r="I11" s="147"/>
      <c r="J11" s="147"/>
      <c r="K11" s="147"/>
      <c r="L11" s="133"/>
      <c r="M11" s="147"/>
      <c r="N11" s="147"/>
      <c r="O11" s="147"/>
      <c r="P11" s="147"/>
      <c r="Q11" s="147"/>
      <c r="R11" s="147"/>
      <c r="S11" s="147"/>
      <c r="T11" s="221">
        <v>1</v>
      </c>
      <c r="U11" s="57"/>
      <c r="V11" s="57"/>
      <c r="W11" s="58" t="s">
        <v>297</v>
      </c>
      <c r="X11" s="57"/>
      <c r="Y11" s="57"/>
      <c r="Z11" s="150" t="s">
        <v>285</v>
      </c>
    </row>
    <row r="12" spans="1:26" customFormat="1" ht="30">
      <c r="A12" s="39" t="s">
        <v>178</v>
      </c>
      <c r="B12" s="150" t="s">
        <v>554</v>
      </c>
      <c r="C12" s="146" t="s">
        <v>380</v>
      </c>
      <c r="D12" s="57"/>
      <c r="E12" s="219">
        <f t="shared" si="0"/>
        <v>1</v>
      </c>
      <c r="F12" s="220" t="s">
        <v>25</v>
      </c>
      <c r="G12" s="144">
        <v>1</v>
      </c>
      <c r="H12" s="144">
        <v>1</v>
      </c>
      <c r="I12" s="147"/>
      <c r="J12" s="147"/>
      <c r="K12" s="147"/>
      <c r="L12" s="147"/>
      <c r="M12" s="147"/>
      <c r="N12" s="147"/>
      <c r="O12" s="147"/>
      <c r="P12" s="147"/>
      <c r="Q12" s="147"/>
      <c r="R12" s="147"/>
      <c r="S12" s="147"/>
      <c r="T12" s="221">
        <v>1</v>
      </c>
      <c r="U12" s="57"/>
      <c r="V12" s="57"/>
      <c r="W12" s="58" t="s">
        <v>297</v>
      </c>
      <c r="X12" s="57"/>
      <c r="Y12" s="57"/>
      <c r="Z12" s="150" t="s">
        <v>285</v>
      </c>
    </row>
    <row r="13" spans="1:26" customFormat="1" ht="30">
      <c r="A13" s="39" t="s">
        <v>178</v>
      </c>
      <c r="B13" s="222" t="s">
        <v>555</v>
      </c>
      <c r="C13" s="146" t="s">
        <v>380</v>
      </c>
      <c r="D13" s="57"/>
      <c r="E13" s="219">
        <f t="shared" si="0"/>
        <v>1</v>
      </c>
      <c r="F13" s="220" t="s">
        <v>25</v>
      </c>
      <c r="G13" s="144">
        <v>1</v>
      </c>
      <c r="H13" s="144">
        <v>1</v>
      </c>
      <c r="I13" s="147"/>
      <c r="J13" s="147"/>
      <c r="K13" s="147"/>
      <c r="L13" s="147"/>
      <c r="M13" s="147"/>
      <c r="N13" s="147"/>
      <c r="O13" s="147"/>
      <c r="P13" s="147"/>
      <c r="Q13" s="147"/>
      <c r="R13" s="147"/>
      <c r="S13" s="147"/>
      <c r="T13" s="221">
        <v>1</v>
      </c>
      <c r="U13" s="57"/>
      <c r="V13" s="57"/>
      <c r="W13" s="58" t="s">
        <v>297</v>
      </c>
      <c r="X13" s="57"/>
      <c r="Y13" s="57"/>
      <c r="Z13" s="150" t="s">
        <v>285</v>
      </c>
    </row>
    <row r="14" spans="1:26" customFormat="1" ht="30">
      <c r="A14" s="39" t="s">
        <v>178</v>
      </c>
      <c r="B14" s="150" t="s">
        <v>556</v>
      </c>
      <c r="C14" s="146" t="s">
        <v>380</v>
      </c>
      <c r="D14" s="57"/>
      <c r="E14" s="219">
        <f t="shared" si="0"/>
        <v>1</v>
      </c>
      <c r="F14" s="220" t="s">
        <v>25</v>
      </c>
      <c r="G14" s="144">
        <v>1</v>
      </c>
      <c r="H14" s="144">
        <v>1</v>
      </c>
      <c r="I14" s="147"/>
      <c r="J14" s="147"/>
      <c r="K14" s="147"/>
      <c r="L14" s="147"/>
      <c r="M14" s="147"/>
      <c r="N14" s="147"/>
      <c r="O14" s="147"/>
      <c r="P14" s="147"/>
      <c r="Q14" s="147"/>
      <c r="R14" s="147"/>
      <c r="S14" s="147"/>
      <c r="T14" s="221">
        <v>1</v>
      </c>
      <c r="U14" s="57"/>
      <c r="V14" s="57"/>
      <c r="W14" s="58" t="s">
        <v>297</v>
      </c>
      <c r="X14" s="57"/>
      <c r="Y14" s="57"/>
      <c r="Z14" s="150" t="s">
        <v>285</v>
      </c>
    </row>
    <row r="15" spans="1:26" customFormat="1" ht="30">
      <c r="A15" s="39" t="s">
        <v>178</v>
      </c>
      <c r="B15" s="150" t="s">
        <v>557</v>
      </c>
      <c r="C15" s="146" t="s">
        <v>380</v>
      </c>
      <c r="D15" s="57"/>
      <c r="E15" s="219">
        <f t="shared" si="0"/>
        <v>1</v>
      </c>
      <c r="F15" s="220" t="s">
        <v>25</v>
      </c>
      <c r="G15" s="144">
        <v>1</v>
      </c>
      <c r="H15" s="144">
        <v>1</v>
      </c>
      <c r="I15" s="147"/>
      <c r="J15" s="147"/>
      <c r="K15" s="147"/>
      <c r="L15" s="147"/>
      <c r="M15" s="147"/>
      <c r="N15" s="147"/>
      <c r="O15" s="147"/>
      <c r="P15" s="147"/>
      <c r="Q15" s="147"/>
      <c r="R15" s="147"/>
      <c r="S15" s="147"/>
      <c r="T15" s="221">
        <v>1</v>
      </c>
      <c r="U15" s="57"/>
      <c r="V15" s="57"/>
      <c r="W15" s="58" t="s">
        <v>297</v>
      </c>
      <c r="X15" s="57"/>
      <c r="Y15" s="57"/>
      <c r="Z15" s="150" t="s">
        <v>285</v>
      </c>
    </row>
    <row r="16" spans="1:26" customFormat="1" ht="30">
      <c r="A16" s="39" t="s">
        <v>178</v>
      </c>
      <c r="B16" s="150" t="s">
        <v>558</v>
      </c>
      <c r="C16" s="146" t="s">
        <v>380</v>
      </c>
      <c r="D16" s="57"/>
      <c r="E16" s="219">
        <f t="shared" si="0"/>
        <v>1</v>
      </c>
      <c r="F16" s="220" t="s">
        <v>25</v>
      </c>
      <c r="G16" s="144">
        <v>1</v>
      </c>
      <c r="H16" s="144">
        <v>1</v>
      </c>
      <c r="I16" s="147"/>
      <c r="J16" s="147"/>
      <c r="K16" s="147"/>
      <c r="L16" s="147"/>
      <c r="M16" s="147"/>
      <c r="N16" s="147"/>
      <c r="O16" s="147"/>
      <c r="P16" s="147"/>
      <c r="Q16" s="147"/>
      <c r="R16" s="147"/>
      <c r="S16" s="147"/>
      <c r="T16" s="221">
        <v>1</v>
      </c>
      <c r="U16" s="57"/>
      <c r="V16" s="57"/>
      <c r="W16" s="58" t="s">
        <v>297</v>
      </c>
      <c r="X16" s="57"/>
      <c r="Y16" s="57"/>
      <c r="Z16" s="150" t="s">
        <v>285</v>
      </c>
    </row>
    <row r="17" spans="1:26" customFormat="1" ht="30">
      <c r="A17" s="39" t="s">
        <v>178</v>
      </c>
      <c r="B17" s="150" t="s">
        <v>559</v>
      </c>
      <c r="C17" s="146" t="s">
        <v>380</v>
      </c>
      <c r="D17" s="57"/>
      <c r="E17" s="219">
        <f t="shared" si="0"/>
        <v>1</v>
      </c>
      <c r="F17" s="220" t="s">
        <v>25</v>
      </c>
      <c r="G17" s="144">
        <v>1</v>
      </c>
      <c r="H17" s="144">
        <v>1</v>
      </c>
      <c r="I17" s="147"/>
      <c r="J17" s="147"/>
      <c r="K17" s="147"/>
      <c r="L17" s="147"/>
      <c r="M17" s="147"/>
      <c r="N17" s="147"/>
      <c r="O17" s="147"/>
      <c r="P17" s="147"/>
      <c r="Q17" s="147"/>
      <c r="R17" s="147"/>
      <c r="S17" s="147"/>
      <c r="T17" s="221">
        <v>1</v>
      </c>
      <c r="U17" s="57"/>
      <c r="V17" s="57"/>
      <c r="W17" s="58" t="s">
        <v>297</v>
      </c>
      <c r="X17" s="57"/>
      <c r="Y17" s="57"/>
      <c r="Z17" s="150" t="s">
        <v>285</v>
      </c>
    </row>
    <row r="18" spans="1:26" customFormat="1" ht="30">
      <c r="A18" s="39" t="s">
        <v>178</v>
      </c>
      <c r="B18" s="150" t="s">
        <v>560</v>
      </c>
      <c r="C18" s="146" t="s">
        <v>380</v>
      </c>
      <c r="D18" s="57"/>
      <c r="E18" s="219">
        <f t="shared" si="0"/>
        <v>1</v>
      </c>
      <c r="F18" s="220" t="s">
        <v>25</v>
      </c>
      <c r="G18" s="144">
        <v>1</v>
      </c>
      <c r="H18" s="144">
        <v>1</v>
      </c>
      <c r="I18" s="147"/>
      <c r="J18" s="147"/>
      <c r="K18" s="147"/>
      <c r="L18" s="147"/>
      <c r="M18" s="147"/>
      <c r="N18" s="147"/>
      <c r="O18" s="147"/>
      <c r="P18" s="147"/>
      <c r="Q18" s="147"/>
      <c r="R18" s="147"/>
      <c r="S18" s="147"/>
      <c r="T18" s="221">
        <v>1</v>
      </c>
      <c r="U18" s="57"/>
      <c r="V18" s="57"/>
      <c r="W18" s="58" t="s">
        <v>297</v>
      </c>
      <c r="X18" s="57"/>
      <c r="Y18" s="57"/>
      <c r="Z18" s="150" t="s">
        <v>285</v>
      </c>
    </row>
    <row r="19" spans="1:26" customFormat="1" ht="30">
      <c r="A19" s="39" t="s">
        <v>178</v>
      </c>
      <c r="B19" s="150" t="s">
        <v>561</v>
      </c>
      <c r="C19" s="146" t="s">
        <v>380</v>
      </c>
      <c r="D19" s="57"/>
      <c r="E19" s="219">
        <f t="shared" si="0"/>
        <v>1</v>
      </c>
      <c r="F19" s="220" t="s">
        <v>25</v>
      </c>
      <c r="G19" s="144">
        <v>1</v>
      </c>
      <c r="H19" s="144">
        <v>1</v>
      </c>
      <c r="I19" s="147"/>
      <c r="J19" s="147"/>
      <c r="K19" s="147"/>
      <c r="L19" s="147"/>
      <c r="M19" s="147"/>
      <c r="N19" s="147"/>
      <c r="O19" s="147"/>
      <c r="P19" s="147"/>
      <c r="Q19" s="147"/>
      <c r="R19" s="147"/>
      <c r="S19" s="147"/>
      <c r="T19" s="221">
        <v>1</v>
      </c>
      <c r="U19" s="57"/>
      <c r="V19" s="57"/>
      <c r="W19" s="58" t="s">
        <v>297</v>
      </c>
      <c r="X19" s="57"/>
      <c r="Y19" s="57"/>
      <c r="Z19" s="150" t="s">
        <v>285</v>
      </c>
    </row>
    <row r="20" spans="1:26" customFormat="1" ht="30">
      <c r="A20" s="39" t="s">
        <v>178</v>
      </c>
      <c r="B20" s="150" t="s">
        <v>562</v>
      </c>
      <c r="C20" s="146" t="s">
        <v>380</v>
      </c>
      <c r="D20" s="57"/>
      <c r="E20" s="219">
        <f t="shared" si="0"/>
        <v>1</v>
      </c>
      <c r="F20" s="220" t="s">
        <v>25</v>
      </c>
      <c r="G20" s="144">
        <v>1</v>
      </c>
      <c r="H20" s="144">
        <v>1</v>
      </c>
      <c r="I20" s="147"/>
      <c r="J20" s="147"/>
      <c r="K20" s="147"/>
      <c r="L20" s="147"/>
      <c r="M20" s="147"/>
      <c r="N20" s="147"/>
      <c r="O20" s="147"/>
      <c r="P20" s="147"/>
      <c r="Q20" s="147"/>
      <c r="R20" s="147"/>
      <c r="S20" s="147"/>
      <c r="T20" s="221">
        <v>1</v>
      </c>
      <c r="U20" s="57"/>
      <c r="V20" s="57"/>
      <c r="W20" s="58" t="s">
        <v>297</v>
      </c>
      <c r="X20" s="57"/>
      <c r="Y20" s="57"/>
      <c r="Z20" s="150" t="s">
        <v>285</v>
      </c>
    </row>
    <row r="21" spans="1:26" customFormat="1" ht="30">
      <c r="A21" s="39" t="s">
        <v>178</v>
      </c>
      <c r="B21" s="150" t="s">
        <v>563</v>
      </c>
      <c r="C21" s="146" t="s">
        <v>380</v>
      </c>
      <c r="D21" s="57"/>
      <c r="E21" s="219">
        <f t="shared" si="0"/>
        <v>1</v>
      </c>
      <c r="F21" s="220" t="s">
        <v>25</v>
      </c>
      <c r="G21" s="144">
        <v>1</v>
      </c>
      <c r="H21" s="144">
        <v>1</v>
      </c>
      <c r="I21" s="147"/>
      <c r="J21" s="147"/>
      <c r="K21" s="147"/>
      <c r="L21" s="147"/>
      <c r="M21" s="147"/>
      <c r="N21" s="147"/>
      <c r="O21" s="147"/>
      <c r="P21" s="147"/>
      <c r="Q21" s="147"/>
      <c r="R21" s="147"/>
      <c r="S21" s="147"/>
      <c r="T21" s="221">
        <v>1</v>
      </c>
      <c r="U21" s="57"/>
      <c r="V21" s="57"/>
      <c r="W21" s="58" t="s">
        <v>297</v>
      </c>
      <c r="X21" s="57"/>
      <c r="Y21" s="57"/>
      <c r="Z21" s="150" t="s">
        <v>285</v>
      </c>
    </row>
    <row r="22" spans="1:26" customFormat="1" ht="30">
      <c r="A22" s="39" t="s">
        <v>178</v>
      </c>
      <c r="B22" s="150" t="s">
        <v>564</v>
      </c>
      <c r="C22" s="146" t="s">
        <v>380</v>
      </c>
      <c r="D22" s="57"/>
      <c r="E22" s="219">
        <f t="shared" si="0"/>
        <v>1</v>
      </c>
      <c r="F22" s="220" t="s">
        <v>25</v>
      </c>
      <c r="G22" s="144">
        <v>1</v>
      </c>
      <c r="H22" s="144">
        <v>1</v>
      </c>
      <c r="I22" s="147"/>
      <c r="J22" s="147"/>
      <c r="K22" s="147"/>
      <c r="L22" s="147"/>
      <c r="M22" s="147"/>
      <c r="N22" s="147"/>
      <c r="O22" s="147"/>
      <c r="P22" s="147"/>
      <c r="Q22" s="147"/>
      <c r="R22" s="147"/>
      <c r="S22" s="147"/>
      <c r="T22" s="221">
        <v>1</v>
      </c>
      <c r="U22" s="57"/>
      <c r="V22" s="57"/>
      <c r="W22" s="58" t="s">
        <v>297</v>
      </c>
      <c r="X22" s="57"/>
      <c r="Y22" s="57"/>
      <c r="Z22" s="150" t="s">
        <v>285</v>
      </c>
    </row>
    <row r="23" spans="1:26" customFormat="1" ht="30">
      <c r="A23" s="39" t="s">
        <v>178</v>
      </c>
      <c r="B23" s="150" t="s">
        <v>565</v>
      </c>
      <c r="C23" s="146" t="s">
        <v>380</v>
      </c>
      <c r="D23" s="57"/>
      <c r="E23" s="219">
        <f t="shared" si="0"/>
        <v>1</v>
      </c>
      <c r="F23" s="220" t="s">
        <v>25</v>
      </c>
      <c r="G23" s="144">
        <v>1</v>
      </c>
      <c r="H23" s="144">
        <v>1</v>
      </c>
      <c r="I23" s="147"/>
      <c r="J23" s="147"/>
      <c r="K23" s="147"/>
      <c r="L23" s="147"/>
      <c r="M23" s="147"/>
      <c r="N23" s="147"/>
      <c r="O23" s="147"/>
      <c r="P23" s="147"/>
      <c r="Q23" s="147"/>
      <c r="R23" s="147"/>
      <c r="S23" s="147"/>
      <c r="T23" s="221">
        <v>1</v>
      </c>
      <c r="U23" s="57"/>
      <c r="V23" s="57"/>
      <c r="W23" s="58" t="s">
        <v>297</v>
      </c>
      <c r="X23" s="57"/>
      <c r="Y23" s="57"/>
      <c r="Z23" s="150" t="s">
        <v>285</v>
      </c>
    </row>
    <row r="24" spans="1:26" customFormat="1" ht="30">
      <c r="A24" s="39" t="s">
        <v>178</v>
      </c>
      <c r="B24" s="150" t="s">
        <v>566</v>
      </c>
      <c r="C24" s="146" t="s">
        <v>380</v>
      </c>
      <c r="D24" s="57"/>
      <c r="E24" s="219">
        <f t="shared" si="0"/>
        <v>1</v>
      </c>
      <c r="F24" s="220" t="s">
        <v>25</v>
      </c>
      <c r="G24" s="144">
        <v>1</v>
      </c>
      <c r="H24" s="144">
        <v>1</v>
      </c>
      <c r="I24" s="147"/>
      <c r="J24" s="147"/>
      <c r="K24" s="147"/>
      <c r="L24" s="147"/>
      <c r="M24" s="147"/>
      <c r="N24" s="147"/>
      <c r="O24" s="147"/>
      <c r="P24" s="147"/>
      <c r="Q24" s="147"/>
      <c r="R24" s="147"/>
      <c r="S24" s="147"/>
      <c r="T24" s="221">
        <v>1</v>
      </c>
      <c r="U24" s="57"/>
      <c r="V24" s="57"/>
      <c r="W24" s="58" t="s">
        <v>297</v>
      </c>
      <c r="X24" s="57"/>
      <c r="Y24" s="57"/>
      <c r="Z24" s="150" t="s">
        <v>285</v>
      </c>
    </row>
    <row r="25" spans="1:26" customFormat="1" ht="30">
      <c r="A25" s="39" t="s">
        <v>178</v>
      </c>
      <c r="B25" s="150" t="s">
        <v>567</v>
      </c>
      <c r="C25" s="146" t="s">
        <v>380</v>
      </c>
      <c r="D25" s="57"/>
      <c r="E25" s="219">
        <f t="shared" si="0"/>
        <v>1</v>
      </c>
      <c r="F25" s="220" t="s">
        <v>25</v>
      </c>
      <c r="G25" s="144">
        <v>1</v>
      </c>
      <c r="H25" s="144">
        <v>1</v>
      </c>
      <c r="I25" s="147"/>
      <c r="J25" s="147"/>
      <c r="K25" s="147"/>
      <c r="L25" s="147"/>
      <c r="M25" s="147"/>
      <c r="N25" s="147"/>
      <c r="O25" s="147"/>
      <c r="P25" s="147"/>
      <c r="Q25" s="147"/>
      <c r="R25" s="147"/>
      <c r="S25" s="147"/>
      <c r="T25" s="221">
        <v>1</v>
      </c>
      <c r="U25" s="57"/>
      <c r="V25" s="57"/>
      <c r="W25" s="58" t="s">
        <v>297</v>
      </c>
      <c r="X25" s="57"/>
      <c r="Y25" s="57"/>
      <c r="Z25" s="150" t="s">
        <v>285</v>
      </c>
    </row>
    <row r="26" spans="1:26" customFormat="1" ht="30">
      <c r="A26" s="39" t="s">
        <v>178</v>
      </c>
      <c r="B26" s="150" t="s">
        <v>568</v>
      </c>
      <c r="C26" s="146" t="s">
        <v>380</v>
      </c>
      <c r="D26" s="57"/>
      <c r="E26" s="219">
        <f t="shared" si="0"/>
        <v>1</v>
      </c>
      <c r="F26" s="220" t="s">
        <v>25</v>
      </c>
      <c r="G26" s="144">
        <v>1</v>
      </c>
      <c r="H26" s="144">
        <v>1</v>
      </c>
      <c r="I26" s="147"/>
      <c r="J26" s="147"/>
      <c r="K26" s="147"/>
      <c r="L26" s="147"/>
      <c r="M26" s="147"/>
      <c r="N26" s="147"/>
      <c r="O26" s="147"/>
      <c r="P26" s="147"/>
      <c r="Q26" s="147"/>
      <c r="R26" s="147"/>
      <c r="S26" s="147"/>
      <c r="T26" s="221">
        <v>1</v>
      </c>
      <c r="U26" s="57"/>
      <c r="V26" s="57"/>
      <c r="W26" s="58" t="s">
        <v>297</v>
      </c>
      <c r="X26" s="57"/>
      <c r="Y26" s="57"/>
      <c r="Z26" s="150" t="s">
        <v>285</v>
      </c>
    </row>
    <row r="27" spans="1:26" customFormat="1" ht="30">
      <c r="A27" s="39" t="s">
        <v>178</v>
      </c>
      <c r="B27" s="150" t="s">
        <v>569</v>
      </c>
      <c r="C27" s="146" t="s">
        <v>380</v>
      </c>
      <c r="D27" s="57"/>
      <c r="E27" s="219">
        <f t="shared" si="0"/>
        <v>1</v>
      </c>
      <c r="F27" s="220" t="s">
        <v>25</v>
      </c>
      <c r="G27" s="144">
        <v>1</v>
      </c>
      <c r="H27" s="144">
        <v>1</v>
      </c>
      <c r="I27" s="223"/>
      <c r="J27" s="223"/>
      <c r="K27" s="223"/>
      <c r="L27" s="223"/>
      <c r="M27" s="223"/>
      <c r="N27" s="223"/>
      <c r="O27" s="223"/>
      <c r="P27" s="223"/>
      <c r="Q27" s="223"/>
      <c r="R27" s="223"/>
      <c r="S27" s="223"/>
      <c r="T27" s="221">
        <v>1</v>
      </c>
      <c r="U27" s="57"/>
      <c r="V27" s="57"/>
      <c r="W27" s="58" t="s">
        <v>297</v>
      </c>
      <c r="X27" s="57"/>
      <c r="Y27" s="57"/>
      <c r="Z27" s="150" t="s">
        <v>285</v>
      </c>
    </row>
    <row r="28" spans="1:26" customFormat="1" ht="30">
      <c r="A28" s="39" t="s">
        <v>178</v>
      </c>
      <c r="B28" s="150" t="s">
        <v>570</v>
      </c>
      <c r="C28" s="146" t="s">
        <v>380</v>
      </c>
      <c r="D28" s="57"/>
      <c r="E28" s="219">
        <f t="shared" si="0"/>
        <v>1</v>
      </c>
      <c r="F28" s="220" t="s">
        <v>25</v>
      </c>
      <c r="G28" s="144">
        <v>1</v>
      </c>
      <c r="H28" s="144">
        <v>1</v>
      </c>
      <c r="I28" s="223"/>
      <c r="J28" s="223"/>
      <c r="K28" s="223"/>
      <c r="L28" s="223"/>
      <c r="M28" s="223"/>
      <c r="N28" s="223"/>
      <c r="O28" s="223"/>
      <c r="P28" s="223"/>
      <c r="Q28" s="223"/>
      <c r="R28" s="223"/>
      <c r="S28" s="223"/>
      <c r="T28" s="221">
        <v>1</v>
      </c>
      <c r="U28" s="57"/>
      <c r="V28" s="57"/>
      <c r="W28" s="58" t="s">
        <v>297</v>
      </c>
      <c r="X28" s="57"/>
      <c r="Y28" s="57"/>
      <c r="Z28" s="150" t="s">
        <v>285</v>
      </c>
    </row>
    <row r="29" spans="1:26" customFormat="1" ht="30">
      <c r="A29" s="39" t="s">
        <v>178</v>
      </c>
      <c r="B29" s="150" t="s">
        <v>571</v>
      </c>
      <c r="C29" s="146" t="s">
        <v>380</v>
      </c>
      <c r="D29" s="57"/>
      <c r="E29" s="219">
        <f t="shared" si="0"/>
        <v>1</v>
      </c>
      <c r="F29" s="220" t="s">
        <v>25</v>
      </c>
      <c r="G29" s="144">
        <v>1</v>
      </c>
      <c r="H29" s="144">
        <v>1</v>
      </c>
      <c r="I29" s="223"/>
      <c r="J29" s="223"/>
      <c r="K29" s="223"/>
      <c r="L29" s="223"/>
      <c r="M29" s="223"/>
      <c r="N29" s="223"/>
      <c r="O29" s="223"/>
      <c r="P29" s="223"/>
      <c r="Q29" s="223"/>
      <c r="R29" s="223"/>
      <c r="S29" s="223"/>
      <c r="T29" s="221">
        <v>1</v>
      </c>
      <c r="U29" s="57"/>
      <c r="V29" s="57"/>
      <c r="W29" s="58" t="s">
        <v>297</v>
      </c>
      <c r="X29" s="57"/>
      <c r="Y29" s="57"/>
      <c r="Z29" s="150" t="s">
        <v>285</v>
      </c>
    </row>
    <row r="30" spans="1:26" customFormat="1" ht="30">
      <c r="A30" s="39" t="s">
        <v>178</v>
      </c>
      <c r="B30" s="150" t="s">
        <v>572</v>
      </c>
      <c r="C30" s="146" t="s">
        <v>380</v>
      </c>
      <c r="D30" s="57"/>
      <c r="E30" s="219">
        <f t="shared" si="0"/>
        <v>1</v>
      </c>
      <c r="F30" s="220" t="s">
        <v>25</v>
      </c>
      <c r="G30" s="144">
        <v>1</v>
      </c>
      <c r="H30" s="144">
        <v>1</v>
      </c>
      <c r="I30" s="223"/>
      <c r="J30" s="223"/>
      <c r="K30" s="223"/>
      <c r="L30" s="223"/>
      <c r="M30" s="223"/>
      <c r="N30" s="223"/>
      <c r="O30" s="223"/>
      <c r="P30" s="223"/>
      <c r="Q30" s="223"/>
      <c r="R30" s="223"/>
      <c r="S30" s="223"/>
      <c r="T30" s="221">
        <v>1</v>
      </c>
      <c r="U30" s="57"/>
      <c r="V30" s="57"/>
      <c r="W30" s="58" t="s">
        <v>297</v>
      </c>
      <c r="X30" s="57"/>
      <c r="Y30" s="57"/>
      <c r="Z30" s="150" t="s">
        <v>285</v>
      </c>
    </row>
    <row r="31" spans="1:26" customFormat="1" ht="30">
      <c r="A31" s="39" t="s">
        <v>178</v>
      </c>
      <c r="B31" s="150" t="s">
        <v>573</v>
      </c>
      <c r="C31" s="146" t="s">
        <v>380</v>
      </c>
      <c r="D31" s="57"/>
      <c r="E31" s="219">
        <f t="shared" si="0"/>
        <v>1</v>
      </c>
      <c r="F31" s="220" t="s">
        <v>25</v>
      </c>
      <c r="G31" s="144">
        <v>1</v>
      </c>
      <c r="H31" s="144">
        <v>1</v>
      </c>
      <c r="I31" s="223"/>
      <c r="J31" s="223"/>
      <c r="K31" s="223"/>
      <c r="L31" s="223"/>
      <c r="M31" s="223"/>
      <c r="N31" s="223"/>
      <c r="O31" s="223"/>
      <c r="P31" s="223"/>
      <c r="Q31" s="223"/>
      <c r="R31" s="223"/>
      <c r="S31" s="223"/>
      <c r="T31" s="221">
        <v>1</v>
      </c>
      <c r="U31" s="57"/>
      <c r="V31" s="57"/>
      <c r="W31" s="58" t="s">
        <v>297</v>
      </c>
      <c r="X31" s="57"/>
      <c r="Y31" s="57"/>
      <c r="Z31" s="150" t="s">
        <v>285</v>
      </c>
    </row>
    <row r="32" spans="1:26" customFormat="1" ht="30">
      <c r="A32" s="39" t="s">
        <v>178</v>
      </c>
      <c r="B32" s="150" t="s">
        <v>574</v>
      </c>
      <c r="C32" s="146" t="s">
        <v>380</v>
      </c>
      <c r="D32" s="57"/>
      <c r="E32" s="219">
        <f t="shared" si="0"/>
        <v>1</v>
      </c>
      <c r="F32" s="220" t="s">
        <v>25</v>
      </c>
      <c r="G32" s="144">
        <v>1</v>
      </c>
      <c r="H32" s="144">
        <v>1</v>
      </c>
      <c r="I32" s="223"/>
      <c r="J32" s="223"/>
      <c r="K32" s="223"/>
      <c r="L32" s="223"/>
      <c r="M32" s="223"/>
      <c r="N32" s="223"/>
      <c r="O32" s="223"/>
      <c r="P32" s="223"/>
      <c r="Q32" s="223"/>
      <c r="R32" s="223"/>
      <c r="S32" s="223"/>
      <c r="T32" s="221">
        <v>1</v>
      </c>
      <c r="U32" s="57"/>
      <c r="V32" s="57"/>
      <c r="W32" s="58" t="s">
        <v>297</v>
      </c>
      <c r="X32" s="57"/>
      <c r="Y32" s="57"/>
      <c r="Z32" s="150" t="s">
        <v>285</v>
      </c>
    </row>
    <row r="33" spans="1:26" customFormat="1" ht="30">
      <c r="A33" s="39" t="s">
        <v>178</v>
      </c>
      <c r="B33" s="150" t="s">
        <v>575</v>
      </c>
      <c r="C33" s="146" t="s">
        <v>380</v>
      </c>
      <c r="D33" s="57"/>
      <c r="E33" s="219">
        <f t="shared" si="0"/>
        <v>1</v>
      </c>
      <c r="F33" s="220" t="s">
        <v>25</v>
      </c>
      <c r="G33" s="144">
        <v>1</v>
      </c>
      <c r="H33" s="144">
        <v>1</v>
      </c>
      <c r="I33" s="223"/>
      <c r="J33" s="223"/>
      <c r="K33" s="223"/>
      <c r="L33" s="223"/>
      <c r="M33" s="223"/>
      <c r="N33" s="223"/>
      <c r="O33" s="223"/>
      <c r="P33" s="223"/>
      <c r="Q33" s="223"/>
      <c r="R33" s="223"/>
      <c r="S33" s="223"/>
      <c r="T33" s="221">
        <v>1</v>
      </c>
      <c r="U33" s="57"/>
      <c r="V33" s="57"/>
      <c r="W33" s="58" t="s">
        <v>297</v>
      </c>
      <c r="X33" s="57"/>
      <c r="Y33" s="57"/>
      <c r="Z33" s="150" t="s">
        <v>285</v>
      </c>
    </row>
    <row r="34" spans="1:26" customFormat="1" ht="30">
      <c r="A34" s="39" t="s">
        <v>178</v>
      </c>
      <c r="B34" s="150" t="s">
        <v>576</v>
      </c>
      <c r="C34" s="146" t="s">
        <v>380</v>
      </c>
      <c r="D34" s="57"/>
      <c r="E34" s="219">
        <f t="shared" si="0"/>
        <v>1</v>
      </c>
      <c r="F34" s="220" t="s">
        <v>25</v>
      </c>
      <c r="G34" s="144">
        <v>1</v>
      </c>
      <c r="H34" s="144">
        <v>1</v>
      </c>
      <c r="I34" s="223"/>
      <c r="J34" s="223"/>
      <c r="K34" s="223"/>
      <c r="L34" s="223"/>
      <c r="M34" s="223"/>
      <c r="N34" s="223"/>
      <c r="O34" s="223"/>
      <c r="P34" s="223"/>
      <c r="Q34" s="223"/>
      <c r="R34" s="223"/>
      <c r="S34" s="223"/>
      <c r="T34" s="221">
        <v>1</v>
      </c>
      <c r="U34" s="57"/>
      <c r="V34" s="57"/>
      <c r="W34" s="58" t="s">
        <v>297</v>
      </c>
      <c r="X34" s="57"/>
      <c r="Y34" s="57"/>
      <c r="Z34" s="150" t="s">
        <v>285</v>
      </c>
    </row>
    <row r="35" spans="1:26" customFormat="1" ht="30">
      <c r="A35" s="39" t="s">
        <v>178</v>
      </c>
      <c r="B35" s="150" t="s">
        <v>577</v>
      </c>
      <c r="C35" s="146" t="s">
        <v>380</v>
      </c>
      <c r="D35" s="57"/>
      <c r="E35" s="219">
        <f t="shared" si="0"/>
        <v>1</v>
      </c>
      <c r="F35" s="220" t="s">
        <v>25</v>
      </c>
      <c r="G35" s="144">
        <v>1</v>
      </c>
      <c r="H35" s="144">
        <v>1</v>
      </c>
      <c r="I35" s="223"/>
      <c r="J35" s="223"/>
      <c r="K35" s="223"/>
      <c r="L35" s="223"/>
      <c r="M35" s="223"/>
      <c r="N35" s="223"/>
      <c r="O35" s="223"/>
      <c r="P35" s="223"/>
      <c r="Q35" s="223"/>
      <c r="R35" s="223"/>
      <c r="S35" s="223"/>
      <c r="T35" s="221">
        <v>1</v>
      </c>
      <c r="U35" s="57"/>
      <c r="V35" s="57"/>
      <c r="W35" s="58" t="s">
        <v>297</v>
      </c>
      <c r="X35" s="57"/>
      <c r="Y35" s="57"/>
      <c r="Z35" s="150" t="s">
        <v>285</v>
      </c>
    </row>
    <row r="36" spans="1:26" customFormat="1" ht="30">
      <c r="A36" s="39" t="s">
        <v>178</v>
      </c>
      <c r="B36" s="150" t="s">
        <v>578</v>
      </c>
      <c r="C36" s="146" t="s">
        <v>380</v>
      </c>
      <c r="D36" s="57"/>
      <c r="E36" s="219">
        <f t="shared" si="0"/>
        <v>1</v>
      </c>
      <c r="F36" s="220" t="s">
        <v>25</v>
      </c>
      <c r="G36" s="144">
        <v>1</v>
      </c>
      <c r="H36" s="144">
        <v>1</v>
      </c>
      <c r="I36" s="223"/>
      <c r="J36" s="223"/>
      <c r="K36" s="223"/>
      <c r="L36" s="223"/>
      <c r="M36" s="223"/>
      <c r="N36" s="223"/>
      <c r="O36" s="223"/>
      <c r="P36" s="223"/>
      <c r="Q36" s="223"/>
      <c r="R36" s="223"/>
      <c r="S36" s="223"/>
      <c r="T36" s="221">
        <v>1</v>
      </c>
      <c r="U36" s="57"/>
      <c r="V36" s="57"/>
      <c r="W36" s="58" t="s">
        <v>297</v>
      </c>
      <c r="X36" s="57"/>
      <c r="Y36" s="57"/>
      <c r="Z36" s="150" t="s">
        <v>285</v>
      </c>
    </row>
    <row r="37" spans="1:26" customFormat="1" ht="30">
      <c r="A37" s="39" t="s">
        <v>178</v>
      </c>
      <c r="B37" s="150" t="s">
        <v>579</v>
      </c>
      <c r="C37" s="146" t="s">
        <v>380</v>
      </c>
      <c r="D37" s="57"/>
      <c r="E37" s="219">
        <f t="shared" si="0"/>
        <v>1</v>
      </c>
      <c r="F37" s="220" t="s">
        <v>25</v>
      </c>
      <c r="G37" s="144">
        <v>1</v>
      </c>
      <c r="H37" s="144">
        <v>1</v>
      </c>
      <c r="I37" s="223"/>
      <c r="J37" s="223"/>
      <c r="K37" s="223"/>
      <c r="L37" s="223"/>
      <c r="M37" s="223"/>
      <c r="N37" s="223"/>
      <c r="O37" s="223"/>
      <c r="P37" s="223"/>
      <c r="Q37" s="223"/>
      <c r="R37" s="223"/>
      <c r="S37" s="223"/>
      <c r="T37" s="221">
        <v>1</v>
      </c>
      <c r="U37" s="57"/>
      <c r="V37" s="57"/>
      <c r="W37" s="58" t="s">
        <v>297</v>
      </c>
      <c r="X37" s="57"/>
      <c r="Y37" s="57"/>
      <c r="Z37" s="150" t="s">
        <v>285</v>
      </c>
    </row>
    <row r="38" spans="1:26" customFormat="1" ht="30">
      <c r="A38" s="39" t="s">
        <v>178</v>
      </c>
      <c r="B38" s="150" t="s">
        <v>580</v>
      </c>
      <c r="C38" s="146" t="s">
        <v>380</v>
      </c>
      <c r="D38" s="57"/>
      <c r="E38" s="219">
        <f t="shared" si="0"/>
        <v>1</v>
      </c>
      <c r="F38" s="220" t="s">
        <v>25</v>
      </c>
      <c r="G38" s="144">
        <v>1</v>
      </c>
      <c r="H38" s="144">
        <v>1</v>
      </c>
      <c r="I38" s="223"/>
      <c r="J38" s="223"/>
      <c r="K38" s="223"/>
      <c r="L38" s="223"/>
      <c r="M38" s="223"/>
      <c r="N38" s="223"/>
      <c r="O38" s="223"/>
      <c r="P38" s="223"/>
      <c r="Q38" s="223"/>
      <c r="R38" s="223"/>
      <c r="S38" s="223"/>
      <c r="T38" s="221">
        <v>1</v>
      </c>
      <c r="U38" s="57"/>
      <c r="V38" s="57"/>
      <c r="W38" s="58" t="s">
        <v>297</v>
      </c>
      <c r="X38" s="57"/>
      <c r="Y38" s="57"/>
      <c r="Z38" s="150" t="s">
        <v>285</v>
      </c>
    </row>
    <row r="39" spans="1:26" customFormat="1" ht="30">
      <c r="A39" s="39" t="s">
        <v>178</v>
      </c>
      <c r="B39" s="150" t="s">
        <v>581</v>
      </c>
      <c r="C39" s="146" t="s">
        <v>380</v>
      </c>
      <c r="D39" s="57"/>
      <c r="E39" s="219">
        <f t="shared" si="0"/>
        <v>1</v>
      </c>
      <c r="F39" s="220" t="s">
        <v>25</v>
      </c>
      <c r="G39" s="144">
        <v>1</v>
      </c>
      <c r="H39" s="144">
        <v>1</v>
      </c>
      <c r="I39" s="223"/>
      <c r="J39" s="223"/>
      <c r="K39" s="223"/>
      <c r="L39" s="223"/>
      <c r="M39" s="223"/>
      <c r="N39" s="223"/>
      <c r="O39" s="223"/>
      <c r="P39" s="223"/>
      <c r="Q39" s="223"/>
      <c r="R39" s="223"/>
      <c r="S39" s="223"/>
      <c r="T39" s="221">
        <v>1</v>
      </c>
      <c r="U39" s="57"/>
      <c r="V39" s="57"/>
      <c r="W39" s="58" t="s">
        <v>297</v>
      </c>
      <c r="X39" s="57"/>
      <c r="Y39" s="57"/>
      <c r="Z39" s="150" t="s">
        <v>285</v>
      </c>
    </row>
    <row r="40" spans="1:26" customFormat="1" ht="30">
      <c r="A40" s="39" t="s">
        <v>178</v>
      </c>
      <c r="B40" s="150" t="s">
        <v>582</v>
      </c>
      <c r="C40" s="146" t="s">
        <v>380</v>
      </c>
      <c r="D40" s="57"/>
      <c r="E40" s="219">
        <f t="shared" si="0"/>
        <v>1</v>
      </c>
      <c r="F40" s="220" t="s">
        <v>25</v>
      </c>
      <c r="G40" s="144">
        <v>1</v>
      </c>
      <c r="H40" s="144">
        <v>1</v>
      </c>
      <c r="I40" s="223"/>
      <c r="J40" s="223"/>
      <c r="K40" s="223"/>
      <c r="L40" s="223"/>
      <c r="M40" s="223"/>
      <c r="N40" s="223"/>
      <c r="O40" s="223"/>
      <c r="P40" s="223"/>
      <c r="Q40" s="223"/>
      <c r="R40" s="223"/>
      <c r="S40" s="223"/>
      <c r="T40" s="221">
        <v>1</v>
      </c>
      <c r="U40" s="57"/>
      <c r="V40" s="57"/>
      <c r="W40" s="58" t="s">
        <v>297</v>
      </c>
      <c r="X40" s="57"/>
      <c r="Y40" s="57"/>
      <c r="Z40" s="150" t="s">
        <v>285</v>
      </c>
    </row>
    <row r="41" spans="1:26" customFormat="1" ht="30">
      <c r="A41" s="39" t="s">
        <v>178</v>
      </c>
      <c r="B41" s="150" t="s">
        <v>583</v>
      </c>
      <c r="C41" s="146" t="s">
        <v>380</v>
      </c>
      <c r="D41" s="57"/>
      <c r="E41" s="219">
        <f t="shared" si="0"/>
        <v>1</v>
      </c>
      <c r="F41" s="220" t="s">
        <v>25</v>
      </c>
      <c r="G41" s="144">
        <v>1</v>
      </c>
      <c r="H41" s="144">
        <v>1</v>
      </c>
      <c r="I41" s="223"/>
      <c r="J41" s="223"/>
      <c r="K41" s="223"/>
      <c r="L41" s="223"/>
      <c r="M41" s="223"/>
      <c r="N41" s="223"/>
      <c r="O41" s="223"/>
      <c r="P41" s="223"/>
      <c r="Q41" s="223"/>
      <c r="R41" s="223"/>
      <c r="S41" s="223"/>
      <c r="T41" s="221">
        <v>1</v>
      </c>
      <c r="U41" s="57"/>
      <c r="V41" s="57"/>
      <c r="W41" s="58" t="s">
        <v>297</v>
      </c>
      <c r="X41" s="57"/>
      <c r="Y41" s="57"/>
      <c r="Z41" s="150" t="s">
        <v>285</v>
      </c>
    </row>
    <row r="42" spans="1:26" customFormat="1" ht="30">
      <c r="A42" s="39" t="s">
        <v>178</v>
      </c>
      <c r="B42" s="150" t="s">
        <v>584</v>
      </c>
      <c r="C42" s="146" t="s">
        <v>380</v>
      </c>
      <c r="D42" s="57"/>
      <c r="E42" s="219">
        <f t="shared" si="0"/>
        <v>1</v>
      </c>
      <c r="F42" s="220" t="s">
        <v>25</v>
      </c>
      <c r="G42" s="144">
        <v>1</v>
      </c>
      <c r="H42" s="144">
        <v>1</v>
      </c>
      <c r="I42" s="223"/>
      <c r="J42" s="223"/>
      <c r="K42" s="223"/>
      <c r="L42" s="223"/>
      <c r="M42" s="223"/>
      <c r="N42" s="223"/>
      <c r="O42" s="223"/>
      <c r="P42" s="223"/>
      <c r="Q42" s="223"/>
      <c r="R42" s="223"/>
      <c r="S42" s="223"/>
      <c r="T42" s="221">
        <v>1</v>
      </c>
      <c r="U42" s="57"/>
      <c r="V42" s="57"/>
      <c r="W42" s="58" t="s">
        <v>297</v>
      </c>
      <c r="X42" s="57"/>
      <c r="Y42" s="57"/>
      <c r="Z42" s="150" t="s">
        <v>285</v>
      </c>
    </row>
    <row r="43" spans="1:26" customFormat="1" ht="30">
      <c r="A43" s="39" t="s">
        <v>178</v>
      </c>
      <c r="B43" s="150" t="s">
        <v>585</v>
      </c>
      <c r="C43" s="146" t="s">
        <v>380</v>
      </c>
      <c r="D43" s="57"/>
      <c r="E43" s="219">
        <f t="shared" si="0"/>
        <v>1</v>
      </c>
      <c r="F43" s="220" t="s">
        <v>25</v>
      </c>
      <c r="G43" s="144">
        <v>1</v>
      </c>
      <c r="H43" s="144">
        <v>1</v>
      </c>
      <c r="I43" s="223"/>
      <c r="J43" s="223"/>
      <c r="K43" s="223"/>
      <c r="L43" s="223"/>
      <c r="M43" s="223"/>
      <c r="N43" s="223"/>
      <c r="O43" s="223"/>
      <c r="P43" s="223"/>
      <c r="Q43" s="223"/>
      <c r="R43" s="223"/>
      <c r="S43" s="223"/>
      <c r="T43" s="221">
        <v>1</v>
      </c>
      <c r="U43" s="57"/>
      <c r="V43" s="57"/>
      <c r="W43" s="58" t="s">
        <v>297</v>
      </c>
      <c r="X43" s="57"/>
      <c r="Y43" s="57"/>
      <c r="Z43" s="150" t="s">
        <v>285</v>
      </c>
    </row>
    <row r="44" spans="1:26" customFormat="1" ht="30">
      <c r="A44" s="39" t="s">
        <v>178</v>
      </c>
      <c r="B44" s="150" t="s">
        <v>586</v>
      </c>
      <c r="C44" s="146" t="s">
        <v>380</v>
      </c>
      <c r="D44" s="57"/>
      <c r="E44" s="219">
        <f t="shared" si="0"/>
        <v>1</v>
      </c>
      <c r="F44" s="220" t="s">
        <v>25</v>
      </c>
      <c r="G44" s="144">
        <v>1</v>
      </c>
      <c r="H44" s="144">
        <v>1</v>
      </c>
      <c r="I44" s="223"/>
      <c r="J44" s="223"/>
      <c r="K44" s="223"/>
      <c r="L44" s="223"/>
      <c r="M44" s="223"/>
      <c r="N44" s="223"/>
      <c r="O44" s="223"/>
      <c r="P44" s="223"/>
      <c r="Q44" s="223"/>
      <c r="R44" s="223"/>
      <c r="S44" s="223"/>
      <c r="T44" s="221">
        <v>1</v>
      </c>
      <c r="U44" s="57"/>
      <c r="V44" s="57"/>
      <c r="W44" s="58" t="s">
        <v>297</v>
      </c>
      <c r="X44" s="57"/>
      <c r="Y44" s="57"/>
      <c r="Z44" s="150" t="s">
        <v>285</v>
      </c>
    </row>
    <row r="45" spans="1:26" customFormat="1" ht="30">
      <c r="A45" s="39" t="s">
        <v>178</v>
      </c>
      <c r="B45" s="150" t="s">
        <v>587</v>
      </c>
      <c r="C45" s="146" t="s">
        <v>380</v>
      </c>
      <c r="D45" s="57"/>
      <c r="E45" s="219">
        <f t="shared" si="0"/>
        <v>1</v>
      </c>
      <c r="F45" s="220" t="s">
        <v>25</v>
      </c>
      <c r="G45" s="144">
        <v>1</v>
      </c>
      <c r="H45" s="144">
        <v>1</v>
      </c>
      <c r="I45" s="223"/>
      <c r="J45" s="223"/>
      <c r="K45" s="223"/>
      <c r="L45" s="223"/>
      <c r="M45" s="223"/>
      <c r="N45" s="223"/>
      <c r="O45" s="223"/>
      <c r="P45" s="223"/>
      <c r="Q45" s="223"/>
      <c r="R45" s="223"/>
      <c r="S45" s="223"/>
      <c r="T45" s="221">
        <v>1</v>
      </c>
      <c r="U45" s="57"/>
      <c r="V45" s="57"/>
      <c r="W45" s="58" t="s">
        <v>297</v>
      </c>
      <c r="X45" s="57"/>
      <c r="Y45" s="57"/>
      <c r="Z45" s="150" t="s">
        <v>285</v>
      </c>
    </row>
    <row r="46" spans="1:26" customFormat="1" ht="30">
      <c r="A46" s="39" t="s">
        <v>178</v>
      </c>
      <c r="B46" s="150" t="s">
        <v>588</v>
      </c>
      <c r="C46" s="146" t="s">
        <v>380</v>
      </c>
      <c r="D46" s="57"/>
      <c r="E46" s="219">
        <f t="shared" si="0"/>
        <v>1</v>
      </c>
      <c r="F46" s="220" t="s">
        <v>25</v>
      </c>
      <c r="G46" s="144">
        <v>1</v>
      </c>
      <c r="H46" s="144">
        <v>1</v>
      </c>
      <c r="I46" s="223"/>
      <c r="J46" s="223"/>
      <c r="K46" s="223"/>
      <c r="L46" s="223"/>
      <c r="M46" s="223"/>
      <c r="N46" s="223"/>
      <c r="O46" s="223"/>
      <c r="P46" s="223"/>
      <c r="Q46" s="223"/>
      <c r="R46" s="223"/>
      <c r="S46" s="223"/>
      <c r="T46" s="221">
        <v>1</v>
      </c>
      <c r="U46" s="57"/>
      <c r="V46" s="57"/>
      <c r="W46" s="58" t="s">
        <v>297</v>
      </c>
      <c r="X46" s="57"/>
      <c r="Y46" s="57"/>
      <c r="Z46" s="150" t="s">
        <v>285</v>
      </c>
    </row>
    <row r="47" spans="1:26" customFormat="1" ht="30">
      <c r="A47" s="39" t="s">
        <v>178</v>
      </c>
      <c r="B47" s="150" t="s">
        <v>589</v>
      </c>
      <c r="C47" s="146" t="s">
        <v>380</v>
      </c>
      <c r="D47" s="57"/>
      <c r="E47" s="219">
        <f t="shared" si="0"/>
        <v>1</v>
      </c>
      <c r="F47" s="220" t="s">
        <v>25</v>
      </c>
      <c r="G47" s="144">
        <v>1</v>
      </c>
      <c r="H47" s="144">
        <v>1</v>
      </c>
      <c r="I47" s="223"/>
      <c r="J47" s="223"/>
      <c r="K47" s="223"/>
      <c r="L47" s="223"/>
      <c r="M47" s="223"/>
      <c r="N47" s="223"/>
      <c r="O47" s="223"/>
      <c r="P47" s="223"/>
      <c r="Q47" s="223"/>
      <c r="R47" s="223"/>
      <c r="S47" s="223"/>
      <c r="T47" s="221">
        <v>1</v>
      </c>
      <c r="U47" s="57"/>
      <c r="V47" s="57"/>
      <c r="W47" s="58" t="s">
        <v>297</v>
      </c>
      <c r="X47" s="57"/>
      <c r="Y47" s="57"/>
      <c r="Z47" s="150" t="s">
        <v>285</v>
      </c>
    </row>
    <row r="48" spans="1:26" customFormat="1" ht="30">
      <c r="A48" s="39" t="s">
        <v>178</v>
      </c>
      <c r="B48" s="150" t="s">
        <v>590</v>
      </c>
      <c r="C48" s="146" t="s">
        <v>380</v>
      </c>
      <c r="D48" s="57"/>
      <c r="E48" s="219">
        <f t="shared" si="0"/>
        <v>1</v>
      </c>
      <c r="F48" s="220" t="s">
        <v>25</v>
      </c>
      <c r="G48" s="144">
        <v>1</v>
      </c>
      <c r="H48" s="144">
        <v>1</v>
      </c>
      <c r="I48" s="223"/>
      <c r="J48" s="223"/>
      <c r="K48" s="223"/>
      <c r="L48" s="223"/>
      <c r="M48" s="223"/>
      <c r="N48" s="223"/>
      <c r="O48" s="223"/>
      <c r="P48" s="223"/>
      <c r="Q48" s="223"/>
      <c r="R48" s="223"/>
      <c r="S48" s="223"/>
      <c r="T48" s="221">
        <v>1</v>
      </c>
      <c r="U48" s="57"/>
      <c r="V48" s="57"/>
      <c r="W48" s="58" t="s">
        <v>297</v>
      </c>
      <c r="X48" s="57"/>
      <c r="Y48" s="57"/>
      <c r="Z48" s="150" t="s">
        <v>285</v>
      </c>
    </row>
    <row r="49" spans="1:26" customFormat="1" ht="30">
      <c r="A49" s="39" t="s">
        <v>178</v>
      </c>
      <c r="B49" s="150" t="s">
        <v>591</v>
      </c>
      <c r="C49" s="146" t="s">
        <v>380</v>
      </c>
      <c r="D49" s="57"/>
      <c r="E49" s="219">
        <f t="shared" si="0"/>
        <v>1</v>
      </c>
      <c r="F49" s="220" t="s">
        <v>25</v>
      </c>
      <c r="G49" s="144">
        <v>1</v>
      </c>
      <c r="H49" s="144">
        <v>1</v>
      </c>
      <c r="I49" s="223"/>
      <c r="J49" s="223"/>
      <c r="K49" s="223"/>
      <c r="L49" s="223"/>
      <c r="M49" s="223"/>
      <c r="N49" s="223"/>
      <c r="O49" s="223"/>
      <c r="P49" s="223"/>
      <c r="Q49" s="223"/>
      <c r="R49" s="223"/>
      <c r="S49" s="223"/>
      <c r="T49" s="221">
        <v>1</v>
      </c>
      <c r="U49" s="57"/>
      <c r="V49" s="57"/>
      <c r="W49" s="58" t="s">
        <v>297</v>
      </c>
      <c r="X49" s="57"/>
      <c r="Y49" s="57"/>
      <c r="Z49" s="150" t="s">
        <v>285</v>
      </c>
    </row>
    <row r="50" spans="1:26" customFormat="1" ht="30">
      <c r="A50" s="39" t="s">
        <v>178</v>
      </c>
      <c r="B50" s="150" t="s">
        <v>592</v>
      </c>
      <c r="C50" s="146" t="s">
        <v>380</v>
      </c>
      <c r="D50" s="57"/>
      <c r="E50" s="219">
        <f t="shared" si="0"/>
        <v>1</v>
      </c>
      <c r="F50" s="220" t="s">
        <v>25</v>
      </c>
      <c r="G50" s="144">
        <v>1</v>
      </c>
      <c r="H50" s="144">
        <v>1</v>
      </c>
      <c r="I50" s="223"/>
      <c r="J50" s="223"/>
      <c r="K50" s="223"/>
      <c r="L50" s="223"/>
      <c r="M50" s="223"/>
      <c r="N50" s="223"/>
      <c r="O50" s="223"/>
      <c r="P50" s="223"/>
      <c r="Q50" s="223"/>
      <c r="R50" s="223"/>
      <c r="S50" s="223"/>
      <c r="T50" s="221">
        <v>1</v>
      </c>
      <c r="U50" s="57"/>
      <c r="V50" s="57"/>
      <c r="W50" s="58" t="s">
        <v>297</v>
      </c>
      <c r="X50" s="57"/>
      <c r="Y50" s="57"/>
      <c r="Z50" s="150" t="s">
        <v>285</v>
      </c>
    </row>
    <row r="51" spans="1:26" customFormat="1" ht="30">
      <c r="A51" s="39" t="s">
        <v>178</v>
      </c>
      <c r="B51" s="150" t="s">
        <v>593</v>
      </c>
      <c r="C51" s="146" t="s">
        <v>380</v>
      </c>
      <c r="D51" s="57"/>
      <c r="E51" s="219">
        <f t="shared" si="0"/>
        <v>1</v>
      </c>
      <c r="F51" s="220" t="s">
        <v>25</v>
      </c>
      <c r="G51" s="144">
        <v>1</v>
      </c>
      <c r="H51" s="144">
        <v>1</v>
      </c>
      <c r="I51" s="223"/>
      <c r="J51" s="223"/>
      <c r="K51" s="223"/>
      <c r="L51" s="223"/>
      <c r="M51" s="223"/>
      <c r="N51" s="223"/>
      <c r="O51" s="223"/>
      <c r="P51" s="223"/>
      <c r="Q51" s="223"/>
      <c r="R51" s="223"/>
      <c r="S51" s="223"/>
      <c r="T51" s="221">
        <v>1</v>
      </c>
      <c r="U51" s="57"/>
      <c r="V51" s="57"/>
      <c r="W51" s="58" t="s">
        <v>297</v>
      </c>
      <c r="X51" s="57"/>
      <c r="Y51" s="57"/>
      <c r="Z51" s="150" t="s">
        <v>285</v>
      </c>
    </row>
    <row r="52" spans="1:26" customFormat="1" ht="30">
      <c r="A52" s="39" t="s">
        <v>178</v>
      </c>
      <c r="B52" s="150" t="s">
        <v>594</v>
      </c>
      <c r="C52" s="146" t="s">
        <v>380</v>
      </c>
      <c r="D52" s="57"/>
      <c r="E52" s="219">
        <f t="shared" si="0"/>
        <v>1</v>
      </c>
      <c r="F52" s="220" t="s">
        <v>25</v>
      </c>
      <c r="G52" s="144">
        <v>1</v>
      </c>
      <c r="H52" s="144">
        <v>1</v>
      </c>
      <c r="I52" s="223"/>
      <c r="J52" s="223"/>
      <c r="K52" s="223"/>
      <c r="L52" s="223"/>
      <c r="M52" s="223"/>
      <c r="N52" s="223"/>
      <c r="O52" s="223"/>
      <c r="P52" s="223"/>
      <c r="Q52" s="223"/>
      <c r="R52" s="223"/>
      <c r="S52" s="223"/>
      <c r="T52" s="221">
        <v>1</v>
      </c>
      <c r="U52" s="57"/>
      <c r="V52" s="57"/>
      <c r="W52" s="58" t="s">
        <v>297</v>
      </c>
      <c r="X52" s="57"/>
      <c r="Y52" s="57"/>
      <c r="Z52" s="150" t="s">
        <v>285</v>
      </c>
    </row>
    <row r="53" spans="1:26" customFormat="1" ht="30">
      <c r="A53" s="39" t="s">
        <v>178</v>
      </c>
      <c r="B53" s="150" t="s">
        <v>595</v>
      </c>
      <c r="C53" s="146" t="s">
        <v>380</v>
      </c>
      <c r="D53" s="57"/>
      <c r="E53" s="219">
        <f t="shared" si="0"/>
        <v>1</v>
      </c>
      <c r="F53" s="220" t="s">
        <v>25</v>
      </c>
      <c r="G53" s="144">
        <v>1</v>
      </c>
      <c r="H53" s="144">
        <v>1</v>
      </c>
      <c r="I53" s="223"/>
      <c r="J53" s="223"/>
      <c r="K53" s="223"/>
      <c r="L53" s="223"/>
      <c r="M53" s="223"/>
      <c r="N53" s="223"/>
      <c r="O53" s="223"/>
      <c r="P53" s="223"/>
      <c r="Q53" s="223"/>
      <c r="R53" s="223"/>
      <c r="S53" s="223"/>
      <c r="T53" s="221">
        <v>1</v>
      </c>
      <c r="U53" s="57"/>
      <c r="V53" s="57"/>
      <c r="W53" s="58" t="s">
        <v>297</v>
      </c>
      <c r="X53" s="57"/>
      <c r="Y53" s="57"/>
      <c r="Z53" s="150" t="s">
        <v>285</v>
      </c>
    </row>
    <row r="54" spans="1:26" customFormat="1" ht="30">
      <c r="A54" s="39" t="s">
        <v>178</v>
      </c>
      <c r="B54" s="150" t="s">
        <v>596</v>
      </c>
      <c r="C54" s="146" t="s">
        <v>380</v>
      </c>
      <c r="D54" s="57"/>
      <c r="E54" s="219">
        <f t="shared" si="0"/>
        <v>1</v>
      </c>
      <c r="F54" s="220" t="s">
        <v>25</v>
      </c>
      <c r="G54" s="144">
        <v>1</v>
      </c>
      <c r="H54" s="144">
        <v>1</v>
      </c>
      <c r="I54" s="223"/>
      <c r="J54" s="223"/>
      <c r="K54" s="223"/>
      <c r="L54" s="223"/>
      <c r="M54" s="223"/>
      <c r="N54" s="223"/>
      <c r="O54" s="223"/>
      <c r="P54" s="223"/>
      <c r="Q54" s="223"/>
      <c r="R54" s="223"/>
      <c r="S54" s="223"/>
      <c r="T54" s="221">
        <v>1</v>
      </c>
      <c r="U54" s="57"/>
      <c r="V54" s="57"/>
      <c r="W54" s="58" t="s">
        <v>297</v>
      </c>
      <c r="X54" s="57"/>
      <c r="Y54" s="57"/>
      <c r="Z54" s="150" t="s">
        <v>285</v>
      </c>
    </row>
    <row r="55" spans="1:26" customFormat="1" ht="30">
      <c r="A55" s="39" t="s">
        <v>178</v>
      </c>
      <c r="B55" s="150" t="s">
        <v>597</v>
      </c>
      <c r="C55" s="146" t="s">
        <v>380</v>
      </c>
      <c r="D55" s="57"/>
      <c r="E55" s="219">
        <f t="shared" si="0"/>
        <v>1</v>
      </c>
      <c r="F55" s="220" t="s">
        <v>25</v>
      </c>
      <c r="G55" s="144">
        <v>1</v>
      </c>
      <c r="H55" s="144">
        <v>1</v>
      </c>
      <c r="I55" s="223"/>
      <c r="J55" s="223"/>
      <c r="K55" s="223"/>
      <c r="L55" s="223"/>
      <c r="M55" s="223"/>
      <c r="N55" s="223"/>
      <c r="O55" s="223"/>
      <c r="P55" s="223"/>
      <c r="Q55" s="223"/>
      <c r="R55" s="223"/>
      <c r="S55" s="223"/>
      <c r="T55" s="221">
        <v>1</v>
      </c>
      <c r="U55" s="57"/>
      <c r="V55" s="57"/>
      <c r="W55" s="58" t="s">
        <v>297</v>
      </c>
      <c r="X55" s="57"/>
      <c r="Y55" s="57"/>
      <c r="Z55" s="150" t="s">
        <v>285</v>
      </c>
    </row>
    <row r="56" spans="1:26" customFormat="1" ht="30">
      <c r="A56" s="39" t="s">
        <v>178</v>
      </c>
      <c r="B56" s="150" t="s">
        <v>598</v>
      </c>
      <c r="C56" s="146" t="s">
        <v>380</v>
      </c>
      <c r="D56" s="57"/>
      <c r="E56" s="219">
        <f t="shared" si="0"/>
        <v>1</v>
      </c>
      <c r="F56" s="220" t="s">
        <v>25</v>
      </c>
      <c r="G56" s="144">
        <v>1</v>
      </c>
      <c r="H56" s="144">
        <v>1</v>
      </c>
      <c r="I56" s="223"/>
      <c r="J56" s="223"/>
      <c r="K56" s="223"/>
      <c r="L56" s="223"/>
      <c r="M56" s="223"/>
      <c r="N56" s="223"/>
      <c r="O56" s="223"/>
      <c r="P56" s="223"/>
      <c r="Q56" s="223"/>
      <c r="R56" s="223"/>
      <c r="S56" s="223"/>
      <c r="T56" s="221">
        <v>1</v>
      </c>
      <c r="U56" s="57"/>
      <c r="V56" s="57"/>
      <c r="W56" s="58" t="s">
        <v>297</v>
      </c>
      <c r="X56" s="57"/>
      <c r="Y56" s="57"/>
      <c r="Z56" s="150" t="s">
        <v>285</v>
      </c>
    </row>
    <row r="57" spans="1:26" customFormat="1" ht="30">
      <c r="A57" s="39" t="s">
        <v>178</v>
      </c>
      <c r="B57" s="150" t="s">
        <v>599</v>
      </c>
      <c r="C57" s="146" t="s">
        <v>380</v>
      </c>
      <c r="D57" s="57"/>
      <c r="E57" s="219">
        <f t="shared" si="0"/>
        <v>1</v>
      </c>
      <c r="F57" s="220" t="s">
        <v>25</v>
      </c>
      <c r="G57" s="144">
        <v>1</v>
      </c>
      <c r="H57" s="144">
        <v>1</v>
      </c>
      <c r="I57" s="223"/>
      <c r="J57" s="223"/>
      <c r="K57" s="223"/>
      <c r="L57" s="223"/>
      <c r="M57" s="223"/>
      <c r="N57" s="223"/>
      <c r="O57" s="223"/>
      <c r="P57" s="223"/>
      <c r="Q57" s="223"/>
      <c r="R57" s="223"/>
      <c r="S57" s="223"/>
      <c r="T57" s="221">
        <v>1</v>
      </c>
      <c r="U57" s="57"/>
      <c r="V57" s="57"/>
      <c r="W57" s="58" t="s">
        <v>297</v>
      </c>
      <c r="X57" s="57"/>
      <c r="Y57" s="57"/>
      <c r="Z57" s="150" t="s">
        <v>285</v>
      </c>
    </row>
    <row r="58" spans="1:26" customFormat="1" ht="30">
      <c r="A58" s="39" t="s">
        <v>178</v>
      </c>
      <c r="B58" s="150" t="s">
        <v>600</v>
      </c>
      <c r="C58" s="146" t="s">
        <v>380</v>
      </c>
      <c r="D58" s="57"/>
      <c r="E58" s="219">
        <f t="shared" si="0"/>
        <v>1</v>
      </c>
      <c r="F58" s="220" t="s">
        <v>25</v>
      </c>
      <c r="G58" s="144">
        <v>1</v>
      </c>
      <c r="H58" s="144">
        <v>1</v>
      </c>
      <c r="I58" s="223"/>
      <c r="J58" s="148"/>
      <c r="K58" s="149"/>
      <c r="L58" s="148"/>
      <c r="M58" s="148"/>
      <c r="N58" s="149"/>
      <c r="O58" s="148"/>
      <c r="P58" s="148"/>
      <c r="Q58" s="149"/>
      <c r="R58" s="223"/>
      <c r="S58" s="223"/>
      <c r="T58" s="221">
        <v>1</v>
      </c>
      <c r="U58" s="57"/>
      <c r="V58" s="57"/>
      <c r="W58" s="58" t="s">
        <v>297</v>
      </c>
      <c r="X58" s="57"/>
      <c r="Y58" s="57"/>
      <c r="Z58" s="150" t="s">
        <v>285</v>
      </c>
    </row>
    <row r="59" spans="1:26" customFormat="1" ht="30">
      <c r="A59" s="145" t="s">
        <v>178</v>
      </c>
      <c r="B59" s="145" t="s">
        <v>601</v>
      </c>
      <c r="C59" s="39" t="s">
        <v>380</v>
      </c>
      <c r="D59" s="57"/>
      <c r="E59" s="219"/>
      <c r="F59" s="224" t="s">
        <v>25</v>
      </c>
      <c r="G59" s="144">
        <v>1</v>
      </c>
      <c r="H59" s="144">
        <v>1</v>
      </c>
      <c r="I59" s="223"/>
      <c r="J59" s="223"/>
      <c r="K59" s="225"/>
      <c r="L59" s="223"/>
      <c r="M59" s="223"/>
      <c r="N59" s="225"/>
      <c r="O59" s="223"/>
      <c r="P59" s="223"/>
      <c r="Q59" s="225"/>
      <c r="R59" s="223"/>
      <c r="S59" s="223"/>
      <c r="T59" s="221">
        <v>1</v>
      </c>
      <c r="U59" s="57"/>
      <c r="V59" s="57"/>
      <c r="W59" s="58" t="s">
        <v>297</v>
      </c>
      <c r="X59" s="57"/>
      <c r="Y59" s="57"/>
      <c r="Z59" s="150"/>
    </row>
    <row r="60" spans="1:26" customFormat="1" ht="30">
      <c r="A60" s="39" t="s">
        <v>178</v>
      </c>
      <c r="B60" s="150" t="s">
        <v>602</v>
      </c>
      <c r="C60" s="146" t="s">
        <v>380</v>
      </c>
      <c r="D60" s="57"/>
      <c r="E60" s="219">
        <f t="shared" si="0"/>
        <v>1</v>
      </c>
      <c r="F60" s="220" t="s">
        <v>25</v>
      </c>
      <c r="G60" s="144">
        <v>1</v>
      </c>
      <c r="H60" s="144">
        <v>1</v>
      </c>
      <c r="I60" s="223"/>
      <c r="J60" s="148"/>
      <c r="K60" s="148"/>
      <c r="L60" s="148"/>
      <c r="M60" s="148"/>
      <c r="N60" s="148"/>
      <c r="O60" s="149"/>
      <c r="P60" s="148"/>
      <c r="Q60" s="148"/>
      <c r="R60" s="223"/>
      <c r="S60" s="223"/>
      <c r="T60" s="221">
        <v>1</v>
      </c>
      <c r="U60" s="57"/>
      <c r="V60" s="57"/>
      <c r="W60" s="58" t="s">
        <v>297</v>
      </c>
      <c r="X60" s="57"/>
      <c r="Y60" s="57"/>
      <c r="Z60" s="150" t="s">
        <v>285</v>
      </c>
    </row>
    <row r="61" spans="1:26" s="360" customFormat="1" ht="105">
      <c r="A61" s="226" t="s">
        <v>178</v>
      </c>
      <c r="B61" s="226" t="s">
        <v>381</v>
      </c>
      <c r="C61" s="226" t="s">
        <v>380</v>
      </c>
      <c r="D61" s="227"/>
      <c r="E61" s="228">
        <f t="shared" si="0"/>
        <v>4</v>
      </c>
      <c r="F61" s="229" t="s">
        <v>25</v>
      </c>
      <c r="G61" s="230">
        <v>4</v>
      </c>
      <c r="H61" s="230">
        <v>4</v>
      </c>
      <c r="I61" s="231"/>
      <c r="J61" s="231"/>
      <c r="K61" s="232">
        <v>1</v>
      </c>
      <c r="L61" s="231"/>
      <c r="M61" s="231"/>
      <c r="N61" s="232">
        <v>1</v>
      </c>
      <c r="O61" s="231"/>
      <c r="P61" s="231"/>
      <c r="Q61" s="232">
        <v>1</v>
      </c>
      <c r="R61" s="231"/>
      <c r="S61" s="231"/>
      <c r="T61" s="232">
        <v>1</v>
      </c>
      <c r="U61" s="227"/>
      <c r="V61" s="359">
        <v>1</v>
      </c>
      <c r="W61" s="234" t="s">
        <v>805</v>
      </c>
      <c r="X61" s="235" t="s">
        <v>806</v>
      </c>
      <c r="Y61" s="235" t="s">
        <v>807</v>
      </c>
      <c r="Z61" s="235" t="s">
        <v>285</v>
      </c>
    </row>
    <row r="62" spans="1:26" customFormat="1" ht="30">
      <c r="A62" s="39" t="s">
        <v>178</v>
      </c>
      <c r="B62" s="39" t="s">
        <v>603</v>
      </c>
      <c r="C62" s="39" t="s">
        <v>380</v>
      </c>
      <c r="D62" s="57"/>
      <c r="E62" s="219">
        <f t="shared" si="0"/>
        <v>1</v>
      </c>
      <c r="F62" s="57" t="s">
        <v>25</v>
      </c>
      <c r="G62" s="144">
        <v>1</v>
      </c>
      <c r="H62" s="144">
        <v>1</v>
      </c>
      <c r="I62" s="223"/>
      <c r="J62" s="223"/>
      <c r="K62" s="223"/>
      <c r="L62" s="223"/>
      <c r="M62" s="223"/>
      <c r="N62" s="223"/>
      <c r="O62" s="223"/>
      <c r="P62" s="223"/>
      <c r="Q62" s="223"/>
      <c r="R62" s="223"/>
      <c r="S62" s="223"/>
      <c r="T62" s="221">
        <v>1</v>
      </c>
      <c r="U62" s="57"/>
      <c r="V62" s="57"/>
      <c r="W62" s="151" t="s">
        <v>382</v>
      </c>
      <c r="X62" s="57"/>
      <c r="Y62" s="57"/>
      <c r="Z62" s="236" t="s">
        <v>285</v>
      </c>
    </row>
    <row r="63" spans="1:26" ht="15">
      <c r="A63" s="124"/>
      <c r="B63" s="134"/>
      <c r="C63" s="135"/>
      <c r="D63" s="53"/>
      <c r="E63" s="53"/>
      <c r="F63" s="53"/>
      <c r="G63" s="237"/>
      <c r="H63" s="237"/>
      <c r="I63" s="136"/>
      <c r="J63" s="136"/>
      <c r="K63" s="136"/>
      <c r="L63" s="136"/>
      <c r="M63" s="136"/>
      <c r="N63" s="136"/>
      <c r="O63" s="136"/>
      <c r="P63" s="136"/>
      <c r="Q63" s="136"/>
      <c r="R63" s="136"/>
      <c r="S63" s="136"/>
      <c r="T63" s="137"/>
      <c r="W63" s="138"/>
      <c r="Z63" s="139"/>
    </row>
    <row r="64" spans="1:26" ht="31.5">
      <c r="A64" s="13" t="s">
        <v>98</v>
      </c>
      <c r="B64" s="52">
        <v>45688</v>
      </c>
      <c r="C64" s="53"/>
      <c r="D64" s="53"/>
      <c r="E64" s="53"/>
      <c r="F64" s="53"/>
      <c r="G64" s="138"/>
      <c r="H64" s="140"/>
      <c r="I64" s="141" t="s">
        <v>10</v>
      </c>
      <c r="J64" s="141" t="s">
        <v>11</v>
      </c>
      <c r="K64" s="141" t="s">
        <v>12</v>
      </c>
      <c r="L64" s="141" t="s">
        <v>13</v>
      </c>
      <c r="M64" s="141" t="s">
        <v>14</v>
      </c>
      <c r="N64" s="141" t="s">
        <v>15</v>
      </c>
      <c r="O64" s="141" t="s">
        <v>16</v>
      </c>
      <c r="P64" s="141" t="s">
        <v>17</v>
      </c>
      <c r="Q64" s="141" t="s">
        <v>18</v>
      </c>
      <c r="R64" s="141" t="s">
        <v>19</v>
      </c>
      <c r="S64" s="141" t="s">
        <v>20</v>
      </c>
      <c r="T64" s="141" t="s">
        <v>21</v>
      </c>
    </row>
    <row r="65" spans="1:20" ht="15">
      <c r="A65" s="53"/>
      <c r="B65" s="53"/>
      <c r="C65" s="53"/>
      <c r="D65" s="53"/>
      <c r="E65" s="53"/>
      <c r="F65" s="53"/>
      <c r="G65" s="138"/>
      <c r="H65" s="238" t="s">
        <v>281</v>
      </c>
      <c r="I65" s="239">
        <f t="shared" ref="I65:T65" si="1">+SUM(I8:I62)</f>
        <v>0</v>
      </c>
      <c r="J65" s="239">
        <f t="shared" si="1"/>
        <v>0</v>
      </c>
      <c r="K65" s="239">
        <f t="shared" si="1"/>
        <v>1</v>
      </c>
      <c r="L65" s="239">
        <f t="shared" si="1"/>
        <v>0</v>
      </c>
      <c r="M65" s="239">
        <f t="shared" si="1"/>
        <v>0</v>
      </c>
      <c r="N65" s="239">
        <f t="shared" si="1"/>
        <v>1</v>
      </c>
      <c r="O65" s="239">
        <f t="shared" si="1"/>
        <v>0</v>
      </c>
      <c r="P65" s="239">
        <f t="shared" si="1"/>
        <v>0</v>
      </c>
      <c r="Q65" s="239">
        <f t="shared" si="1"/>
        <v>1</v>
      </c>
      <c r="R65" s="239">
        <f t="shared" si="1"/>
        <v>0</v>
      </c>
      <c r="S65" s="239">
        <f t="shared" si="1"/>
        <v>0</v>
      </c>
      <c r="T65" s="239">
        <f t="shared" si="1"/>
        <v>55</v>
      </c>
    </row>
    <row r="66" spans="1:20" ht="24">
      <c r="A66" s="53"/>
      <c r="B66" s="53"/>
      <c r="C66" s="53"/>
      <c r="D66" s="53"/>
      <c r="E66" s="53"/>
      <c r="F66" s="53"/>
      <c r="G66" s="138"/>
      <c r="H66" s="240" t="s">
        <v>282</v>
      </c>
      <c r="I66" s="143"/>
      <c r="J66" s="143"/>
      <c r="K66" s="142">
        <f>+SUM(I65:K65)</f>
        <v>1</v>
      </c>
      <c r="L66" s="142"/>
      <c r="M66" s="142"/>
      <c r="N66" s="142">
        <f>+SUM(L65:N65)</f>
        <v>1</v>
      </c>
      <c r="O66" s="142"/>
      <c r="P66" s="142"/>
      <c r="Q66" s="142">
        <f>+SUM(O65:Q65)</f>
        <v>1</v>
      </c>
      <c r="R66" s="142"/>
      <c r="S66" s="142"/>
      <c r="T66" s="142">
        <f>+SUM(R65:T65)</f>
        <v>55</v>
      </c>
    </row>
    <row r="67" spans="1:20" ht="15">
      <c r="A67" s="53"/>
      <c r="B67" s="53"/>
      <c r="C67" s="53"/>
      <c r="D67" s="53"/>
      <c r="E67" s="53"/>
      <c r="F67" s="53"/>
      <c r="G67" s="138"/>
      <c r="H67" s="142" t="s">
        <v>383</v>
      </c>
      <c r="I67" s="142"/>
      <c r="J67" s="142"/>
      <c r="K67" s="142"/>
      <c r="L67" s="142"/>
      <c r="M67" s="142"/>
      <c r="N67" s="142"/>
      <c r="O67" s="142"/>
      <c r="P67" s="142"/>
      <c r="Q67" s="142"/>
      <c r="R67" s="142"/>
      <c r="S67" s="142"/>
      <c r="T67" s="142">
        <f>+SUM(K66:T66)</f>
        <v>58</v>
      </c>
    </row>
    <row r="68" spans="1:20" ht="15">
      <c r="A68" s="53"/>
      <c r="B68" s="53"/>
      <c r="C68" s="53"/>
      <c r="D68" s="53"/>
      <c r="E68" s="53"/>
      <c r="F68" s="53"/>
      <c r="G68" s="138"/>
    </row>
    <row r="69" spans="1:20" ht="15" hidden="1"/>
    <row r="70" spans="1:20" ht="15" hidden="1"/>
    <row r="71" spans="1:20" ht="15" hidden="1"/>
    <row r="72" spans="1:20" ht="15" hidden="1"/>
    <row r="73" spans="1:20" ht="15" hidden="1"/>
    <row r="74" spans="1:20" ht="15" hidden="1"/>
    <row r="75" spans="1:20" ht="15" hidden="1"/>
    <row r="76" spans="1:20" ht="15" hidden="1"/>
    <row r="77" spans="1:20" ht="15" hidden="1"/>
    <row r="78" spans="1:20" ht="15" hidden="1"/>
    <row r="79" spans="1:20" ht="15" hidden="1"/>
    <row r="80" spans="1:20" ht="15" hidden="1"/>
    <row r="81" ht="15" hidden="1"/>
    <row r="82" ht="15" hidden="1"/>
    <row r="83" ht="15" hidden="1"/>
    <row r="84" ht="15" hidden="1"/>
    <row r="85" ht="15" hidden="1"/>
    <row r="86" ht="15" hidden="1"/>
    <row r="87" ht="15" hidden="1"/>
    <row r="88" ht="15" hidden="1"/>
    <row r="89" ht="15" hidden="1"/>
    <row r="90" ht="15" hidden="1"/>
    <row r="91" ht="15" hidden="1"/>
    <row r="92" ht="16.5" hidden="1" customHeight="1"/>
    <row r="93" ht="15" hidden="1"/>
    <row r="94" ht="15" hidden="1"/>
    <row r="95" ht="15" hidden="1"/>
    <row r="96" ht="15" hidden="1"/>
    <row r="97" ht="15" hidden="1"/>
    <row r="98" ht="15" hidden="1"/>
    <row r="99" ht="15" hidden="1"/>
    <row r="100" ht="15" hidden="1"/>
    <row r="101" ht="15" hidden="1"/>
    <row r="102" ht="15" hidden="1"/>
    <row r="103" ht="15" hidden="1"/>
    <row r="104" ht="15" hidden="1"/>
    <row r="105" ht="15" hidden="1"/>
    <row r="106" ht="15" hidden="1"/>
    <row r="107" ht="15" hidden="1"/>
    <row r="108" ht="15" hidden="1"/>
    <row r="109" ht="15" hidden="1"/>
    <row r="110" ht="15" hidden="1"/>
    <row r="111" ht="15" hidden="1"/>
    <row r="112" ht="15" hidden="1"/>
    <row r="113" ht="15" hidden="1"/>
    <row r="114" ht="15" hidden="1"/>
    <row r="115" ht="15" hidden="1"/>
    <row r="116" ht="15" hidden="1"/>
    <row r="117" ht="15" hidden="1"/>
    <row r="118" ht="15" hidden="1"/>
    <row r="119" ht="15" hidden="1"/>
    <row r="120" ht="15" hidden="1"/>
    <row r="121" ht="15" hidden="1"/>
    <row r="122" ht="15" hidden="1"/>
    <row r="123" ht="15" hidden="1"/>
    <row r="124" ht="15" hidden="1"/>
    <row r="125" ht="15" hidden="1"/>
    <row r="126" ht="15" hidden="1"/>
    <row r="127" ht="15" hidden="1"/>
    <row r="128" ht="15" hidden="1"/>
    <row r="129" ht="15" hidden="1"/>
    <row r="130" ht="15" hidden="1"/>
    <row r="131" ht="15" hidden="1"/>
    <row r="132" ht="15" hidden="1"/>
    <row r="133" ht="15" hidden="1"/>
    <row r="134" ht="15" hidden="1"/>
    <row r="135" ht="15" hidden="1"/>
    <row r="136" ht="15" hidden="1"/>
    <row r="137" ht="15" hidden="1"/>
    <row r="138" ht="15" hidden="1"/>
    <row r="139" ht="15" hidden="1"/>
    <row r="140" ht="15" hidden="1"/>
    <row r="141" ht="15" hidden="1"/>
    <row r="142" ht="15" hidden="1"/>
    <row r="143" ht="15" hidden="1"/>
    <row r="144" ht="15" hidden="1"/>
    <row r="145" ht="15" hidden="1"/>
    <row r="146" ht="15" hidden="1"/>
    <row r="147" ht="15" hidden="1"/>
    <row r="148" ht="15" hidden="1"/>
    <row r="149" ht="15" hidden="1"/>
    <row r="150" ht="15" hidden="1"/>
    <row r="151" ht="15" hidden="1"/>
    <row r="152" ht="15" hidden="1"/>
    <row r="153" ht="15" hidden="1"/>
    <row r="154" ht="15" hidden="1"/>
    <row r="155" ht="15" hidden="1"/>
    <row r="156" ht="15" hidden="1"/>
    <row r="157" ht="15" hidden="1"/>
    <row r="158" ht="15" hidden="1"/>
    <row r="159" ht="15" hidden="1"/>
    <row r="160" ht="15" hidden="1"/>
    <row r="161" ht="15" hidden="1"/>
    <row r="162" ht="15" hidden="1"/>
    <row r="163" ht="15" hidden="1"/>
    <row r="164" ht="15" hidden="1"/>
    <row r="165" ht="15" hidden="1"/>
    <row r="166" ht="15" hidden="1"/>
    <row r="167" ht="15" hidden="1"/>
    <row r="168" ht="15" hidden="1"/>
    <row r="169" ht="15" hidden="1"/>
    <row r="170" ht="15" hidden="1"/>
    <row r="171" ht="15" hidden="1"/>
    <row r="172" ht="15" hidden="1"/>
    <row r="173" ht="15" hidden="1"/>
    <row r="174" ht="15" hidden="1"/>
    <row r="175" ht="15" hidden="1"/>
    <row r="176" ht="15" hidden="1"/>
    <row r="177" ht="15" hidden="1"/>
    <row r="178" ht="15" hidden="1"/>
    <row r="179" ht="15" hidden="1"/>
    <row r="180" ht="15" hidden="1"/>
    <row r="181" ht="15" hidden="1"/>
    <row r="182" ht="15" hidden="1"/>
    <row r="183" ht="15" hidden="1"/>
    <row r="184" ht="15" hidden="1"/>
    <row r="185" ht="15" hidden="1"/>
    <row r="186" ht="15" hidden="1"/>
    <row r="187" ht="15" hidden="1"/>
    <row r="188" ht="15" hidden="1"/>
    <row r="189" ht="15" hidden="1"/>
    <row r="190" ht="15" hidden="1"/>
    <row r="191" ht="15" hidden="1"/>
    <row r="192" ht="15" hidden="1"/>
    <row r="193" ht="15" hidden="1"/>
    <row r="194" ht="15" hidden="1"/>
    <row r="195" ht="15" hidden="1"/>
    <row r="196" ht="15" hidden="1"/>
    <row r="197" ht="15" hidden="1"/>
    <row r="198" ht="15" hidden="1"/>
    <row r="199" ht="15" hidden="1"/>
    <row r="200" ht="15" hidden="1"/>
    <row r="201" ht="15" hidden="1"/>
    <row r="202" ht="15" hidden="1"/>
    <row r="203" ht="15" hidden="1"/>
    <row r="204" ht="15" hidden="1"/>
    <row r="205" ht="15" hidden="1"/>
    <row r="206" ht="15" hidden="1"/>
    <row r="207" ht="15" hidden="1"/>
    <row r="208" ht="15" hidden="1"/>
    <row r="209" ht="15" hidden="1"/>
    <row r="210" ht="15" hidden="1"/>
    <row r="211" ht="15" hidden="1"/>
    <row r="212" ht="15" hidden="1"/>
    <row r="213" ht="15" hidden="1"/>
    <row r="214" ht="15" hidden="1"/>
    <row r="215" ht="15" hidden="1"/>
    <row r="216" ht="15" hidden="1"/>
    <row r="217" ht="15" hidden="1"/>
    <row r="218" ht="15" hidden="1"/>
    <row r="219" ht="15" hidden="1"/>
    <row r="220" ht="15" hidden="1"/>
    <row r="221" ht="15" hidden="1"/>
    <row r="222" ht="15" hidden="1"/>
    <row r="223" ht="15" hidden="1"/>
    <row r="224" ht="15" hidden="1"/>
    <row r="225" ht="15" hidden="1"/>
    <row r="226" ht="15" hidden="1"/>
    <row r="227" ht="15" hidden="1"/>
    <row r="228" ht="15" hidden="1"/>
    <row r="229" ht="15" hidden="1"/>
    <row r="230" ht="15" hidden="1"/>
    <row r="231" ht="15" hidden="1"/>
    <row r="232" ht="15" hidden="1"/>
    <row r="233" ht="15" hidden="1"/>
    <row r="234" ht="15" hidden="1"/>
    <row r="235" ht="15" hidden="1"/>
    <row r="236" ht="15" hidden="1"/>
    <row r="237" ht="15" hidden="1"/>
    <row r="238" ht="15" hidden="1"/>
    <row r="239" ht="15" hidden="1"/>
    <row r="240" ht="15" hidden="1"/>
    <row r="241" ht="15" hidden="1"/>
    <row r="242" ht="15" hidden="1"/>
    <row r="243" ht="15" hidden="1"/>
    <row r="244" ht="15" hidden="1"/>
    <row r="245" ht="15" hidden="1"/>
    <row r="246" ht="15" hidden="1"/>
    <row r="247" ht="15" hidden="1"/>
    <row r="248" ht="15" hidden="1"/>
    <row r="249" ht="15" hidden="1"/>
    <row r="250" ht="15" hidden="1"/>
  </sheetData>
  <autoFilter ref="A7:Z7" xr:uid="{A5EAA641-2A10-4995-9EE8-A02C5882BEE4}"/>
  <mergeCells count="20">
    <mergeCell ref="F6:F7"/>
    <mergeCell ref="G6:H6"/>
    <mergeCell ref="I6:T6"/>
    <mergeCell ref="U6:U7"/>
    <mergeCell ref="B1:X1"/>
    <mergeCell ref="B2:X3"/>
    <mergeCell ref="B4:Z4"/>
    <mergeCell ref="Z5:Z7"/>
    <mergeCell ref="A5:A7"/>
    <mergeCell ref="B5:B7"/>
    <mergeCell ref="C5:F5"/>
    <mergeCell ref="G5:U5"/>
    <mergeCell ref="V5:Y5"/>
    <mergeCell ref="C6:C7"/>
    <mergeCell ref="V6:V7"/>
    <mergeCell ref="W6:W7"/>
    <mergeCell ref="X6:X7"/>
    <mergeCell ref="Y6:Y7"/>
    <mergeCell ref="D6:D7"/>
    <mergeCell ref="E6:E7"/>
  </mergeCells>
  <dataValidations count="4">
    <dataValidation allowBlank="1" showErrorMessage="1" promptTitle="Variable 1" prompt="Digite aqui el Valor de la Variable 1" sqref="I67:T67" xr:uid="{6267E378-3FE9-41B6-8E6C-01503FF05A6F}"/>
    <dataValidation operator="lessThan" allowBlank="1" showInputMessage="1" showErrorMessage="1" sqref="Z2:Z3 B1:B2 Y3" xr:uid="{E363B83D-8F9C-42A5-A42F-7C45E3841FAE}"/>
    <dataValidation type="decimal" operator="lessThan" showInputMessage="1" sqref="Z1" xr:uid="{EADC8697-D223-4196-9D50-8E950477A5FE}">
      <formula1>0</formula1>
    </dataValidation>
    <dataValidation type="decimal" operator="lessThan" allowBlank="1" showInputMessage="1" showErrorMessage="1" sqref="Y1:Y2" xr:uid="{C66D09ED-E22B-40FF-B91A-FEA338E5BCFA}">
      <formula1>0</formula1>
    </dataValidation>
  </dataValidations>
  <pageMargins left="0.7" right="0.7" top="0.75" bottom="0.75" header="0.3" footer="0.3"/>
  <pageSetup scale="2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C2384-FEFC-4250-BD2D-077BBA6D0A25}">
  <sheetPr>
    <tabColor rgb="FF00B050"/>
  </sheetPr>
  <dimension ref="A1:Z101"/>
  <sheetViews>
    <sheetView zoomScale="70" zoomScaleNormal="70" workbookViewId="0">
      <pane ySplit="7" topLeftCell="A8" activePane="bottomLeft" state="frozen"/>
      <selection activeCell="A8" sqref="A8"/>
      <selection pane="bottomLeft" activeCell="A8" sqref="A8"/>
    </sheetView>
  </sheetViews>
  <sheetFormatPr baseColWidth="10" defaultColWidth="0" defaultRowHeight="15" customHeight="1" zeroHeight="1"/>
  <cols>
    <col min="1" max="1" width="32" customWidth="1"/>
    <col min="2" max="2" width="53.140625" customWidth="1"/>
    <col min="3" max="3" width="20.85546875" customWidth="1"/>
    <col min="4" max="4" width="15.5703125" customWidth="1"/>
    <col min="5" max="5" width="16.28515625" customWidth="1"/>
    <col min="6" max="6" width="17.7109375" customWidth="1"/>
    <col min="7" max="7" width="12.28515625" customWidth="1"/>
    <col min="8" max="8" width="12.42578125" customWidth="1"/>
    <col min="9" max="10" width="6.5703125" customWidth="1"/>
    <col min="11" max="11" width="7.42578125" customWidth="1"/>
    <col min="12" max="12" width="6.7109375" customWidth="1"/>
    <col min="13" max="13" width="7" customWidth="1"/>
    <col min="14" max="14" width="6.140625" customWidth="1"/>
    <col min="15" max="15" width="6" customWidth="1"/>
    <col min="16" max="16" width="5.5703125" customWidth="1"/>
    <col min="17" max="17" width="5.85546875" customWidth="1"/>
    <col min="18" max="18" width="6" customWidth="1"/>
    <col min="19" max="19" width="5.5703125" customWidth="1"/>
    <col min="20" max="20" width="6.5703125" customWidth="1"/>
    <col min="21" max="21" width="17.85546875" customWidth="1"/>
    <col min="22" max="22" width="19.28515625" customWidth="1"/>
    <col min="23" max="23" width="21.28515625" customWidth="1"/>
    <col min="24" max="24" width="46.140625" customWidth="1"/>
    <col min="25" max="25" width="22.42578125" customWidth="1"/>
    <col min="26" max="26" width="22.5703125" customWidth="1"/>
    <col min="27" max="16384" width="11.42578125" hidden="1"/>
  </cols>
  <sheetData>
    <row r="1" spans="1:26" ht="27" customHeight="1">
      <c r="A1" s="1"/>
      <c r="B1" s="624" t="s">
        <v>22</v>
      </c>
      <c r="C1" s="625"/>
      <c r="D1" s="625"/>
      <c r="E1" s="625"/>
      <c r="F1" s="625"/>
      <c r="G1" s="625"/>
      <c r="H1" s="625"/>
      <c r="I1" s="625"/>
      <c r="J1" s="625"/>
      <c r="K1" s="625"/>
      <c r="L1" s="625"/>
      <c r="M1" s="625"/>
      <c r="N1" s="625"/>
      <c r="O1" s="625"/>
      <c r="P1" s="625"/>
      <c r="Q1" s="625"/>
      <c r="R1" s="625"/>
      <c r="S1" s="625"/>
      <c r="T1" s="625"/>
      <c r="U1" s="625"/>
      <c r="V1" s="625"/>
      <c r="W1" s="625"/>
      <c r="X1" s="626"/>
      <c r="Y1" s="11" t="s">
        <v>0</v>
      </c>
      <c r="Z1" s="2" t="s">
        <v>71</v>
      </c>
    </row>
    <row r="2" spans="1:26" ht="21" customHeight="1">
      <c r="A2" s="10"/>
      <c r="B2" s="627" t="s">
        <v>82</v>
      </c>
      <c r="C2" s="628"/>
      <c r="D2" s="628"/>
      <c r="E2" s="628"/>
      <c r="F2" s="628"/>
      <c r="G2" s="628"/>
      <c r="H2" s="628"/>
      <c r="I2" s="628"/>
      <c r="J2" s="628"/>
      <c r="K2" s="628"/>
      <c r="L2" s="628"/>
      <c r="M2" s="628"/>
      <c r="N2" s="628"/>
      <c r="O2" s="628"/>
      <c r="P2" s="628"/>
      <c r="Q2" s="628"/>
      <c r="R2" s="628"/>
      <c r="S2" s="628"/>
      <c r="T2" s="628"/>
      <c r="U2" s="628"/>
      <c r="V2" s="628"/>
      <c r="W2" s="628"/>
      <c r="X2" s="629"/>
      <c r="Y2" s="12" t="s">
        <v>1</v>
      </c>
      <c r="Z2" s="15">
        <v>1</v>
      </c>
    </row>
    <row r="3" spans="1:26" ht="24" customHeight="1" thickBot="1">
      <c r="A3" s="5"/>
      <c r="B3" s="630"/>
      <c r="C3" s="631"/>
      <c r="D3" s="631"/>
      <c r="E3" s="631"/>
      <c r="F3" s="631"/>
      <c r="G3" s="631"/>
      <c r="H3" s="631"/>
      <c r="I3" s="631"/>
      <c r="J3" s="631"/>
      <c r="K3" s="631"/>
      <c r="L3" s="631"/>
      <c r="M3" s="631"/>
      <c r="N3" s="631"/>
      <c r="O3" s="631"/>
      <c r="P3" s="631"/>
      <c r="Q3" s="631"/>
      <c r="R3" s="631"/>
      <c r="S3" s="631"/>
      <c r="T3" s="631"/>
      <c r="U3" s="631"/>
      <c r="V3" s="631"/>
      <c r="W3" s="631"/>
      <c r="X3" s="632"/>
      <c r="Y3" s="14" t="s">
        <v>7</v>
      </c>
      <c r="Z3" s="16">
        <v>45077</v>
      </c>
    </row>
    <row r="4" spans="1:26" ht="34.5" customHeight="1" thickBot="1">
      <c r="A4" s="51" t="s">
        <v>119</v>
      </c>
      <c r="B4" s="633" t="s">
        <v>309</v>
      </c>
      <c r="C4" s="634"/>
      <c r="D4" s="634"/>
      <c r="E4" s="634"/>
      <c r="F4" s="634"/>
      <c r="G4" s="634"/>
      <c r="H4" s="634"/>
      <c r="I4" s="634"/>
      <c r="J4" s="634"/>
      <c r="K4" s="634"/>
      <c r="L4" s="634"/>
      <c r="M4" s="634"/>
      <c r="N4" s="634"/>
      <c r="O4" s="634"/>
      <c r="P4" s="634"/>
      <c r="Q4" s="634"/>
      <c r="R4" s="634"/>
      <c r="S4" s="634"/>
      <c r="T4" s="634"/>
      <c r="U4" s="634"/>
      <c r="V4" s="634"/>
      <c r="W4" s="634"/>
      <c r="X4" s="634"/>
      <c r="Y4" s="634"/>
      <c r="Z4" s="635"/>
    </row>
    <row r="5" spans="1:26" ht="30.75" customHeight="1" thickBot="1">
      <c r="A5" s="639" t="s">
        <v>101</v>
      </c>
      <c r="B5" s="649" t="s">
        <v>83</v>
      </c>
      <c r="C5" s="642" t="s">
        <v>84</v>
      </c>
      <c r="D5" s="643"/>
      <c r="E5" s="643"/>
      <c r="F5" s="644"/>
      <c r="G5" s="642" t="s">
        <v>91</v>
      </c>
      <c r="H5" s="643"/>
      <c r="I5" s="643"/>
      <c r="J5" s="643"/>
      <c r="K5" s="643"/>
      <c r="L5" s="643"/>
      <c r="M5" s="643"/>
      <c r="N5" s="643"/>
      <c r="O5" s="643"/>
      <c r="P5" s="643"/>
      <c r="Q5" s="643"/>
      <c r="R5" s="643"/>
      <c r="S5" s="643"/>
      <c r="T5" s="643"/>
      <c r="U5" s="644"/>
      <c r="V5" s="642" t="s">
        <v>92</v>
      </c>
      <c r="W5" s="643"/>
      <c r="X5" s="643"/>
      <c r="Y5" s="644"/>
      <c r="Z5" s="636" t="s">
        <v>97</v>
      </c>
    </row>
    <row r="6" spans="1:26" ht="36" customHeight="1" thickBot="1">
      <c r="A6" s="640"/>
      <c r="B6" s="650"/>
      <c r="C6" s="637" t="s">
        <v>85</v>
      </c>
      <c r="D6" s="637" t="s">
        <v>86</v>
      </c>
      <c r="E6" s="637" t="s">
        <v>87</v>
      </c>
      <c r="F6" s="636" t="s">
        <v>88</v>
      </c>
      <c r="G6" s="642" t="s">
        <v>89</v>
      </c>
      <c r="H6" s="644"/>
      <c r="I6" s="646" t="s">
        <v>90</v>
      </c>
      <c r="J6" s="647"/>
      <c r="K6" s="647"/>
      <c r="L6" s="647"/>
      <c r="M6" s="647"/>
      <c r="N6" s="647"/>
      <c r="O6" s="647"/>
      <c r="P6" s="647"/>
      <c r="Q6" s="647"/>
      <c r="R6" s="647"/>
      <c r="S6" s="647"/>
      <c r="T6" s="648"/>
      <c r="U6" s="636" t="s">
        <v>100</v>
      </c>
      <c r="V6" s="637" t="s">
        <v>93</v>
      </c>
      <c r="W6" s="637" t="s">
        <v>94</v>
      </c>
      <c r="X6" s="637" t="s">
        <v>95</v>
      </c>
      <c r="Y6" s="637" t="s">
        <v>96</v>
      </c>
      <c r="Z6" s="637"/>
    </row>
    <row r="7" spans="1:26" ht="30.75" customHeight="1" thickBot="1">
      <c r="A7" s="641"/>
      <c r="B7" s="645"/>
      <c r="C7" s="638"/>
      <c r="D7" s="638"/>
      <c r="E7" s="638"/>
      <c r="F7" s="645"/>
      <c r="G7" s="6" t="s">
        <v>8</v>
      </c>
      <c r="H7" s="6" t="s">
        <v>9</v>
      </c>
      <c r="I7" s="7" t="s">
        <v>10</v>
      </c>
      <c r="J7" s="8" t="s">
        <v>11</v>
      </c>
      <c r="K7" s="8" t="s">
        <v>12</v>
      </c>
      <c r="L7" s="8" t="s">
        <v>13</v>
      </c>
      <c r="M7" s="8" t="s">
        <v>14</v>
      </c>
      <c r="N7" s="8" t="s">
        <v>15</v>
      </c>
      <c r="O7" s="8" t="s">
        <v>16</v>
      </c>
      <c r="P7" s="8" t="s">
        <v>17</v>
      </c>
      <c r="Q7" s="8" t="s">
        <v>18</v>
      </c>
      <c r="R7" s="8" t="s">
        <v>19</v>
      </c>
      <c r="S7" s="8" t="s">
        <v>20</v>
      </c>
      <c r="T7" s="9" t="s">
        <v>21</v>
      </c>
      <c r="U7" s="638"/>
      <c r="V7" s="638"/>
      <c r="W7" s="638"/>
      <c r="X7" s="638"/>
      <c r="Y7" s="638"/>
      <c r="Z7" s="638"/>
    </row>
    <row r="8" spans="1:26" ht="60">
      <c r="A8" s="56" t="s">
        <v>178</v>
      </c>
      <c r="B8" s="361" t="s">
        <v>310</v>
      </c>
      <c r="C8" s="56" t="s">
        <v>311</v>
      </c>
      <c r="D8" s="362"/>
      <c r="E8" s="362">
        <f>+COUNTIF(I8:T8,"X")</f>
        <v>0</v>
      </c>
      <c r="F8" s="56" t="s">
        <v>25</v>
      </c>
      <c r="G8" s="363">
        <v>1</v>
      </c>
      <c r="H8" s="363">
        <v>1</v>
      </c>
      <c r="I8" s="251">
        <v>1</v>
      </c>
      <c r="J8" s="364"/>
      <c r="K8" s="364"/>
      <c r="L8" s="364"/>
      <c r="M8" s="364"/>
      <c r="N8" s="364"/>
      <c r="O8" s="365"/>
      <c r="P8" s="364"/>
      <c r="Q8" s="364"/>
      <c r="R8" s="364"/>
      <c r="S8" s="366"/>
      <c r="T8" s="366"/>
      <c r="U8" s="151"/>
      <c r="V8" s="367"/>
      <c r="W8" s="368" t="s">
        <v>312</v>
      </c>
      <c r="X8" s="369"/>
      <c r="Y8" s="151"/>
      <c r="Z8" s="56" t="s">
        <v>285</v>
      </c>
    </row>
    <row r="9" spans="1:26" ht="60">
      <c r="A9" s="61" t="s">
        <v>178</v>
      </c>
      <c r="B9" s="64" t="s">
        <v>604</v>
      </c>
      <c r="C9" s="61" t="s">
        <v>311</v>
      </c>
      <c r="D9" s="152"/>
      <c r="E9" s="152">
        <f t="shared" ref="E9:E31" si="0">+COUNTIF(I9:T9,"X")</f>
        <v>0</v>
      </c>
      <c r="F9" s="61" t="s">
        <v>25</v>
      </c>
      <c r="G9" s="65">
        <v>1</v>
      </c>
      <c r="H9" s="65">
        <v>1</v>
      </c>
      <c r="I9" s="153"/>
      <c r="J9" s="251">
        <v>1</v>
      </c>
      <c r="K9" s="153"/>
      <c r="L9" s="153"/>
      <c r="M9" s="153"/>
      <c r="N9" s="153"/>
      <c r="O9" s="154"/>
      <c r="P9" s="153"/>
      <c r="Q9" s="153"/>
      <c r="R9" s="153"/>
      <c r="S9" s="153"/>
      <c r="T9" s="153"/>
      <c r="U9" s="58"/>
      <c r="V9" s="252"/>
      <c r="W9" s="155" t="s">
        <v>312</v>
      </c>
      <c r="X9" s="253"/>
      <c r="Y9" s="58"/>
      <c r="Z9" s="56" t="s">
        <v>285</v>
      </c>
    </row>
    <row r="10" spans="1:26" ht="60">
      <c r="A10" s="61" t="s">
        <v>178</v>
      </c>
      <c r="B10" s="64" t="s">
        <v>605</v>
      </c>
      <c r="C10" s="61" t="s">
        <v>311</v>
      </c>
      <c r="D10" s="152"/>
      <c r="E10" s="152">
        <f t="shared" si="0"/>
        <v>0</v>
      </c>
      <c r="F10" s="61" t="s">
        <v>25</v>
      </c>
      <c r="G10" s="65">
        <v>1</v>
      </c>
      <c r="H10" s="65">
        <v>1</v>
      </c>
      <c r="I10" s="153"/>
      <c r="J10" s="251">
        <v>1</v>
      </c>
      <c r="K10" s="154"/>
      <c r="L10" s="156"/>
      <c r="M10" s="154"/>
      <c r="N10" s="154"/>
      <c r="O10" s="156"/>
      <c r="P10" s="156"/>
      <c r="Q10" s="154"/>
      <c r="R10" s="156"/>
      <c r="S10" s="156"/>
      <c r="T10" s="154"/>
      <c r="U10" s="58"/>
      <c r="V10" s="252"/>
      <c r="W10" s="155" t="s">
        <v>312</v>
      </c>
      <c r="X10" s="253"/>
      <c r="Y10" s="58"/>
      <c r="Z10" s="56" t="s">
        <v>285</v>
      </c>
    </row>
    <row r="11" spans="1:26" ht="60">
      <c r="A11" s="61" t="s">
        <v>178</v>
      </c>
      <c r="B11" s="64" t="s">
        <v>313</v>
      </c>
      <c r="C11" s="61" t="s">
        <v>311</v>
      </c>
      <c r="D11" s="152"/>
      <c r="E11" s="152">
        <f t="shared" si="0"/>
        <v>0</v>
      </c>
      <c r="F11" s="61" t="s">
        <v>25</v>
      </c>
      <c r="G11" s="65">
        <v>1</v>
      </c>
      <c r="H11" s="65">
        <v>1</v>
      </c>
      <c r="I11" s="153"/>
      <c r="J11" s="153"/>
      <c r="K11" s="251">
        <v>1</v>
      </c>
      <c r="L11" s="153"/>
      <c r="M11" s="153"/>
      <c r="N11" s="153"/>
      <c r="O11" s="153"/>
      <c r="P11" s="153"/>
      <c r="Q11" s="153"/>
      <c r="R11" s="154"/>
      <c r="S11" s="153"/>
      <c r="T11" s="153"/>
      <c r="U11" s="58"/>
      <c r="V11" s="252"/>
      <c r="W11" s="155" t="s">
        <v>312</v>
      </c>
      <c r="X11" s="253"/>
      <c r="Y11" s="58"/>
      <c r="Z11" s="56" t="s">
        <v>285</v>
      </c>
    </row>
    <row r="12" spans="1:26" ht="60">
      <c r="A12" s="61" t="s">
        <v>178</v>
      </c>
      <c r="B12" s="64" t="s">
        <v>314</v>
      </c>
      <c r="C12" s="61" t="s">
        <v>311</v>
      </c>
      <c r="D12" s="152"/>
      <c r="E12" s="152">
        <f t="shared" si="0"/>
        <v>0</v>
      </c>
      <c r="F12" s="61" t="s">
        <v>25</v>
      </c>
      <c r="G12" s="65">
        <v>1</v>
      </c>
      <c r="H12" s="65">
        <v>1</v>
      </c>
      <c r="I12" s="153"/>
      <c r="J12" s="153"/>
      <c r="K12" s="251">
        <v>1</v>
      </c>
      <c r="L12" s="154"/>
      <c r="M12" s="153"/>
      <c r="N12" s="153"/>
      <c r="O12" s="153"/>
      <c r="P12" s="154"/>
      <c r="Q12" s="153"/>
      <c r="R12" s="153"/>
      <c r="S12" s="153"/>
      <c r="T12" s="156"/>
      <c r="U12" s="58"/>
      <c r="V12" s="252"/>
      <c r="W12" s="155" t="s">
        <v>312</v>
      </c>
      <c r="X12" s="253"/>
      <c r="Y12" s="58"/>
      <c r="Z12" s="56" t="s">
        <v>285</v>
      </c>
    </row>
    <row r="13" spans="1:26" ht="120">
      <c r="A13" s="234" t="s">
        <v>178</v>
      </c>
      <c r="B13" s="244" t="s">
        <v>606</v>
      </c>
      <c r="C13" s="234" t="s">
        <v>311</v>
      </c>
      <c r="D13" s="245"/>
      <c r="E13" s="245">
        <f t="shared" si="0"/>
        <v>0</v>
      </c>
      <c r="F13" s="234" t="s">
        <v>25</v>
      </c>
      <c r="G13" s="246">
        <v>1</v>
      </c>
      <c r="H13" s="246">
        <v>1</v>
      </c>
      <c r="I13" s="247"/>
      <c r="J13" s="370"/>
      <c r="K13" s="247"/>
      <c r="L13" s="243">
        <v>1</v>
      </c>
      <c r="M13" s="247"/>
      <c r="N13" s="247"/>
      <c r="O13" s="247"/>
      <c r="P13" s="247"/>
      <c r="Q13" s="247"/>
      <c r="R13" s="248"/>
      <c r="S13" s="247"/>
      <c r="T13" s="247"/>
      <c r="U13" s="233"/>
      <c r="V13" s="359">
        <v>1</v>
      </c>
      <c r="W13" s="249" t="s">
        <v>808</v>
      </c>
      <c r="X13" s="371" t="s">
        <v>809</v>
      </c>
      <c r="Y13" s="234" t="s">
        <v>810</v>
      </c>
      <c r="Z13" s="241" t="s">
        <v>285</v>
      </c>
    </row>
    <row r="14" spans="1:26" ht="120">
      <c r="A14" s="234" t="s">
        <v>178</v>
      </c>
      <c r="B14" s="244" t="s">
        <v>608</v>
      </c>
      <c r="C14" s="234" t="s">
        <v>311</v>
      </c>
      <c r="D14" s="245"/>
      <c r="E14" s="245">
        <f t="shared" si="0"/>
        <v>0</v>
      </c>
      <c r="F14" s="234" t="s">
        <v>25</v>
      </c>
      <c r="G14" s="246">
        <v>1</v>
      </c>
      <c r="H14" s="246">
        <v>1</v>
      </c>
      <c r="I14" s="247"/>
      <c r="J14" s="247"/>
      <c r="K14" s="247"/>
      <c r="L14" s="243">
        <v>1</v>
      </c>
      <c r="M14" s="248"/>
      <c r="N14" s="247"/>
      <c r="O14" s="247"/>
      <c r="P14" s="247"/>
      <c r="Q14" s="248"/>
      <c r="R14" s="247"/>
      <c r="S14" s="247"/>
      <c r="T14" s="250"/>
      <c r="U14" s="233"/>
      <c r="V14" s="359">
        <v>1</v>
      </c>
      <c r="W14" s="249" t="s">
        <v>811</v>
      </c>
      <c r="X14" s="371" t="s">
        <v>812</v>
      </c>
      <c r="Y14" s="234" t="s">
        <v>810</v>
      </c>
      <c r="Z14" s="241" t="s">
        <v>285</v>
      </c>
    </row>
    <row r="15" spans="1:26" ht="120">
      <c r="A15" s="234" t="s">
        <v>178</v>
      </c>
      <c r="B15" s="244" t="s">
        <v>609</v>
      </c>
      <c r="C15" s="234" t="s">
        <v>311</v>
      </c>
      <c r="D15" s="245"/>
      <c r="E15" s="245">
        <f t="shared" si="0"/>
        <v>0</v>
      </c>
      <c r="F15" s="234" t="s">
        <v>25</v>
      </c>
      <c r="G15" s="246">
        <v>1</v>
      </c>
      <c r="H15" s="246">
        <v>1</v>
      </c>
      <c r="I15" s="247"/>
      <c r="J15" s="247"/>
      <c r="K15" s="247"/>
      <c r="L15" s="243">
        <v>1</v>
      </c>
      <c r="M15" s="247"/>
      <c r="N15" s="247"/>
      <c r="O15" s="247"/>
      <c r="P15" s="247"/>
      <c r="Q15" s="248"/>
      <c r="R15" s="247"/>
      <c r="S15" s="247"/>
      <c r="T15" s="250"/>
      <c r="U15" s="233"/>
      <c r="V15" s="359">
        <v>1</v>
      </c>
      <c r="W15" s="249" t="s">
        <v>813</v>
      </c>
      <c r="X15" s="371" t="s">
        <v>814</v>
      </c>
      <c r="Y15" s="234" t="s">
        <v>810</v>
      </c>
      <c r="Z15" s="241" t="s">
        <v>285</v>
      </c>
    </row>
    <row r="16" spans="1:26" ht="120">
      <c r="A16" s="234" t="s">
        <v>178</v>
      </c>
      <c r="B16" s="244" t="s">
        <v>610</v>
      </c>
      <c r="C16" s="234" t="s">
        <v>311</v>
      </c>
      <c r="D16" s="245"/>
      <c r="E16" s="245">
        <f t="shared" si="0"/>
        <v>0</v>
      </c>
      <c r="F16" s="234" t="s">
        <v>25</v>
      </c>
      <c r="G16" s="246">
        <v>1</v>
      </c>
      <c r="H16" s="246">
        <v>1</v>
      </c>
      <c r="I16" s="247"/>
      <c r="J16" s="247"/>
      <c r="K16" s="247"/>
      <c r="L16" s="243">
        <v>1</v>
      </c>
      <c r="M16" s="247"/>
      <c r="N16" s="247"/>
      <c r="O16" s="247"/>
      <c r="P16" s="247"/>
      <c r="Q16" s="247"/>
      <c r="R16" s="248"/>
      <c r="S16" s="247"/>
      <c r="T16" s="250"/>
      <c r="U16" s="233"/>
      <c r="V16" s="359">
        <v>1</v>
      </c>
      <c r="W16" s="249" t="s">
        <v>815</v>
      </c>
      <c r="X16" s="371" t="s">
        <v>816</v>
      </c>
      <c r="Y16" s="234" t="s">
        <v>810</v>
      </c>
      <c r="Z16" s="241" t="s">
        <v>285</v>
      </c>
    </row>
    <row r="17" spans="1:26" ht="120">
      <c r="A17" s="234" t="s">
        <v>178</v>
      </c>
      <c r="B17" s="244" t="s">
        <v>316</v>
      </c>
      <c r="C17" s="234" t="s">
        <v>311</v>
      </c>
      <c r="D17" s="245"/>
      <c r="E17" s="245">
        <f t="shared" si="0"/>
        <v>0</v>
      </c>
      <c r="F17" s="234" t="s">
        <v>25</v>
      </c>
      <c r="G17" s="246">
        <v>1</v>
      </c>
      <c r="H17" s="246">
        <v>1</v>
      </c>
      <c r="I17" s="247"/>
      <c r="J17" s="247"/>
      <c r="K17" s="247"/>
      <c r="L17" s="247"/>
      <c r="M17" s="243">
        <v>1</v>
      </c>
      <c r="N17" s="247"/>
      <c r="O17" s="247"/>
      <c r="P17" s="247"/>
      <c r="Q17" s="247"/>
      <c r="R17" s="248"/>
      <c r="S17" s="247"/>
      <c r="T17" s="250"/>
      <c r="U17" s="233"/>
      <c r="V17" s="359">
        <v>1</v>
      </c>
      <c r="W17" s="249" t="s">
        <v>815</v>
      </c>
      <c r="X17" s="371" t="s">
        <v>817</v>
      </c>
      <c r="Y17" s="234" t="s">
        <v>810</v>
      </c>
      <c r="Z17" s="241" t="s">
        <v>285</v>
      </c>
    </row>
    <row r="18" spans="1:26" ht="120">
      <c r="A18" s="234" t="s">
        <v>178</v>
      </c>
      <c r="B18" s="244" t="s">
        <v>317</v>
      </c>
      <c r="C18" s="234" t="s">
        <v>311</v>
      </c>
      <c r="D18" s="245"/>
      <c r="E18" s="245">
        <f t="shared" si="0"/>
        <v>0</v>
      </c>
      <c r="F18" s="234" t="s">
        <v>25</v>
      </c>
      <c r="G18" s="246">
        <v>1</v>
      </c>
      <c r="H18" s="246">
        <v>1</v>
      </c>
      <c r="I18" s="247"/>
      <c r="J18" s="247"/>
      <c r="K18" s="248"/>
      <c r="L18" s="250"/>
      <c r="M18" s="243">
        <v>1</v>
      </c>
      <c r="N18" s="248"/>
      <c r="O18" s="250"/>
      <c r="P18" s="250"/>
      <c r="Q18" s="248"/>
      <c r="R18" s="250"/>
      <c r="S18" s="250"/>
      <c r="T18" s="248"/>
      <c r="U18" s="233"/>
      <c r="V18" s="359">
        <v>1</v>
      </c>
      <c r="W18" s="249" t="s">
        <v>815</v>
      </c>
      <c r="X18" s="371" t="s">
        <v>818</v>
      </c>
      <c r="Y18" s="234" t="s">
        <v>810</v>
      </c>
      <c r="Z18" s="241" t="s">
        <v>285</v>
      </c>
    </row>
    <row r="19" spans="1:26" ht="120">
      <c r="A19" s="234" t="s">
        <v>178</v>
      </c>
      <c r="B19" s="244" t="s">
        <v>611</v>
      </c>
      <c r="C19" s="234" t="s">
        <v>311</v>
      </c>
      <c r="D19" s="245"/>
      <c r="E19" s="245">
        <f t="shared" si="0"/>
        <v>0</v>
      </c>
      <c r="F19" s="234" t="s">
        <v>25</v>
      </c>
      <c r="G19" s="246">
        <v>1</v>
      </c>
      <c r="H19" s="246">
        <v>1</v>
      </c>
      <c r="I19" s="247"/>
      <c r="J19" s="247"/>
      <c r="K19" s="247"/>
      <c r="L19" s="247"/>
      <c r="M19" s="243">
        <v>1</v>
      </c>
      <c r="N19" s="247"/>
      <c r="O19" s="247"/>
      <c r="P19" s="248"/>
      <c r="Q19" s="247"/>
      <c r="R19" s="247"/>
      <c r="S19" s="247"/>
      <c r="T19" s="250"/>
      <c r="U19" s="233"/>
      <c r="V19" s="359">
        <v>1</v>
      </c>
      <c r="W19" s="249" t="s">
        <v>819</v>
      </c>
      <c r="X19" s="371" t="s">
        <v>820</v>
      </c>
      <c r="Y19" s="234" t="s">
        <v>810</v>
      </c>
      <c r="Z19" s="241" t="s">
        <v>285</v>
      </c>
    </row>
    <row r="20" spans="1:26" ht="285">
      <c r="A20" s="234" t="s">
        <v>178</v>
      </c>
      <c r="B20" s="244" t="s">
        <v>612</v>
      </c>
      <c r="C20" s="234" t="s">
        <v>311</v>
      </c>
      <c r="D20" s="245"/>
      <c r="E20" s="245">
        <f t="shared" si="0"/>
        <v>0</v>
      </c>
      <c r="F20" s="234" t="s">
        <v>25</v>
      </c>
      <c r="G20" s="246">
        <v>1</v>
      </c>
      <c r="H20" s="246">
        <v>1</v>
      </c>
      <c r="I20" s="247"/>
      <c r="J20" s="247"/>
      <c r="K20" s="247"/>
      <c r="L20" s="247"/>
      <c r="M20" s="243">
        <v>1</v>
      </c>
      <c r="N20" s="247"/>
      <c r="O20" s="247"/>
      <c r="P20" s="247"/>
      <c r="Q20" s="247"/>
      <c r="R20" s="248"/>
      <c r="S20" s="247"/>
      <c r="T20" s="250"/>
      <c r="U20" s="233"/>
      <c r="V20" s="359">
        <v>1</v>
      </c>
      <c r="W20" s="249" t="s">
        <v>815</v>
      </c>
      <c r="X20" s="371" t="s">
        <v>821</v>
      </c>
      <c r="Y20" s="234" t="s">
        <v>810</v>
      </c>
      <c r="Z20" s="241" t="s">
        <v>285</v>
      </c>
    </row>
    <row r="21" spans="1:26" ht="150">
      <c r="A21" s="234" t="s">
        <v>178</v>
      </c>
      <c r="B21" s="244" t="s">
        <v>613</v>
      </c>
      <c r="C21" s="234" t="s">
        <v>311</v>
      </c>
      <c r="D21" s="245"/>
      <c r="E21" s="245">
        <f t="shared" si="0"/>
        <v>0</v>
      </c>
      <c r="F21" s="234" t="s">
        <v>25</v>
      </c>
      <c r="G21" s="246">
        <v>1</v>
      </c>
      <c r="H21" s="246">
        <v>1</v>
      </c>
      <c r="I21" s="247"/>
      <c r="J21" s="247"/>
      <c r="K21" s="247"/>
      <c r="L21" s="248"/>
      <c r="M21" s="372"/>
      <c r="N21" s="243">
        <v>1</v>
      </c>
      <c r="O21" s="247"/>
      <c r="P21" s="247"/>
      <c r="Q21" s="247"/>
      <c r="R21" s="247"/>
      <c r="S21" s="247"/>
      <c r="T21" s="250"/>
      <c r="U21" s="233"/>
      <c r="V21" s="359">
        <v>1</v>
      </c>
      <c r="W21" s="249" t="s">
        <v>822</v>
      </c>
      <c r="X21" s="371" t="s">
        <v>823</v>
      </c>
      <c r="Y21" s="234" t="s">
        <v>810</v>
      </c>
      <c r="Z21" s="241" t="s">
        <v>285</v>
      </c>
    </row>
    <row r="22" spans="1:26" ht="120">
      <c r="A22" s="234" t="s">
        <v>178</v>
      </c>
      <c r="B22" s="244" t="s">
        <v>319</v>
      </c>
      <c r="C22" s="234" t="s">
        <v>311</v>
      </c>
      <c r="D22" s="245"/>
      <c r="E22" s="245">
        <f t="shared" si="0"/>
        <v>0</v>
      </c>
      <c r="F22" s="234" t="s">
        <v>25</v>
      </c>
      <c r="G22" s="246">
        <v>1</v>
      </c>
      <c r="H22" s="246">
        <v>1</v>
      </c>
      <c r="I22" s="247"/>
      <c r="J22" s="247"/>
      <c r="K22" s="247"/>
      <c r="L22" s="247"/>
      <c r="M22" s="247"/>
      <c r="N22" s="243">
        <v>1</v>
      </c>
      <c r="O22" s="247"/>
      <c r="P22" s="247"/>
      <c r="Q22" s="247"/>
      <c r="R22" s="248"/>
      <c r="S22" s="247"/>
      <c r="T22" s="250"/>
      <c r="U22" s="233"/>
      <c r="V22" s="359">
        <v>1</v>
      </c>
      <c r="W22" s="249" t="s">
        <v>815</v>
      </c>
      <c r="X22" s="371" t="s">
        <v>824</v>
      </c>
      <c r="Y22" s="234" t="s">
        <v>810</v>
      </c>
      <c r="Z22" s="241" t="s">
        <v>285</v>
      </c>
    </row>
    <row r="23" spans="1:26" ht="60">
      <c r="A23" s="61" t="s">
        <v>178</v>
      </c>
      <c r="B23" s="64" t="s">
        <v>318</v>
      </c>
      <c r="C23" s="61" t="s">
        <v>311</v>
      </c>
      <c r="D23" s="152"/>
      <c r="E23" s="152">
        <f t="shared" si="0"/>
        <v>0</v>
      </c>
      <c r="F23" s="61" t="s">
        <v>25</v>
      </c>
      <c r="G23" s="65">
        <v>1</v>
      </c>
      <c r="H23" s="65">
        <v>1</v>
      </c>
      <c r="I23" s="153"/>
      <c r="J23" s="153"/>
      <c r="K23" s="153"/>
      <c r="L23" s="153"/>
      <c r="M23" s="153"/>
      <c r="N23" s="254"/>
      <c r="O23" s="251">
        <v>1</v>
      </c>
      <c r="P23" s="153"/>
      <c r="Q23" s="154"/>
      <c r="R23" s="153"/>
      <c r="S23" s="153"/>
      <c r="T23" s="156"/>
      <c r="U23" s="58"/>
      <c r="V23" s="252"/>
      <c r="W23" s="155" t="s">
        <v>312</v>
      </c>
      <c r="X23" s="253"/>
      <c r="Y23" s="58"/>
      <c r="Z23" s="56" t="s">
        <v>285</v>
      </c>
    </row>
    <row r="24" spans="1:26" ht="195">
      <c r="A24" s="234" t="s">
        <v>178</v>
      </c>
      <c r="B24" s="244" t="s">
        <v>614</v>
      </c>
      <c r="C24" s="234" t="s">
        <v>311</v>
      </c>
      <c r="D24" s="245"/>
      <c r="E24" s="245">
        <f t="shared" si="0"/>
        <v>0</v>
      </c>
      <c r="F24" s="234" t="s">
        <v>25</v>
      </c>
      <c r="G24" s="246">
        <v>1</v>
      </c>
      <c r="H24" s="246">
        <v>1</v>
      </c>
      <c r="I24" s="247"/>
      <c r="J24" s="247"/>
      <c r="K24" s="247"/>
      <c r="L24" s="247"/>
      <c r="M24" s="247"/>
      <c r="N24" s="243">
        <v>1</v>
      </c>
      <c r="O24" s="247"/>
      <c r="P24" s="247"/>
      <c r="Q24" s="247"/>
      <c r="R24" s="247"/>
      <c r="S24" s="247"/>
      <c r="T24" s="250"/>
      <c r="U24" s="233"/>
      <c r="V24" s="359">
        <v>1</v>
      </c>
      <c r="W24" s="249" t="s">
        <v>825</v>
      </c>
      <c r="X24" s="371" t="s">
        <v>826</v>
      </c>
      <c r="Y24" s="234" t="s">
        <v>810</v>
      </c>
      <c r="Z24" s="241"/>
    </row>
    <row r="25" spans="1:26" ht="195">
      <c r="A25" s="234" t="s">
        <v>178</v>
      </c>
      <c r="B25" s="244" t="s">
        <v>320</v>
      </c>
      <c r="C25" s="234" t="s">
        <v>311</v>
      </c>
      <c r="D25" s="245"/>
      <c r="E25" s="245">
        <f t="shared" si="0"/>
        <v>0</v>
      </c>
      <c r="F25" s="234" t="s">
        <v>25</v>
      </c>
      <c r="G25" s="246">
        <v>1</v>
      </c>
      <c r="H25" s="246">
        <v>1</v>
      </c>
      <c r="I25" s="247"/>
      <c r="J25" s="247"/>
      <c r="K25" s="248"/>
      <c r="L25" s="250"/>
      <c r="M25" s="250"/>
      <c r="N25" s="243">
        <v>1</v>
      </c>
      <c r="O25" s="250"/>
      <c r="P25" s="250"/>
      <c r="Q25" s="248"/>
      <c r="R25" s="250"/>
      <c r="S25" s="250"/>
      <c r="T25" s="248"/>
      <c r="U25" s="233"/>
      <c r="V25" s="359">
        <v>1</v>
      </c>
      <c r="W25" s="249" t="s">
        <v>827</v>
      </c>
      <c r="X25" s="371" t="s">
        <v>828</v>
      </c>
      <c r="Y25" s="234" t="s">
        <v>810</v>
      </c>
      <c r="Z25" s="241" t="s">
        <v>285</v>
      </c>
    </row>
    <row r="26" spans="1:26" ht="60">
      <c r="A26" s="61" t="s">
        <v>178</v>
      </c>
      <c r="B26" s="64" t="s">
        <v>615</v>
      </c>
      <c r="C26" s="61" t="s">
        <v>311</v>
      </c>
      <c r="D26" s="152"/>
      <c r="E26" s="152">
        <f t="shared" si="0"/>
        <v>0</v>
      </c>
      <c r="F26" s="61" t="s">
        <v>25</v>
      </c>
      <c r="G26" s="65">
        <v>1</v>
      </c>
      <c r="H26" s="65">
        <v>1</v>
      </c>
      <c r="I26" s="153"/>
      <c r="J26" s="153"/>
      <c r="K26" s="154"/>
      <c r="L26" s="153"/>
      <c r="M26" s="153"/>
      <c r="N26" s="153"/>
      <c r="O26" s="251">
        <v>1</v>
      </c>
      <c r="P26" s="153"/>
      <c r="Q26" s="153"/>
      <c r="R26" s="153"/>
      <c r="S26" s="154"/>
      <c r="T26" s="153"/>
      <c r="U26" s="58"/>
      <c r="V26" s="252"/>
      <c r="W26" s="155" t="s">
        <v>312</v>
      </c>
      <c r="X26" s="253"/>
      <c r="Y26" s="58"/>
      <c r="Z26" s="56" t="s">
        <v>285</v>
      </c>
    </row>
    <row r="27" spans="1:26" ht="60">
      <c r="A27" s="61" t="s">
        <v>178</v>
      </c>
      <c r="B27" s="64" t="s">
        <v>616</v>
      </c>
      <c r="C27" s="61" t="s">
        <v>311</v>
      </c>
      <c r="D27" s="152"/>
      <c r="E27" s="152">
        <f t="shared" si="0"/>
        <v>0</v>
      </c>
      <c r="F27" s="61" t="s">
        <v>25</v>
      </c>
      <c r="G27" s="65">
        <v>1</v>
      </c>
      <c r="H27" s="65">
        <v>1</v>
      </c>
      <c r="I27" s="153"/>
      <c r="J27" s="153"/>
      <c r="K27" s="154"/>
      <c r="L27" s="156"/>
      <c r="M27" s="156"/>
      <c r="N27" s="154"/>
      <c r="O27" s="251">
        <v>1</v>
      </c>
      <c r="P27" s="156"/>
      <c r="Q27" s="154"/>
      <c r="R27" s="156"/>
      <c r="S27" s="156"/>
      <c r="T27" s="154"/>
      <c r="U27" s="58"/>
      <c r="V27" s="252"/>
      <c r="W27" s="155" t="s">
        <v>297</v>
      </c>
      <c r="X27" s="253"/>
      <c r="Y27" s="58"/>
      <c r="Z27" s="56" t="s">
        <v>285</v>
      </c>
    </row>
    <row r="28" spans="1:26" ht="60">
      <c r="A28" s="61" t="s">
        <v>178</v>
      </c>
      <c r="B28" s="64" t="s">
        <v>617</v>
      </c>
      <c r="C28" s="61" t="s">
        <v>311</v>
      </c>
      <c r="D28" s="152"/>
      <c r="E28" s="152">
        <f t="shared" si="0"/>
        <v>0</v>
      </c>
      <c r="F28" s="61" t="s">
        <v>25</v>
      </c>
      <c r="G28" s="65">
        <v>1</v>
      </c>
      <c r="H28" s="65">
        <v>1</v>
      </c>
      <c r="I28" s="153"/>
      <c r="J28" s="153"/>
      <c r="K28" s="154"/>
      <c r="L28" s="153"/>
      <c r="M28" s="153"/>
      <c r="N28" s="153"/>
      <c r="O28" s="251">
        <v>1</v>
      </c>
      <c r="P28" s="153"/>
      <c r="Q28" s="153"/>
      <c r="R28" s="153"/>
      <c r="S28" s="153"/>
      <c r="T28" s="153"/>
      <c r="U28" s="58"/>
      <c r="V28" s="252"/>
      <c r="W28" s="155" t="s">
        <v>297</v>
      </c>
      <c r="X28" s="253"/>
      <c r="Y28" s="58"/>
      <c r="Z28" s="56" t="s">
        <v>285</v>
      </c>
    </row>
    <row r="29" spans="1:26" ht="60">
      <c r="A29" s="61" t="s">
        <v>178</v>
      </c>
      <c r="B29" s="64" t="s">
        <v>618</v>
      </c>
      <c r="C29" s="61" t="s">
        <v>311</v>
      </c>
      <c r="D29" s="152"/>
      <c r="E29" s="152">
        <f t="shared" si="0"/>
        <v>0</v>
      </c>
      <c r="F29" s="61" t="s">
        <v>25</v>
      </c>
      <c r="G29" s="65">
        <v>1</v>
      </c>
      <c r="H29" s="65">
        <v>1</v>
      </c>
      <c r="I29" s="153"/>
      <c r="J29" s="153"/>
      <c r="K29" s="153"/>
      <c r="L29" s="153"/>
      <c r="M29" s="154"/>
      <c r="N29" s="154"/>
      <c r="O29" s="251">
        <v>1</v>
      </c>
      <c r="P29" s="154"/>
      <c r="Q29" s="153"/>
      <c r="R29" s="153"/>
      <c r="S29" s="153"/>
      <c r="T29" s="156"/>
      <c r="U29" s="58"/>
      <c r="V29" s="252"/>
      <c r="W29" s="155" t="s">
        <v>297</v>
      </c>
      <c r="X29" s="253"/>
      <c r="Y29" s="58"/>
      <c r="Z29" s="56" t="s">
        <v>285</v>
      </c>
    </row>
    <row r="30" spans="1:26" ht="60">
      <c r="A30" s="61" t="s">
        <v>178</v>
      </c>
      <c r="B30" s="64" t="s">
        <v>321</v>
      </c>
      <c r="C30" s="61" t="s">
        <v>311</v>
      </c>
      <c r="D30" s="152"/>
      <c r="E30" s="152">
        <f t="shared" si="0"/>
        <v>0</v>
      </c>
      <c r="F30" s="61" t="s">
        <v>25</v>
      </c>
      <c r="G30" s="65">
        <v>1</v>
      </c>
      <c r="H30" s="65">
        <v>1</v>
      </c>
      <c r="I30" s="153"/>
      <c r="J30" s="153"/>
      <c r="K30" s="153"/>
      <c r="L30" s="153"/>
      <c r="M30" s="154"/>
      <c r="N30" s="153"/>
      <c r="O30" s="251">
        <v>1</v>
      </c>
      <c r="P30" s="153"/>
      <c r="Q30" s="153"/>
      <c r="R30" s="153"/>
      <c r="S30" s="153"/>
      <c r="T30" s="153"/>
      <c r="U30" s="58"/>
      <c r="V30" s="252"/>
      <c r="W30" s="155" t="s">
        <v>312</v>
      </c>
      <c r="X30" s="253"/>
      <c r="Y30" s="58"/>
      <c r="Z30" s="56" t="s">
        <v>285</v>
      </c>
    </row>
    <row r="31" spans="1:26" ht="60">
      <c r="A31" s="61" t="s">
        <v>178</v>
      </c>
      <c r="B31" s="64" t="s">
        <v>619</v>
      </c>
      <c r="C31" s="61" t="s">
        <v>311</v>
      </c>
      <c r="D31" s="152"/>
      <c r="E31" s="152">
        <f t="shared" si="0"/>
        <v>0</v>
      </c>
      <c r="F31" s="61" t="s">
        <v>25</v>
      </c>
      <c r="G31" s="65">
        <v>1</v>
      </c>
      <c r="H31" s="65">
        <v>1</v>
      </c>
      <c r="I31" s="153"/>
      <c r="J31" s="153"/>
      <c r="K31" s="154"/>
      <c r="L31" s="156"/>
      <c r="M31" s="156"/>
      <c r="N31" s="154"/>
      <c r="O31" s="156"/>
      <c r="P31" s="251">
        <v>1</v>
      </c>
      <c r="Q31" s="154"/>
      <c r="R31" s="156"/>
      <c r="S31" s="156"/>
      <c r="T31" s="154"/>
      <c r="U31" s="58"/>
      <c r="V31" s="252"/>
      <c r="W31" s="155" t="s">
        <v>620</v>
      </c>
      <c r="X31" s="253"/>
      <c r="Y31" s="58"/>
      <c r="Z31" s="56" t="s">
        <v>285</v>
      </c>
    </row>
    <row r="32" spans="1:26" ht="60">
      <c r="A32" s="61" t="s">
        <v>178</v>
      </c>
      <c r="B32" s="64" t="s">
        <v>621</v>
      </c>
      <c r="C32" s="61" t="s">
        <v>311</v>
      </c>
      <c r="D32" s="152"/>
      <c r="E32" s="152">
        <f>+SUM(I32:T32)</f>
        <v>1</v>
      </c>
      <c r="F32" s="61" t="s">
        <v>25</v>
      </c>
      <c r="G32" s="65">
        <v>1</v>
      </c>
      <c r="H32" s="65">
        <v>1</v>
      </c>
      <c r="I32" s="153"/>
      <c r="J32" s="153"/>
      <c r="K32" s="153"/>
      <c r="L32" s="153"/>
      <c r="M32" s="153"/>
      <c r="N32" s="154"/>
      <c r="O32" s="154"/>
      <c r="P32" s="251">
        <v>1</v>
      </c>
      <c r="Q32" s="153"/>
      <c r="R32" s="153"/>
      <c r="S32" s="153"/>
      <c r="T32" s="156"/>
      <c r="U32" s="58"/>
      <c r="V32" s="252"/>
      <c r="W32" s="155" t="s">
        <v>297</v>
      </c>
      <c r="X32" s="253"/>
      <c r="Y32" s="58"/>
      <c r="Z32" s="56" t="s">
        <v>285</v>
      </c>
    </row>
    <row r="33" spans="1:26" ht="60">
      <c r="A33" s="61" t="s">
        <v>178</v>
      </c>
      <c r="B33" s="64" t="s">
        <v>322</v>
      </c>
      <c r="C33" s="61" t="s">
        <v>311</v>
      </c>
      <c r="D33" s="152"/>
      <c r="E33" s="152">
        <f t="shared" ref="E33:E70" si="1">+SUM(I33:T33)</f>
        <v>1</v>
      </c>
      <c r="F33" s="61" t="s">
        <v>25</v>
      </c>
      <c r="G33" s="65">
        <v>1</v>
      </c>
      <c r="H33" s="65">
        <v>1</v>
      </c>
      <c r="I33" s="153"/>
      <c r="J33" s="153"/>
      <c r="K33" s="154"/>
      <c r="L33" s="156"/>
      <c r="M33" s="156"/>
      <c r="N33" s="154"/>
      <c r="O33" s="156"/>
      <c r="P33" s="251">
        <v>1</v>
      </c>
      <c r="Q33" s="154"/>
      <c r="R33" s="156"/>
      <c r="S33" s="156"/>
      <c r="T33" s="154"/>
      <c r="U33" s="58"/>
      <c r="V33" s="252"/>
      <c r="W33" s="155" t="s">
        <v>315</v>
      </c>
      <c r="X33" s="253"/>
      <c r="Y33" s="58"/>
      <c r="Z33" s="56" t="s">
        <v>285</v>
      </c>
    </row>
    <row r="34" spans="1:26" ht="60">
      <c r="A34" s="61" t="s">
        <v>178</v>
      </c>
      <c r="B34" s="64" t="s">
        <v>622</v>
      </c>
      <c r="C34" s="61" t="s">
        <v>311</v>
      </c>
      <c r="D34" s="152"/>
      <c r="E34" s="152">
        <f t="shared" si="1"/>
        <v>1</v>
      </c>
      <c r="F34" s="61" t="s">
        <v>25</v>
      </c>
      <c r="G34" s="65">
        <v>1</v>
      </c>
      <c r="H34" s="65">
        <v>1</v>
      </c>
      <c r="I34" s="153"/>
      <c r="J34" s="153"/>
      <c r="K34" s="153"/>
      <c r="L34" s="153"/>
      <c r="M34" s="153"/>
      <c r="N34" s="154"/>
      <c r="O34" s="255"/>
      <c r="P34" s="251">
        <v>1</v>
      </c>
      <c r="Q34" s="153"/>
      <c r="R34" s="153"/>
      <c r="S34" s="153"/>
      <c r="T34" s="156"/>
      <c r="U34" s="58"/>
      <c r="V34" s="252"/>
      <c r="W34" s="155" t="s">
        <v>312</v>
      </c>
      <c r="X34" s="253"/>
      <c r="Y34" s="58"/>
      <c r="Z34" s="56" t="s">
        <v>285</v>
      </c>
    </row>
    <row r="35" spans="1:26" ht="60">
      <c r="A35" s="61" t="s">
        <v>178</v>
      </c>
      <c r="B35" s="64" t="s">
        <v>623</v>
      </c>
      <c r="C35" s="61" t="s">
        <v>311</v>
      </c>
      <c r="D35" s="152"/>
      <c r="E35" s="152">
        <f t="shared" si="1"/>
        <v>1</v>
      </c>
      <c r="F35" s="61" t="s">
        <v>25</v>
      </c>
      <c r="G35" s="65">
        <v>1</v>
      </c>
      <c r="H35" s="65">
        <v>1</v>
      </c>
      <c r="I35" s="153"/>
      <c r="J35" s="153"/>
      <c r="K35" s="154"/>
      <c r="L35" s="153"/>
      <c r="M35" s="153"/>
      <c r="N35" s="154"/>
      <c r="O35" s="153"/>
      <c r="P35" s="251">
        <v>1</v>
      </c>
      <c r="Q35" s="154"/>
      <c r="R35" s="153"/>
      <c r="S35" s="153"/>
      <c r="T35" s="154"/>
      <c r="U35" s="58"/>
      <c r="V35" s="252"/>
      <c r="W35" s="155" t="s">
        <v>297</v>
      </c>
      <c r="X35" s="253"/>
      <c r="Y35" s="58"/>
      <c r="Z35" s="56" t="s">
        <v>285</v>
      </c>
    </row>
    <row r="36" spans="1:26" ht="60">
      <c r="A36" s="61" t="s">
        <v>178</v>
      </c>
      <c r="B36" s="64" t="s">
        <v>624</v>
      </c>
      <c r="C36" s="61" t="s">
        <v>311</v>
      </c>
      <c r="D36" s="152"/>
      <c r="E36" s="152">
        <f t="shared" si="1"/>
        <v>1</v>
      </c>
      <c r="F36" s="61" t="s">
        <v>25</v>
      </c>
      <c r="G36" s="65">
        <v>1</v>
      </c>
      <c r="H36" s="65">
        <v>1</v>
      </c>
      <c r="I36" s="153"/>
      <c r="J36" s="153"/>
      <c r="K36" s="153"/>
      <c r="L36" s="153"/>
      <c r="M36" s="153"/>
      <c r="N36" s="157"/>
      <c r="O36" s="153"/>
      <c r="P36" s="251">
        <v>1</v>
      </c>
      <c r="Q36" s="153"/>
      <c r="R36" s="153"/>
      <c r="S36" s="154"/>
      <c r="T36" s="156"/>
      <c r="U36" s="58"/>
      <c r="V36" s="252"/>
      <c r="W36" s="155" t="s">
        <v>297</v>
      </c>
      <c r="X36" s="253"/>
      <c r="Y36" s="58"/>
      <c r="Z36" s="56" t="s">
        <v>285</v>
      </c>
    </row>
    <row r="37" spans="1:26" ht="60">
      <c r="A37" s="61" t="s">
        <v>178</v>
      </c>
      <c r="B37" s="64" t="s">
        <v>625</v>
      </c>
      <c r="C37" s="61" t="s">
        <v>311</v>
      </c>
      <c r="D37" s="152"/>
      <c r="E37" s="152">
        <f t="shared" si="1"/>
        <v>1</v>
      </c>
      <c r="F37" s="61" t="s">
        <v>25</v>
      </c>
      <c r="G37" s="65">
        <v>1</v>
      </c>
      <c r="H37" s="65">
        <v>1</v>
      </c>
      <c r="I37" s="153"/>
      <c r="J37" s="153"/>
      <c r="K37" s="153"/>
      <c r="L37" s="153"/>
      <c r="M37" s="153"/>
      <c r="N37" s="154"/>
      <c r="O37" s="153"/>
      <c r="P37" s="251">
        <v>1</v>
      </c>
      <c r="Q37" s="153"/>
      <c r="R37" s="153"/>
      <c r="S37" s="153"/>
      <c r="T37" s="154"/>
      <c r="U37" s="58"/>
      <c r="V37" s="252"/>
      <c r="W37" s="155" t="s">
        <v>297</v>
      </c>
      <c r="X37" s="253"/>
      <c r="Y37" s="58"/>
      <c r="Z37" s="56" t="s">
        <v>285</v>
      </c>
    </row>
    <row r="38" spans="1:26" ht="60">
      <c r="A38" s="61" t="s">
        <v>178</v>
      </c>
      <c r="B38" s="64" t="s">
        <v>626</v>
      </c>
      <c r="C38" s="61" t="s">
        <v>311</v>
      </c>
      <c r="D38" s="152"/>
      <c r="E38" s="152">
        <f t="shared" si="1"/>
        <v>1</v>
      </c>
      <c r="F38" s="61" t="s">
        <v>25</v>
      </c>
      <c r="G38" s="65">
        <v>1</v>
      </c>
      <c r="H38" s="65">
        <v>1</v>
      </c>
      <c r="I38" s="153"/>
      <c r="J38" s="153"/>
      <c r="K38" s="153"/>
      <c r="L38" s="255"/>
      <c r="M38" s="153"/>
      <c r="N38" s="154"/>
      <c r="O38" s="153"/>
      <c r="P38" s="153"/>
      <c r="Q38" s="251">
        <v>1</v>
      </c>
      <c r="R38" s="153"/>
      <c r="S38" s="153"/>
      <c r="T38" s="156"/>
      <c r="U38" s="58"/>
      <c r="V38" s="252"/>
      <c r="W38" s="155" t="s">
        <v>297</v>
      </c>
      <c r="X38" s="253"/>
      <c r="Y38" s="58"/>
      <c r="Z38" s="56" t="s">
        <v>285</v>
      </c>
    </row>
    <row r="39" spans="1:26" ht="60">
      <c r="A39" s="61" t="s">
        <v>178</v>
      </c>
      <c r="B39" s="64" t="s">
        <v>627</v>
      </c>
      <c r="C39" s="61" t="s">
        <v>311</v>
      </c>
      <c r="D39" s="152"/>
      <c r="E39" s="152">
        <f t="shared" si="1"/>
        <v>1</v>
      </c>
      <c r="F39" s="61" t="s">
        <v>25</v>
      </c>
      <c r="G39" s="65">
        <v>1</v>
      </c>
      <c r="H39" s="65">
        <v>1</v>
      </c>
      <c r="I39" s="153"/>
      <c r="J39" s="153"/>
      <c r="K39" s="153"/>
      <c r="L39" s="154"/>
      <c r="M39" s="153"/>
      <c r="N39" s="153"/>
      <c r="O39" s="154"/>
      <c r="P39" s="153"/>
      <c r="Q39" s="251">
        <v>1</v>
      </c>
      <c r="R39" s="153"/>
      <c r="S39" s="153"/>
      <c r="T39" s="156"/>
      <c r="U39" s="58"/>
      <c r="V39" s="252"/>
      <c r="W39" s="155" t="s">
        <v>297</v>
      </c>
      <c r="X39" s="253"/>
      <c r="Y39" s="58"/>
      <c r="Z39" s="56" t="s">
        <v>285</v>
      </c>
    </row>
    <row r="40" spans="1:26" ht="60">
      <c r="A40" s="61" t="s">
        <v>178</v>
      </c>
      <c r="B40" s="64" t="s">
        <v>628</v>
      </c>
      <c r="C40" s="61" t="s">
        <v>311</v>
      </c>
      <c r="D40" s="152"/>
      <c r="E40" s="152">
        <f t="shared" si="1"/>
        <v>1</v>
      </c>
      <c r="F40" s="61" t="s">
        <v>25</v>
      </c>
      <c r="G40" s="65">
        <v>1</v>
      </c>
      <c r="H40" s="65">
        <v>1</v>
      </c>
      <c r="I40" s="153"/>
      <c r="J40" s="153"/>
      <c r="K40" s="154"/>
      <c r="L40" s="156"/>
      <c r="M40" s="156"/>
      <c r="N40" s="154"/>
      <c r="O40" s="156"/>
      <c r="P40" s="156"/>
      <c r="Q40" s="251">
        <v>1</v>
      </c>
      <c r="R40" s="156"/>
      <c r="S40" s="156"/>
      <c r="T40" s="154"/>
      <c r="U40" s="58"/>
      <c r="V40" s="252"/>
      <c r="W40" s="155" t="s">
        <v>297</v>
      </c>
      <c r="X40" s="253"/>
      <c r="Y40" s="58"/>
      <c r="Z40" s="56" t="s">
        <v>285</v>
      </c>
    </row>
    <row r="41" spans="1:26" ht="60">
      <c r="A41" s="61" t="s">
        <v>178</v>
      </c>
      <c r="B41" s="64" t="s">
        <v>629</v>
      </c>
      <c r="C41" s="61" t="s">
        <v>311</v>
      </c>
      <c r="D41" s="152"/>
      <c r="E41" s="152">
        <f t="shared" si="1"/>
        <v>1</v>
      </c>
      <c r="F41" s="61" t="s">
        <v>25</v>
      </c>
      <c r="G41" s="65">
        <v>1</v>
      </c>
      <c r="H41" s="65">
        <v>1</v>
      </c>
      <c r="I41" s="153"/>
      <c r="J41" s="153"/>
      <c r="K41" s="154"/>
      <c r="L41" s="156"/>
      <c r="M41" s="156"/>
      <c r="N41" s="154"/>
      <c r="O41" s="156"/>
      <c r="P41" s="156"/>
      <c r="Q41" s="251">
        <v>1</v>
      </c>
      <c r="R41" s="156"/>
      <c r="S41" s="156"/>
      <c r="T41" s="154"/>
      <c r="U41" s="58"/>
      <c r="V41" s="252"/>
      <c r="W41" s="155" t="s">
        <v>297</v>
      </c>
      <c r="X41" s="253"/>
      <c r="Y41" s="58"/>
      <c r="Z41" s="56" t="s">
        <v>285</v>
      </c>
    </row>
    <row r="42" spans="1:26" ht="60">
      <c r="A42" s="61" t="s">
        <v>178</v>
      </c>
      <c r="B42" s="64" t="s">
        <v>630</v>
      </c>
      <c r="C42" s="61" t="s">
        <v>311</v>
      </c>
      <c r="D42" s="152"/>
      <c r="E42" s="152">
        <f t="shared" si="1"/>
        <v>1</v>
      </c>
      <c r="F42" s="61" t="s">
        <v>25</v>
      </c>
      <c r="G42" s="65">
        <v>1</v>
      </c>
      <c r="H42" s="65">
        <v>1</v>
      </c>
      <c r="I42" s="153"/>
      <c r="J42" s="153"/>
      <c r="K42" s="153"/>
      <c r="L42" s="153"/>
      <c r="M42" s="154"/>
      <c r="N42" s="153"/>
      <c r="O42" s="153"/>
      <c r="P42" s="153"/>
      <c r="Q42" s="251">
        <v>1</v>
      </c>
      <c r="R42" s="154"/>
      <c r="S42" s="153"/>
      <c r="T42" s="156"/>
      <c r="U42" s="58"/>
      <c r="V42" s="252"/>
      <c r="W42" s="155" t="s">
        <v>297</v>
      </c>
      <c r="X42" s="253"/>
      <c r="Y42" s="58"/>
      <c r="Z42" s="56" t="s">
        <v>285</v>
      </c>
    </row>
    <row r="43" spans="1:26" ht="60">
      <c r="A43" s="61" t="s">
        <v>178</v>
      </c>
      <c r="B43" s="64" t="s">
        <v>631</v>
      </c>
      <c r="C43" s="61" t="s">
        <v>311</v>
      </c>
      <c r="D43" s="152"/>
      <c r="E43" s="152">
        <f t="shared" si="1"/>
        <v>1</v>
      </c>
      <c r="F43" s="61" t="s">
        <v>25</v>
      </c>
      <c r="G43" s="65">
        <v>1</v>
      </c>
      <c r="H43" s="65">
        <v>1</v>
      </c>
      <c r="I43" s="153"/>
      <c r="J43" s="153"/>
      <c r="K43" s="153"/>
      <c r="L43" s="154"/>
      <c r="M43" s="153"/>
      <c r="N43" s="154"/>
      <c r="O43" s="153"/>
      <c r="P43" s="154"/>
      <c r="Q43" s="255"/>
      <c r="R43" s="251">
        <v>1</v>
      </c>
      <c r="S43" s="153"/>
      <c r="T43" s="154"/>
      <c r="U43" s="58"/>
      <c r="V43" s="252"/>
      <c r="W43" s="155" t="s">
        <v>312</v>
      </c>
      <c r="X43" s="253"/>
      <c r="Y43" s="58"/>
      <c r="Z43" s="56" t="s">
        <v>285</v>
      </c>
    </row>
    <row r="44" spans="1:26" ht="60">
      <c r="A44" s="61" t="s">
        <v>178</v>
      </c>
      <c r="B44" s="64" t="s">
        <v>632</v>
      </c>
      <c r="C44" s="61" t="s">
        <v>311</v>
      </c>
      <c r="D44" s="152"/>
      <c r="E44" s="152">
        <f t="shared" si="1"/>
        <v>1</v>
      </c>
      <c r="F44" s="61" t="s">
        <v>25</v>
      </c>
      <c r="G44" s="65">
        <v>1</v>
      </c>
      <c r="H44" s="65">
        <v>1</v>
      </c>
      <c r="I44" s="153"/>
      <c r="J44" s="153"/>
      <c r="K44" s="154"/>
      <c r="L44" s="156"/>
      <c r="M44" s="156"/>
      <c r="N44" s="154"/>
      <c r="O44" s="156"/>
      <c r="P44" s="156"/>
      <c r="Q44" s="154"/>
      <c r="R44" s="251">
        <v>1</v>
      </c>
      <c r="S44" s="156"/>
      <c r="T44" s="154"/>
      <c r="U44" s="58"/>
      <c r="V44" s="252"/>
      <c r="W44" s="155" t="s">
        <v>297</v>
      </c>
      <c r="X44" s="253"/>
      <c r="Y44" s="58"/>
      <c r="Z44" s="56" t="s">
        <v>285</v>
      </c>
    </row>
    <row r="45" spans="1:26" ht="60">
      <c r="A45" s="61" t="s">
        <v>178</v>
      </c>
      <c r="B45" s="64" t="s">
        <v>633</v>
      </c>
      <c r="C45" s="61" t="s">
        <v>311</v>
      </c>
      <c r="D45" s="152"/>
      <c r="E45" s="152">
        <f t="shared" si="1"/>
        <v>1</v>
      </c>
      <c r="F45" s="61" t="s">
        <v>25</v>
      </c>
      <c r="G45" s="65">
        <v>1</v>
      </c>
      <c r="H45" s="65">
        <v>1</v>
      </c>
      <c r="I45" s="153"/>
      <c r="J45" s="153"/>
      <c r="K45" s="154"/>
      <c r="L45" s="156"/>
      <c r="M45" s="156"/>
      <c r="N45" s="154"/>
      <c r="O45" s="156"/>
      <c r="P45" s="156"/>
      <c r="Q45" s="154"/>
      <c r="R45" s="251">
        <v>1</v>
      </c>
      <c r="S45" s="156"/>
      <c r="T45" s="154"/>
      <c r="U45" s="58"/>
      <c r="V45" s="252"/>
      <c r="W45" s="155" t="s">
        <v>297</v>
      </c>
      <c r="X45" s="253"/>
      <c r="Y45" s="58"/>
      <c r="Z45" s="56" t="s">
        <v>285</v>
      </c>
    </row>
    <row r="46" spans="1:26" ht="60">
      <c r="A46" s="61" t="s">
        <v>178</v>
      </c>
      <c r="B46" s="64" t="s">
        <v>634</v>
      </c>
      <c r="C46" s="61" t="s">
        <v>311</v>
      </c>
      <c r="D46" s="152"/>
      <c r="E46" s="152">
        <f t="shared" si="1"/>
        <v>1</v>
      </c>
      <c r="F46" s="61" t="s">
        <v>25</v>
      </c>
      <c r="G46" s="65">
        <v>1</v>
      </c>
      <c r="H46" s="65">
        <v>1</v>
      </c>
      <c r="I46" s="153"/>
      <c r="J46" s="153"/>
      <c r="K46" s="153"/>
      <c r="L46" s="153"/>
      <c r="M46" s="153"/>
      <c r="N46" s="154"/>
      <c r="O46" s="154"/>
      <c r="P46" s="256"/>
      <c r="Q46" s="153"/>
      <c r="R46" s="251">
        <v>1</v>
      </c>
      <c r="S46" s="153"/>
      <c r="T46" s="156"/>
      <c r="U46" s="58"/>
      <c r="V46" s="252"/>
      <c r="W46" s="155" t="s">
        <v>297</v>
      </c>
      <c r="X46" s="253"/>
      <c r="Y46" s="58"/>
      <c r="Z46" s="56" t="s">
        <v>285</v>
      </c>
    </row>
    <row r="47" spans="1:26" ht="60">
      <c r="A47" s="61" t="s">
        <v>178</v>
      </c>
      <c r="B47" s="64" t="s">
        <v>323</v>
      </c>
      <c r="C47" s="61" t="s">
        <v>311</v>
      </c>
      <c r="D47" s="152"/>
      <c r="E47" s="152">
        <f t="shared" si="1"/>
        <v>1</v>
      </c>
      <c r="F47" s="61" t="s">
        <v>25</v>
      </c>
      <c r="G47" s="65">
        <v>1</v>
      </c>
      <c r="H47" s="65">
        <v>1</v>
      </c>
      <c r="I47" s="153"/>
      <c r="J47" s="153"/>
      <c r="K47" s="153"/>
      <c r="L47" s="153"/>
      <c r="M47" s="154"/>
      <c r="N47" s="153"/>
      <c r="O47" s="153"/>
      <c r="P47" s="153"/>
      <c r="Q47" s="153"/>
      <c r="R47" s="251">
        <v>1</v>
      </c>
      <c r="S47" s="154"/>
      <c r="T47" s="156"/>
      <c r="U47" s="58"/>
      <c r="V47" s="252"/>
      <c r="W47" s="155" t="s">
        <v>312</v>
      </c>
      <c r="X47" s="253"/>
      <c r="Y47" s="58"/>
      <c r="Z47" s="56" t="s">
        <v>285</v>
      </c>
    </row>
    <row r="48" spans="1:26" ht="60">
      <c r="A48" s="61" t="s">
        <v>178</v>
      </c>
      <c r="B48" s="64" t="s">
        <v>635</v>
      </c>
      <c r="C48" s="61" t="s">
        <v>311</v>
      </c>
      <c r="D48" s="152"/>
      <c r="E48" s="152">
        <f t="shared" si="1"/>
        <v>1</v>
      </c>
      <c r="F48" s="61" t="s">
        <v>25</v>
      </c>
      <c r="G48" s="65">
        <v>1</v>
      </c>
      <c r="H48" s="65">
        <v>1</v>
      </c>
      <c r="I48" s="153"/>
      <c r="J48" s="153"/>
      <c r="K48" s="153"/>
      <c r="L48" s="153"/>
      <c r="M48" s="154"/>
      <c r="N48" s="153"/>
      <c r="O48" s="153"/>
      <c r="P48" s="153"/>
      <c r="Q48" s="153"/>
      <c r="R48" s="154"/>
      <c r="S48" s="251">
        <v>1</v>
      </c>
      <c r="T48" s="156"/>
      <c r="U48" s="58"/>
      <c r="V48" s="252"/>
      <c r="W48" s="155" t="s">
        <v>297</v>
      </c>
      <c r="X48" s="253"/>
      <c r="Y48" s="58"/>
      <c r="Z48" s="56" t="s">
        <v>285</v>
      </c>
    </row>
    <row r="49" spans="1:26" ht="60">
      <c r="A49" s="61" t="s">
        <v>178</v>
      </c>
      <c r="B49" s="64" t="s">
        <v>324</v>
      </c>
      <c r="C49" s="61" t="s">
        <v>311</v>
      </c>
      <c r="D49" s="152"/>
      <c r="E49" s="152">
        <f t="shared" si="1"/>
        <v>1</v>
      </c>
      <c r="F49" s="61" t="s">
        <v>25</v>
      </c>
      <c r="G49" s="65">
        <v>1</v>
      </c>
      <c r="H49" s="65">
        <v>1</v>
      </c>
      <c r="I49" s="153"/>
      <c r="J49" s="153"/>
      <c r="K49" s="153"/>
      <c r="L49" s="153"/>
      <c r="M49" s="154"/>
      <c r="N49" s="153"/>
      <c r="O49" s="153"/>
      <c r="P49" s="153"/>
      <c r="Q49" s="153"/>
      <c r="R49" s="154"/>
      <c r="S49" s="251">
        <v>1</v>
      </c>
      <c r="T49" s="256"/>
      <c r="U49" s="58"/>
      <c r="V49" s="252"/>
      <c r="W49" s="155" t="s">
        <v>297</v>
      </c>
      <c r="X49" s="253"/>
      <c r="Y49" s="58"/>
      <c r="Z49" s="56" t="s">
        <v>285</v>
      </c>
    </row>
    <row r="50" spans="1:26" ht="60">
      <c r="A50" s="61" t="s">
        <v>178</v>
      </c>
      <c r="B50" s="64" t="s">
        <v>636</v>
      </c>
      <c r="C50" s="61" t="s">
        <v>311</v>
      </c>
      <c r="D50" s="152"/>
      <c r="E50" s="152">
        <f t="shared" si="1"/>
        <v>1</v>
      </c>
      <c r="F50" s="61" t="s">
        <v>25</v>
      </c>
      <c r="G50" s="65">
        <v>1</v>
      </c>
      <c r="H50" s="65">
        <v>1</v>
      </c>
      <c r="I50" s="153"/>
      <c r="J50" s="153"/>
      <c r="K50" s="153"/>
      <c r="L50" s="153"/>
      <c r="M50" s="154"/>
      <c r="N50" s="153"/>
      <c r="O50" s="153"/>
      <c r="P50" s="153"/>
      <c r="Q50" s="153"/>
      <c r="R50" s="154"/>
      <c r="S50" s="251">
        <v>1</v>
      </c>
      <c r="T50" s="156"/>
      <c r="U50" s="58"/>
      <c r="V50" s="252"/>
      <c r="W50" s="155" t="s">
        <v>620</v>
      </c>
      <c r="X50" s="253"/>
      <c r="Y50" s="58"/>
      <c r="Z50" s="56" t="s">
        <v>285</v>
      </c>
    </row>
    <row r="51" spans="1:26" ht="60">
      <c r="A51" s="61" t="s">
        <v>178</v>
      </c>
      <c r="B51" s="64" t="s">
        <v>637</v>
      </c>
      <c r="C51" s="61" t="s">
        <v>311</v>
      </c>
      <c r="D51" s="152"/>
      <c r="E51" s="152">
        <f t="shared" si="1"/>
        <v>1</v>
      </c>
      <c r="F51" s="61" t="s">
        <v>25</v>
      </c>
      <c r="G51" s="65">
        <v>1</v>
      </c>
      <c r="H51" s="65">
        <v>1</v>
      </c>
      <c r="I51" s="153"/>
      <c r="J51" s="153"/>
      <c r="K51" s="153"/>
      <c r="L51" s="153"/>
      <c r="M51" s="154"/>
      <c r="N51" s="153"/>
      <c r="O51" s="153"/>
      <c r="P51" s="153"/>
      <c r="Q51" s="153"/>
      <c r="R51" s="154"/>
      <c r="S51" s="251">
        <v>1</v>
      </c>
      <c r="T51" s="156"/>
      <c r="U51" s="58"/>
      <c r="V51" s="252"/>
      <c r="W51" s="155" t="s">
        <v>297</v>
      </c>
      <c r="X51" s="253"/>
      <c r="Y51" s="58"/>
      <c r="Z51" s="56" t="s">
        <v>285</v>
      </c>
    </row>
    <row r="52" spans="1:26" ht="60">
      <c r="A52" s="61" t="s">
        <v>178</v>
      </c>
      <c r="B52" s="64" t="s">
        <v>638</v>
      </c>
      <c r="C52" s="61" t="s">
        <v>311</v>
      </c>
      <c r="D52" s="152"/>
      <c r="E52" s="152">
        <f t="shared" si="1"/>
        <v>1</v>
      </c>
      <c r="F52" s="61" t="s">
        <v>25</v>
      </c>
      <c r="G52" s="65">
        <v>1</v>
      </c>
      <c r="H52" s="65">
        <v>1</v>
      </c>
      <c r="I52" s="153"/>
      <c r="J52" s="153"/>
      <c r="K52" s="153"/>
      <c r="L52" s="153"/>
      <c r="M52" s="154"/>
      <c r="N52" s="153"/>
      <c r="O52" s="153"/>
      <c r="P52" s="153"/>
      <c r="Q52" s="153"/>
      <c r="R52" s="154"/>
      <c r="S52" s="153"/>
      <c r="T52" s="251">
        <v>1</v>
      </c>
      <c r="U52" s="58"/>
      <c r="V52" s="252"/>
      <c r="W52" s="155" t="s">
        <v>312</v>
      </c>
      <c r="X52" s="253"/>
      <c r="Y52" s="58"/>
      <c r="Z52" s="56" t="s">
        <v>285</v>
      </c>
    </row>
    <row r="53" spans="1:26" ht="60">
      <c r="A53" s="61" t="s">
        <v>178</v>
      </c>
      <c r="B53" s="64" t="s">
        <v>639</v>
      </c>
      <c r="C53" s="61" t="s">
        <v>311</v>
      </c>
      <c r="D53" s="152"/>
      <c r="E53" s="152">
        <f t="shared" si="1"/>
        <v>1</v>
      </c>
      <c r="F53" s="61" t="s">
        <v>25</v>
      </c>
      <c r="G53" s="65">
        <v>1</v>
      </c>
      <c r="H53" s="65">
        <v>1</v>
      </c>
      <c r="I53" s="153"/>
      <c r="J53" s="153"/>
      <c r="K53" s="153"/>
      <c r="L53" s="153"/>
      <c r="M53" s="154"/>
      <c r="N53" s="153"/>
      <c r="O53" s="153"/>
      <c r="P53" s="153"/>
      <c r="Q53" s="153"/>
      <c r="R53" s="154"/>
      <c r="S53" s="153"/>
      <c r="T53" s="251">
        <v>1</v>
      </c>
      <c r="U53" s="58"/>
      <c r="V53" s="252"/>
      <c r="W53" s="155" t="s">
        <v>312</v>
      </c>
      <c r="X53" s="253"/>
      <c r="Y53" s="58"/>
      <c r="Z53" s="56" t="s">
        <v>285</v>
      </c>
    </row>
    <row r="54" spans="1:26" ht="60">
      <c r="A54" s="61" t="s">
        <v>178</v>
      </c>
      <c r="B54" s="64" t="s">
        <v>640</v>
      </c>
      <c r="C54" s="61" t="s">
        <v>311</v>
      </c>
      <c r="D54" s="152"/>
      <c r="E54" s="152">
        <f t="shared" si="1"/>
        <v>1</v>
      </c>
      <c r="F54" s="61" t="s">
        <v>25</v>
      </c>
      <c r="G54" s="65">
        <v>1</v>
      </c>
      <c r="H54" s="65">
        <v>1</v>
      </c>
      <c r="I54" s="153"/>
      <c r="J54" s="153"/>
      <c r="K54" s="153"/>
      <c r="L54" s="153"/>
      <c r="M54" s="153"/>
      <c r="N54" s="153"/>
      <c r="O54" s="154"/>
      <c r="P54" s="154"/>
      <c r="Q54" s="153"/>
      <c r="R54" s="153"/>
      <c r="S54" s="153"/>
      <c r="T54" s="251">
        <v>1</v>
      </c>
      <c r="U54" s="58"/>
      <c r="V54" s="252"/>
      <c r="W54" s="155" t="s">
        <v>607</v>
      </c>
      <c r="X54" s="253"/>
      <c r="Y54" s="58"/>
      <c r="Z54" s="56" t="s">
        <v>285</v>
      </c>
    </row>
    <row r="55" spans="1:26" ht="60">
      <c r="A55" s="61" t="s">
        <v>178</v>
      </c>
      <c r="B55" s="64" t="s">
        <v>641</v>
      </c>
      <c r="C55" s="61" t="s">
        <v>311</v>
      </c>
      <c r="D55" s="152"/>
      <c r="E55" s="152">
        <f t="shared" si="1"/>
        <v>1</v>
      </c>
      <c r="F55" s="61" t="s">
        <v>25</v>
      </c>
      <c r="G55" s="65">
        <v>1</v>
      </c>
      <c r="H55" s="65">
        <v>1</v>
      </c>
      <c r="I55" s="153"/>
      <c r="J55" s="153"/>
      <c r="K55" s="153"/>
      <c r="L55" s="153"/>
      <c r="M55" s="153"/>
      <c r="N55" s="153"/>
      <c r="O55" s="154"/>
      <c r="P55" s="154"/>
      <c r="Q55" s="153"/>
      <c r="R55" s="153"/>
      <c r="S55" s="153"/>
      <c r="T55" s="251">
        <v>1</v>
      </c>
      <c r="U55" s="58"/>
      <c r="V55" s="252"/>
      <c r="W55" s="155" t="s">
        <v>312</v>
      </c>
      <c r="X55" s="253"/>
      <c r="Y55" s="58"/>
      <c r="Z55" s="56" t="s">
        <v>285</v>
      </c>
    </row>
    <row r="56" spans="1:26" ht="195">
      <c r="A56" s="234" t="s">
        <v>178</v>
      </c>
      <c r="B56" s="244" t="s">
        <v>642</v>
      </c>
      <c r="C56" s="234" t="s">
        <v>311</v>
      </c>
      <c r="D56" s="245"/>
      <c r="E56" s="245">
        <f t="shared" si="1"/>
        <v>2</v>
      </c>
      <c r="F56" s="234" t="s">
        <v>25</v>
      </c>
      <c r="G56" s="246">
        <v>2</v>
      </c>
      <c r="H56" s="246">
        <v>2</v>
      </c>
      <c r="I56" s="247"/>
      <c r="J56" s="247"/>
      <c r="K56" s="247"/>
      <c r="L56" s="247"/>
      <c r="M56" s="247"/>
      <c r="N56" s="243">
        <v>1</v>
      </c>
      <c r="O56" s="248"/>
      <c r="P56" s="248"/>
      <c r="Q56" s="247"/>
      <c r="R56" s="247"/>
      <c r="S56" s="247"/>
      <c r="T56" s="243">
        <v>1</v>
      </c>
      <c r="U56" s="233"/>
      <c r="V56" s="359">
        <v>1</v>
      </c>
      <c r="W56" s="249" t="s">
        <v>815</v>
      </c>
      <c r="X56" s="371" t="s">
        <v>829</v>
      </c>
      <c r="Y56" s="234" t="s">
        <v>810</v>
      </c>
      <c r="Z56" s="241" t="s">
        <v>285</v>
      </c>
    </row>
    <row r="57" spans="1:26" ht="120">
      <c r="A57" s="234" t="s">
        <v>178</v>
      </c>
      <c r="B57" s="244" t="s">
        <v>325</v>
      </c>
      <c r="C57" s="234" t="s">
        <v>311</v>
      </c>
      <c r="D57" s="245"/>
      <c r="E57" s="245">
        <f t="shared" si="1"/>
        <v>2</v>
      </c>
      <c r="F57" s="234" t="s">
        <v>25</v>
      </c>
      <c r="G57" s="246">
        <v>2</v>
      </c>
      <c r="H57" s="246">
        <v>2</v>
      </c>
      <c r="I57" s="247"/>
      <c r="J57" s="247"/>
      <c r="K57" s="247"/>
      <c r="L57" s="247"/>
      <c r="M57" s="247"/>
      <c r="N57" s="243">
        <v>1</v>
      </c>
      <c r="O57" s="248"/>
      <c r="P57" s="248"/>
      <c r="Q57" s="247"/>
      <c r="R57" s="247"/>
      <c r="S57" s="247"/>
      <c r="T57" s="243">
        <v>1</v>
      </c>
      <c r="U57" s="233"/>
      <c r="V57" s="359">
        <v>1</v>
      </c>
      <c r="W57" s="249" t="s">
        <v>815</v>
      </c>
      <c r="X57" s="371" t="s">
        <v>830</v>
      </c>
      <c r="Y57" s="234" t="s">
        <v>810</v>
      </c>
      <c r="Z57" s="241" t="s">
        <v>285</v>
      </c>
    </row>
    <row r="58" spans="1:26" ht="120">
      <c r="A58" s="234" t="s">
        <v>178</v>
      </c>
      <c r="B58" s="244" t="s">
        <v>643</v>
      </c>
      <c r="C58" s="234" t="s">
        <v>311</v>
      </c>
      <c r="D58" s="245"/>
      <c r="E58" s="245">
        <f t="shared" si="1"/>
        <v>2</v>
      </c>
      <c r="F58" s="234" t="s">
        <v>25</v>
      </c>
      <c r="G58" s="246">
        <v>2</v>
      </c>
      <c r="H58" s="246">
        <v>2</v>
      </c>
      <c r="I58" s="247"/>
      <c r="J58" s="247"/>
      <c r="K58" s="247"/>
      <c r="L58" s="247"/>
      <c r="M58" s="247"/>
      <c r="N58" s="243">
        <v>1</v>
      </c>
      <c r="O58" s="248"/>
      <c r="P58" s="248"/>
      <c r="Q58" s="247"/>
      <c r="R58" s="247"/>
      <c r="S58" s="247"/>
      <c r="T58" s="243">
        <v>1</v>
      </c>
      <c r="U58" s="233"/>
      <c r="V58" s="359">
        <v>1</v>
      </c>
      <c r="W58" s="249" t="s">
        <v>815</v>
      </c>
      <c r="X58" s="371" t="s">
        <v>831</v>
      </c>
      <c r="Y58" s="234" t="s">
        <v>810</v>
      </c>
      <c r="Z58" s="241" t="s">
        <v>285</v>
      </c>
    </row>
    <row r="59" spans="1:26" ht="120">
      <c r="A59" s="234" t="s">
        <v>178</v>
      </c>
      <c r="B59" s="244" t="s">
        <v>326</v>
      </c>
      <c r="C59" s="234" t="s">
        <v>311</v>
      </c>
      <c r="D59" s="245"/>
      <c r="E59" s="245">
        <f t="shared" si="1"/>
        <v>2</v>
      </c>
      <c r="F59" s="234" t="s">
        <v>25</v>
      </c>
      <c r="G59" s="246">
        <v>2</v>
      </c>
      <c r="H59" s="246">
        <v>2</v>
      </c>
      <c r="I59" s="247"/>
      <c r="J59" s="247"/>
      <c r="K59" s="247"/>
      <c r="L59" s="247"/>
      <c r="M59" s="247"/>
      <c r="N59" s="243">
        <v>1</v>
      </c>
      <c r="O59" s="248"/>
      <c r="P59" s="248"/>
      <c r="Q59" s="247"/>
      <c r="R59" s="247"/>
      <c r="S59" s="247"/>
      <c r="T59" s="243">
        <v>1</v>
      </c>
      <c r="U59" s="233"/>
      <c r="V59" s="359">
        <v>1</v>
      </c>
      <c r="W59" s="249" t="s">
        <v>815</v>
      </c>
      <c r="X59" s="371" t="s">
        <v>832</v>
      </c>
      <c r="Y59" s="234" t="s">
        <v>810</v>
      </c>
      <c r="Z59" s="241" t="s">
        <v>285</v>
      </c>
    </row>
    <row r="60" spans="1:26" ht="150">
      <c r="A60" s="234" t="s">
        <v>178</v>
      </c>
      <c r="B60" s="244" t="s">
        <v>644</v>
      </c>
      <c r="C60" s="234" t="s">
        <v>311</v>
      </c>
      <c r="D60" s="245"/>
      <c r="E60" s="245">
        <f t="shared" si="1"/>
        <v>2</v>
      </c>
      <c r="F60" s="234" t="s">
        <v>25</v>
      </c>
      <c r="G60" s="246">
        <v>2</v>
      </c>
      <c r="H60" s="246">
        <v>2</v>
      </c>
      <c r="I60" s="247"/>
      <c r="J60" s="247"/>
      <c r="K60" s="247"/>
      <c r="L60" s="247"/>
      <c r="M60" s="247"/>
      <c r="N60" s="243">
        <v>1</v>
      </c>
      <c r="O60" s="248"/>
      <c r="P60" s="248"/>
      <c r="Q60" s="247"/>
      <c r="R60" s="247"/>
      <c r="S60" s="247"/>
      <c r="T60" s="243">
        <v>1</v>
      </c>
      <c r="U60" s="233"/>
      <c r="V60" s="359">
        <v>1</v>
      </c>
      <c r="W60" s="249" t="s">
        <v>815</v>
      </c>
      <c r="X60" s="371" t="s">
        <v>833</v>
      </c>
      <c r="Y60" s="234" t="s">
        <v>810</v>
      </c>
      <c r="Z60" s="241" t="s">
        <v>285</v>
      </c>
    </row>
    <row r="61" spans="1:26" ht="135">
      <c r="A61" s="234" t="s">
        <v>178</v>
      </c>
      <c r="B61" s="244" t="s">
        <v>329</v>
      </c>
      <c r="C61" s="234" t="s">
        <v>311</v>
      </c>
      <c r="D61" s="245"/>
      <c r="E61" s="245">
        <f t="shared" si="1"/>
        <v>2</v>
      </c>
      <c r="F61" s="234" t="s">
        <v>25</v>
      </c>
      <c r="G61" s="246">
        <v>2</v>
      </c>
      <c r="H61" s="246">
        <v>2</v>
      </c>
      <c r="I61" s="247"/>
      <c r="J61" s="247"/>
      <c r="K61" s="247"/>
      <c r="L61" s="247"/>
      <c r="M61" s="247"/>
      <c r="N61" s="243">
        <v>1</v>
      </c>
      <c r="O61" s="248"/>
      <c r="P61" s="248"/>
      <c r="Q61" s="247"/>
      <c r="R61" s="247"/>
      <c r="S61" s="247"/>
      <c r="T61" s="243">
        <v>1</v>
      </c>
      <c r="U61" s="233" t="s">
        <v>645</v>
      </c>
      <c r="V61" s="359">
        <v>1</v>
      </c>
      <c r="W61" s="249" t="s">
        <v>815</v>
      </c>
      <c r="X61" s="371" t="s">
        <v>834</v>
      </c>
      <c r="Y61" s="234" t="s">
        <v>810</v>
      </c>
      <c r="Z61" s="241" t="s">
        <v>285</v>
      </c>
    </row>
    <row r="62" spans="1:26" ht="135">
      <c r="A62" s="234" t="s">
        <v>178</v>
      </c>
      <c r="B62" s="244" t="s">
        <v>327</v>
      </c>
      <c r="C62" s="234" t="s">
        <v>311</v>
      </c>
      <c r="D62" s="245"/>
      <c r="E62" s="245">
        <f t="shared" si="1"/>
        <v>4</v>
      </c>
      <c r="F62" s="234" t="s">
        <v>25</v>
      </c>
      <c r="G62" s="246">
        <v>4</v>
      </c>
      <c r="H62" s="246">
        <v>4</v>
      </c>
      <c r="I62" s="247"/>
      <c r="J62" s="247"/>
      <c r="K62" s="243">
        <v>1</v>
      </c>
      <c r="L62" s="247"/>
      <c r="M62" s="248"/>
      <c r="N62" s="243">
        <v>1</v>
      </c>
      <c r="O62" s="247"/>
      <c r="P62" s="247"/>
      <c r="Q62" s="243">
        <v>1</v>
      </c>
      <c r="R62" s="248"/>
      <c r="S62" s="247"/>
      <c r="T62" s="243">
        <v>1</v>
      </c>
      <c r="U62" s="233"/>
      <c r="V62" s="359">
        <v>1</v>
      </c>
      <c r="W62" s="249" t="s">
        <v>815</v>
      </c>
      <c r="X62" s="371" t="s">
        <v>835</v>
      </c>
      <c r="Y62" s="234" t="s">
        <v>810</v>
      </c>
      <c r="Z62" s="241" t="s">
        <v>285</v>
      </c>
    </row>
    <row r="63" spans="1:26" ht="120">
      <c r="A63" s="234" t="s">
        <v>178</v>
      </c>
      <c r="B63" s="244" t="s">
        <v>646</v>
      </c>
      <c r="C63" s="234" t="s">
        <v>311</v>
      </c>
      <c r="D63" s="245"/>
      <c r="E63" s="245">
        <f t="shared" si="1"/>
        <v>4</v>
      </c>
      <c r="F63" s="234" t="s">
        <v>25</v>
      </c>
      <c r="G63" s="246">
        <v>4</v>
      </c>
      <c r="H63" s="246">
        <v>4</v>
      </c>
      <c r="I63" s="247"/>
      <c r="J63" s="247"/>
      <c r="K63" s="243">
        <v>1</v>
      </c>
      <c r="L63" s="247"/>
      <c r="M63" s="248"/>
      <c r="N63" s="243">
        <v>1</v>
      </c>
      <c r="O63" s="247"/>
      <c r="P63" s="247"/>
      <c r="Q63" s="243">
        <v>1</v>
      </c>
      <c r="R63" s="248"/>
      <c r="S63" s="247"/>
      <c r="T63" s="243">
        <v>1</v>
      </c>
      <c r="U63" s="233"/>
      <c r="V63" s="359">
        <v>1</v>
      </c>
      <c r="W63" s="249" t="s">
        <v>815</v>
      </c>
      <c r="X63" s="371" t="s">
        <v>836</v>
      </c>
      <c r="Y63" s="234" t="s">
        <v>810</v>
      </c>
      <c r="Z63" s="241" t="s">
        <v>285</v>
      </c>
    </row>
    <row r="64" spans="1:26" ht="150">
      <c r="A64" s="234" t="s">
        <v>178</v>
      </c>
      <c r="B64" s="244" t="s">
        <v>647</v>
      </c>
      <c r="C64" s="234" t="s">
        <v>311</v>
      </c>
      <c r="D64" s="245"/>
      <c r="E64" s="245">
        <f t="shared" si="1"/>
        <v>4</v>
      </c>
      <c r="F64" s="234" t="s">
        <v>25</v>
      </c>
      <c r="G64" s="246">
        <v>4</v>
      </c>
      <c r="H64" s="246">
        <v>4</v>
      </c>
      <c r="I64" s="247"/>
      <c r="J64" s="247"/>
      <c r="K64" s="243">
        <v>1</v>
      </c>
      <c r="L64" s="247"/>
      <c r="M64" s="248"/>
      <c r="N64" s="243">
        <v>1</v>
      </c>
      <c r="O64" s="247"/>
      <c r="P64" s="247"/>
      <c r="Q64" s="243">
        <v>1</v>
      </c>
      <c r="R64" s="248"/>
      <c r="S64" s="247"/>
      <c r="T64" s="243">
        <v>1</v>
      </c>
      <c r="U64" s="233"/>
      <c r="V64" s="359">
        <v>1</v>
      </c>
      <c r="W64" s="249" t="s">
        <v>815</v>
      </c>
      <c r="X64" s="371" t="s">
        <v>837</v>
      </c>
      <c r="Y64" s="234" t="s">
        <v>810</v>
      </c>
      <c r="Z64" s="241" t="s">
        <v>285</v>
      </c>
    </row>
    <row r="65" spans="1:26" ht="120">
      <c r="A65" s="234" t="s">
        <v>178</v>
      </c>
      <c r="B65" s="244" t="s">
        <v>328</v>
      </c>
      <c r="C65" s="234" t="s">
        <v>311</v>
      </c>
      <c r="D65" s="245"/>
      <c r="E65" s="245">
        <f t="shared" si="1"/>
        <v>4</v>
      </c>
      <c r="F65" s="234" t="s">
        <v>25</v>
      </c>
      <c r="G65" s="246">
        <v>4</v>
      </c>
      <c r="H65" s="246">
        <v>4</v>
      </c>
      <c r="I65" s="247"/>
      <c r="J65" s="247"/>
      <c r="K65" s="243">
        <v>1</v>
      </c>
      <c r="L65" s="247"/>
      <c r="M65" s="248"/>
      <c r="N65" s="243">
        <v>1</v>
      </c>
      <c r="O65" s="247"/>
      <c r="P65" s="247"/>
      <c r="Q65" s="243">
        <v>1</v>
      </c>
      <c r="R65" s="248"/>
      <c r="S65" s="247"/>
      <c r="T65" s="243">
        <v>1</v>
      </c>
      <c r="U65" s="233"/>
      <c r="V65" s="359">
        <v>1</v>
      </c>
      <c r="W65" s="249" t="s">
        <v>815</v>
      </c>
      <c r="X65" s="371" t="s">
        <v>838</v>
      </c>
      <c r="Y65" s="234" t="s">
        <v>810</v>
      </c>
      <c r="Z65" s="241" t="s">
        <v>285</v>
      </c>
    </row>
    <row r="66" spans="1:26" ht="120">
      <c r="A66" s="234" t="s">
        <v>178</v>
      </c>
      <c r="B66" s="244" t="s">
        <v>330</v>
      </c>
      <c r="C66" s="234" t="s">
        <v>311</v>
      </c>
      <c r="D66" s="245"/>
      <c r="E66" s="245">
        <f t="shared" si="1"/>
        <v>4</v>
      </c>
      <c r="F66" s="234" t="s">
        <v>25</v>
      </c>
      <c r="G66" s="246">
        <v>4</v>
      </c>
      <c r="H66" s="246">
        <v>4</v>
      </c>
      <c r="I66" s="247"/>
      <c r="J66" s="247"/>
      <c r="K66" s="243">
        <v>1</v>
      </c>
      <c r="L66" s="247"/>
      <c r="M66" s="248"/>
      <c r="N66" s="243">
        <v>1</v>
      </c>
      <c r="O66" s="247"/>
      <c r="P66" s="247"/>
      <c r="Q66" s="243">
        <v>1</v>
      </c>
      <c r="R66" s="248"/>
      <c r="S66" s="247"/>
      <c r="T66" s="243">
        <v>1</v>
      </c>
      <c r="U66" s="233"/>
      <c r="V66" s="359">
        <v>1</v>
      </c>
      <c r="W66" s="249" t="s">
        <v>815</v>
      </c>
      <c r="X66" s="371" t="s">
        <v>839</v>
      </c>
      <c r="Y66" s="234" t="s">
        <v>810</v>
      </c>
      <c r="Z66" s="241" t="s">
        <v>285</v>
      </c>
    </row>
    <row r="67" spans="1:26" ht="200.25" customHeight="1">
      <c r="A67" s="234" t="s">
        <v>178</v>
      </c>
      <c r="B67" s="244" t="s">
        <v>648</v>
      </c>
      <c r="C67" s="234" t="s">
        <v>311</v>
      </c>
      <c r="D67" s="245"/>
      <c r="E67" s="245">
        <f t="shared" si="1"/>
        <v>4</v>
      </c>
      <c r="F67" s="234" t="s">
        <v>25</v>
      </c>
      <c r="G67" s="246">
        <v>4</v>
      </c>
      <c r="H67" s="246">
        <v>4</v>
      </c>
      <c r="I67" s="247"/>
      <c r="J67" s="247"/>
      <c r="K67" s="243">
        <v>1</v>
      </c>
      <c r="L67" s="247"/>
      <c r="M67" s="248"/>
      <c r="N67" s="243">
        <v>1</v>
      </c>
      <c r="O67" s="247"/>
      <c r="P67" s="247"/>
      <c r="Q67" s="243">
        <v>1</v>
      </c>
      <c r="R67" s="248"/>
      <c r="S67" s="247"/>
      <c r="T67" s="243">
        <v>1</v>
      </c>
      <c r="U67" s="233"/>
      <c r="V67" s="359">
        <v>1</v>
      </c>
      <c r="W67" s="249" t="s">
        <v>815</v>
      </c>
      <c r="X67" s="371" t="s">
        <v>840</v>
      </c>
      <c r="Y67" s="234" t="s">
        <v>810</v>
      </c>
      <c r="Z67" s="241" t="s">
        <v>285</v>
      </c>
    </row>
    <row r="68" spans="1:26" ht="123.75" customHeight="1">
      <c r="A68" s="234" t="s">
        <v>178</v>
      </c>
      <c r="B68" s="244" t="s">
        <v>649</v>
      </c>
      <c r="C68" s="234" t="s">
        <v>311</v>
      </c>
      <c r="D68" s="245"/>
      <c r="E68" s="245">
        <f t="shared" si="1"/>
        <v>4</v>
      </c>
      <c r="F68" s="234" t="s">
        <v>25</v>
      </c>
      <c r="G68" s="246">
        <v>4</v>
      </c>
      <c r="H68" s="246">
        <v>4</v>
      </c>
      <c r="I68" s="247"/>
      <c r="J68" s="247"/>
      <c r="K68" s="243">
        <v>1</v>
      </c>
      <c r="L68" s="247"/>
      <c r="M68" s="248"/>
      <c r="N68" s="243">
        <v>1</v>
      </c>
      <c r="O68" s="247"/>
      <c r="P68" s="247"/>
      <c r="Q68" s="243">
        <v>1</v>
      </c>
      <c r="R68" s="248"/>
      <c r="S68" s="247"/>
      <c r="T68" s="243">
        <v>1</v>
      </c>
      <c r="U68" s="233"/>
      <c r="V68" s="359">
        <v>1</v>
      </c>
      <c r="W68" s="249" t="s">
        <v>815</v>
      </c>
      <c r="X68" s="371" t="s">
        <v>841</v>
      </c>
      <c r="Y68" s="234" t="s">
        <v>810</v>
      </c>
      <c r="Z68" s="241" t="s">
        <v>285</v>
      </c>
    </row>
    <row r="69" spans="1:26" ht="143.25" customHeight="1">
      <c r="A69" s="234" t="s">
        <v>178</v>
      </c>
      <c r="B69" s="244" t="s">
        <v>331</v>
      </c>
      <c r="C69" s="234" t="s">
        <v>311</v>
      </c>
      <c r="D69" s="245"/>
      <c r="E69" s="245">
        <f t="shared" si="1"/>
        <v>4</v>
      </c>
      <c r="F69" s="234" t="s">
        <v>25</v>
      </c>
      <c r="G69" s="246">
        <v>4</v>
      </c>
      <c r="H69" s="246">
        <v>4</v>
      </c>
      <c r="I69" s="247"/>
      <c r="J69" s="247"/>
      <c r="K69" s="243">
        <v>1</v>
      </c>
      <c r="L69" s="247"/>
      <c r="M69" s="248"/>
      <c r="N69" s="243">
        <v>1</v>
      </c>
      <c r="O69" s="247"/>
      <c r="P69" s="247"/>
      <c r="Q69" s="243">
        <v>1</v>
      </c>
      <c r="R69" s="248"/>
      <c r="S69" s="247"/>
      <c r="T69" s="243">
        <v>1</v>
      </c>
      <c r="U69" s="233"/>
      <c r="V69" s="359">
        <v>1</v>
      </c>
      <c r="W69" s="249" t="s">
        <v>815</v>
      </c>
      <c r="X69" s="371" t="s">
        <v>842</v>
      </c>
      <c r="Y69" s="234" t="s">
        <v>810</v>
      </c>
      <c r="Z69" s="241" t="s">
        <v>285</v>
      </c>
    </row>
    <row r="70" spans="1:26" ht="204" customHeight="1">
      <c r="A70" s="234" t="s">
        <v>178</v>
      </c>
      <c r="B70" s="244" t="s">
        <v>332</v>
      </c>
      <c r="C70" s="234" t="s">
        <v>311</v>
      </c>
      <c r="D70" s="245"/>
      <c r="E70" s="245">
        <f t="shared" si="1"/>
        <v>4</v>
      </c>
      <c r="F70" s="234" t="s">
        <v>25</v>
      </c>
      <c r="G70" s="246">
        <v>4</v>
      </c>
      <c r="H70" s="246">
        <v>4</v>
      </c>
      <c r="I70" s="247"/>
      <c r="J70" s="247"/>
      <c r="K70" s="243">
        <v>1</v>
      </c>
      <c r="L70" s="247"/>
      <c r="M70" s="248"/>
      <c r="N70" s="243">
        <v>1</v>
      </c>
      <c r="O70" s="247"/>
      <c r="P70" s="247"/>
      <c r="Q70" s="243">
        <v>1</v>
      </c>
      <c r="R70" s="248"/>
      <c r="S70" s="247"/>
      <c r="T70" s="243">
        <v>1</v>
      </c>
      <c r="U70" s="233"/>
      <c r="V70" s="359">
        <v>1</v>
      </c>
      <c r="W70" s="249" t="s">
        <v>815</v>
      </c>
      <c r="X70" s="371" t="s">
        <v>843</v>
      </c>
      <c r="Y70" s="234" t="s">
        <v>810</v>
      </c>
      <c r="Z70" s="241" t="s">
        <v>285</v>
      </c>
    </row>
    <row r="71" spans="1:26" ht="30.6" customHeight="1">
      <c r="A71" s="61"/>
      <c r="B71" s="64"/>
      <c r="C71" s="63"/>
      <c r="D71" s="66"/>
      <c r="E71" s="66"/>
      <c r="F71" s="63"/>
      <c r="G71" s="67"/>
      <c r="H71" s="67"/>
      <c r="I71" s="68"/>
      <c r="J71" s="68"/>
      <c r="K71" s="69"/>
      <c r="L71" s="68"/>
      <c r="M71" s="69"/>
      <c r="N71" s="69"/>
      <c r="O71" s="68"/>
      <c r="P71" s="68"/>
      <c r="Q71" s="69"/>
      <c r="R71" s="69"/>
      <c r="S71" s="68"/>
      <c r="T71" s="69"/>
      <c r="U71" s="60"/>
      <c r="V71" s="60"/>
      <c r="W71" s="62"/>
      <c r="X71" s="60"/>
      <c r="Y71" s="60"/>
      <c r="Z71" s="63"/>
    </row>
    <row r="72" spans="1:26" ht="31.5">
      <c r="A72" s="13" t="s">
        <v>98</v>
      </c>
      <c r="B72" s="52">
        <v>45688</v>
      </c>
    </row>
    <row r="73" spans="1:26" ht="16.5" customHeight="1"/>
    <row r="74" spans="1:26"/>
    <row r="75" spans="1:26"/>
    <row r="76" spans="1:26"/>
    <row r="77" spans="1:26"/>
    <row r="78" spans="1:26"/>
    <row r="79" spans="1:26"/>
    <row r="80" spans="1:26"/>
    <row r="81"/>
    <row r="82"/>
    <row r="83"/>
    <row r="84"/>
    <row r="85"/>
    <row r="86"/>
    <row r="87"/>
    <row r="88"/>
    <row r="89"/>
    <row r="90"/>
    <row r="91"/>
    <row r="92"/>
    <row r="93"/>
    <row r="94"/>
    <row r="95"/>
    <row r="96"/>
    <row r="97"/>
    <row r="98"/>
    <row r="99"/>
    <row r="100"/>
    <row r="101"/>
  </sheetData>
  <autoFilter ref="A7:Z70" xr:uid="{69A905F1-E3F5-46BD-9951-DF54432BFD1D}"/>
  <mergeCells count="20">
    <mergeCell ref="F6:F7"/>
    <mergeCell ref="G6:H6"/>
    <mergeCell ref="I6:T6"/>
    <mergeCell ref="U6:U7"/>
    <mergeCell ref="B1:X1"/>
    <mergeCell ref="B2:X3"/>
    <mergeCell ref="B4:Z4"/>
    <mergeCell ref="Z5:Z7"/>
    <mergeCell ref="A5:A7"/>
    <mergeCell ref="B5:B7"/>
    <mergeCell ref="C5:F5"/>
    <mergeCell ref="G5:U5"/>
    <mergeCell ref="V5:Y5"/>
    <mergeCell ref="C6:C7"/>
    <mergeCell ref="V6:V7"/>
    <mergeCell ref="W6:W7"/>
    <mergeCell ref="X6:X7"/>
    <mergeCell ref="Y6:Y7"/>
    <mergeCell ref="D6:D7"/>
    <mergeCell ref="E6:E7"/>
  </mergeCells>
  <dataValidations count="4">
    <dataValidation allowBlank="1" showErrorMessage="1" promptTitle="Variable 1" prompt="Digite aqui el Valor de la Variable 1" sqref="D10 B35 D15:D37 D39:D71" xr:uid="{B4771B27-55B0-4325-B2B1-FD5312766F76}"/>
    <dataValidation operator="lessThan" allowBlank="1" showInputMessage="1" showErrorMessage="1" sqref="Z2:Z3 B1:B2 Y3" xr:uid="{34F195E3-5B51-4EDD-8F7C-4380766205C2}"/>
    <dataValidation type="decimal" operator="lessThan" showInputMessage="1" sqref="Z1" xr:uid="{035618E9-EC5A-4144-ABCF-AEECE0C69C3A}">
      <formula1>0</formula1>
    </dataValidation>
    <dataValidation type="decimal" operator="lessThan" allowBlank="1" showInputMessage="1" showErrorMessage="1" sqref="Y1:Y2" xr:uid="{4B7D7A6B-3CBA-490D-80F0-BF0E3D64789A}">
      <formula1>0</formula1>
    </dataValidation>
  </dataValidations>
  <pageMargins left="0.7" right="0.7" top="0.75" bottom="0.75" header="0.3" footer="0.3"/>
  <pageSetup scale="2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9C23C-7179-4A71-843B-DAECF84178F5}">
  <sheetPr>
    <tabColor rgb="FF00B050"/>
  </sheetPr>
  <dimension ref="A1:Z109"/>
  <sheetViews>
    <sheetView zoomScale="70" zoomScaleNormal="70" workbookViewId="0">
      <pane ySplit="7" topLeftCell="A8" activePane="bottomLeft" state="frozen"/>
      <selection pane="bottomLeft" activeCell="A8" sqref="A8:XFD8"/>
    </sheetView>
  </sheetViews>
  <sheetFormatPr baseColWidth="10" defaultColWidth="0" defaultRowHeight="15" customHeight="1" zeroHeight="1"/>
  <cols>
    <col min="1" max="1" width="45.140625" style="63" customWidth="1"/>
    <col min="2" max="2" width="42.28515625" customWidth="1"/>
    <col min="3" max="3" width="25" customWidth="1"/>
    <col min="4" max="4" width="8.28515625" customWidth="1"/>
    <col min="5" max="5" width="25.7109375" hidden="1" customWidth="1"/>
    <col min="6" max="6" width="17.7109375" hidden="1" customWidth="1"/>
    <col min="7" max="7" width="18.28515625" customWidth="1"/>
    <col min="8" max="8" width="12.42578125" customWidth="1"/>
    <col min="9" max="10" width="6.5703125" customWidth="1"/>
    <col min="11" max="11" width="7.42578125" customWidth="1"/>
    <col min="12" max="12" width="6.7109375" customWidth="1"/>
    <col min="13" max="13" width="7" customWidth="1"/>
    <col min="14" max="14" width="6.140625" customWidth="1"/>
    <col min="15" max="15" width="6" customWidth="1"/>
    <col min="16" max="16" width="5.5703125" customWidth="1"/>
    <col min="17" max="17" width="5.85546875" customWidth="1"/>
    <col min="18" max="18" width="6" customWidth="1"/>
    <col min="19" max="19" width="5.5703125" customWidth="1"/>
    <col min="20" max="20" width="6.5703125" customWidth="1"/>
    <col min="21" max="21" width="26.7109375" customWidth="1"/>
    <col min="22" max="22" width="19.28515625" customWidth="1"/>
    <col min="23" max="23" width="25.7109375" customWidth="1"/>
    <col min="24" max="24" width="74.5703125" customWidth="1"/>
    <col min="25" max="25" width="22.42578125" customWidth="1"/>
    <col min="26" max="26" width="22.5703125" customWidth="1"/>
    <col min="27" max="16384" width="11.42578125" hidden="1"/>
  </cols>
  <sheetData>
    <row r="1" spans="1:26" ht="27" customHeight="1">
      <c r="A1" s="652"/>
      <c r="B1" s="655" t="s">
        <v>22</v>
      </c>
      <c r="C1" s="656"/>
      <c r="D1" s="656"/>
      <c r="E1" s="656"/>
      <c r="F1" s="656"/>
      <c r="G1" s="656"/>
      <c r="H1" s="656"/>
      <c r="I1" s="656"/>
      <c r="J1" s="656"/>
      <c r="K1" s="656"/>
      <c r="L1" s="656"/>
      <c r="M1" s="656"/>
      <c r="N1" s="656"/>
      <c r="O1" s="656"/>
      <c r="P1" s="656"/>
      <c r="Q1" s="656"/>
      <c r="R1" s="656"/>
      <c r="S1" s="656"/>
      <c r="T1" s="656"/>
      <c r="U1" s="656"/>
      <c r="V1" s="656"/>
      <c r="W1" s="656"/>
      <c r="X1" s="657"/>
      <c r="Y1" s="257" t="s">
        <v>0</v>
      </c>
      <c r="Z1" s="258" t="s">
        <v>71</v>
      </c>
    </row>
    <row r="2" spans="1:26" ht="21" customHeight="1">
      <c r="A2" s="653"/>
      <c r="B2" s="658" t="s">
        <v>82</v>
      </c>
      <c r="C2" s="659"/>
      <c r="D2" s="659"/>
      <c r="E2" s="659"/>
      <c r="F2" s="659"/>
      <c r="G2" s="659"/>
      <c r="H2" s="659"/>
      <c r="I2" s="659"/>
      <c r="J2" s="659"/>
      <c r="K2" s="659"/>
      <c r="L2" s="659"/>
      <c r="M2" s="659"/>
      <c r="N2" s="659"/>
      <c r="O2" s="659"/>
      <c r="P2" s="659"/>
      <c r="Q2" s="659"/>
      <c r="R2" s="659"/>
      <c r="S2" s="659"/>
      <c r="T2" s="659"/>
      <c r="U2" s="659"/>
      <c r="V2" s="659"/>
      <c r="W2" s="659"/>
      <c r="X2" s="660"/>
      <c r="Y2" s="259" t="s">
        <v>1</v>
      </c>
      <c r="Z2" s="260">
        <v>1</v>
      </c>
    </row>
    <row r="3" spans="1:26" ht="24" customHeight="1" thickBot="1">
      <c r="A3" s="654"/>
      <c r="B3" s="655"/>
      <c r="C3" s="656"/>
      <c r="D3" s="656"/>
      <c r="E3" s="656"/>
      <c r="F3" s="656"/>
      <c r="G3" s="656"/>
      <c r="H3" s="656"/>
      <c r="I3" s="656"/>
      <c r="J3" s="656"/>
      <c r="K3" s="656"/>
      <c r="L3" s="656"/>
      <c r="M3" s="656"/>
      <c r="N3" s="656"/>
      <c r="O3" s="656"/>
      <c r="P3" s="656"/>
      <c r="Q3" s="656"/>
      <c r="R3" s="656"/>
      <c r="S3" s="656"/>
      <c r="T3" s="656"/>
      <c r="U3" s="656"/>
      <c r="V3" s="656"/>
      <c r="W3" s="656"/>
      <c r="X3" s="657"/>
      <c r="Y3" s="261" t="s">
        <v>7</v>
      </c>
      <c r="Z3" s="262">
        <v>45077</v>
      </c>
    </row>
    <row r="4" spans="1:26" ht="34.5" customHeight="1" thickBot="1">
      <c r="A4" s="263" t="s">
        <v>119</v>
      </c>
      <c r="B4" s="661" t="s">
        <v>650</v>
      </c>
      <c r="C4" s="662"/>
      <c r="D4" s="662"/>
      <c r="E4" s="662"/>
      <c r="F4" s="662"/>
      <c r="G4" s="662"/>
      <c r="H4" s="662"/>
      <c r="I4" s="662"/>
      <c r="J4" s="662"/>
      <c r="K4" s="662"/>
      <c r="L4" s="662"/>
      <c r="M4" s="662"/>
      <c r="N4" s="662"/>
      <c r="O4" s="662"/>
      <c r="P4" s="662"/>
      <c r="Q4" s="662"/>
      <c r="R4" s="662"/>
      <c r="S4" s="662"/>
      <c r="T4" s="662"/>
      <c r="U4" s="662"/>
      <c r="V4" s="662"/>
      <c r="W4" s="662"/>
      <c r="X4" s="662"/>
      <c r="Y4" s="662"/>
      <c r="Z4" s="663"/>
    </row>
    <row r="5" spans="1:26" ht="30.75" customHeight="1" thickBot="1">
      <c r="A5" s="639" t="s">
        <v>101</v>
      </c>
      <c r="B5" s="639" t="s">
        <v>83</v>
      </c>
      <c r="C5" s="328" t="s">
        <v>84</v>
      </c>
      <c r="D5" s="328"/>
      <c r="E5" s="328"/>
      <c r="F5" s="328"/>
      <c r="G5" s="642" t="s">
        <v>91</v>
      </c>
      <c r="H5" s="643"/>
      <c r="I5" s="643"/>
      <c r="J5" s="643"/>
      <c r="K5" s="643"/>
      <c r="L5" s="643"/>
      <c r="M5" s="643"/>
      <c r="N5" s="643"/>
      <c r="O5" s="643"/>
      <c r="P5" s="643"/>
      <c r="Q5" s="643"/>
      <c r="R5" s="643"/>
      <c r="S5" s="643"/>
      <c r="T5" s="644"/>
      <c r="U5" s="636" t="s">
        <v>100</v>
      </c>
      <c r="V5" s="642" t="s">
        <v>92</v>
      </c>
      <c r="W5" s="643"/>
      <c r="X5" s="644"/>
      <c r="Y5" s="636" t="s">
        <v>96</v>
      </c>
      <c r="Z5" s="636" t="s">
        <v>97</v>
      </c>
    </row>
    <row r="6" spans="1:26" ht="36" customHeight="1" thickBot="1">
      <c r="A6" s="640"/>
      <c r="B6" s="640"/>
      <c r="C6" s="636" t="s">
        <v>85</v>
      </c>
      <c r="D6" s="636" t="s">
        <v>86</v>
      </c>
      <c r="E6" s="328" t="s">
        <v>87</v>
      </c>
      <c r="F6" s="328" t="s">
        <v>88</v>
      </c>
      <c r="G6" s="636" t="s">
        <v>89</v>
      </c>
      <c r="H6" s="636" t="s">
        <v>9</v>
      </c>
      <c r="I6" s="642" t="s">
        <v>90</v>
      </c>
      <c r="J6" s="643"/>
      <c r="K6" s="643"/>
      <c r="L6" s="643"/>
      <c r="M6" s="643"/>
      <c r="N6" s="643"/>
      <c r="O6" s="643"/>
      <c r="P6" s="643"/>
      <c r="Q6" s="643"/>
      <c r="R6" s="643"/>
      <c r="S6" s="643"/>
      <c r="T6" s="644"/>
      <c r="U6" s="637"/>
      <c r="V6" s="636" t="s">
        <v>93</v>
      </c>
      <c r="W6" s="636" t="s">
        <v>94</v>
      </c>
      <c r="X6" s="636" t="s">
        <v>95</v>
      </c>
      <c r="Y6" s="637"/>
      <c r="Z6" s="637"/>
    </row>
    <row r="7" spans="1:26" ht="30.75" customHeight="1" thickBot="1">
      <c r="A7" s="641"/>
      <c r="B7" s="641"/>
      <c r="C7" s="651"/>
      <c r="D7" s="651"/>
      <c r="E7" s="328"/>
      <c r="F7" s="328"/>
      <c r="G7" s="651"/>
      <c r="H7" s="651"/>
      <c r="I7" s="328" t="s">
        <v>10</v>
      </c>
      <c r="J7" s="328" t="s">
        <v>11</v>
      </c>
      <c r="K7" s="328" t="s">
        <v>12</v>
      </c>
      <c r="L7" s="328" t="s">
        <v>13</v>
      </c>
      <c r="M7" s="328" t="s">
        <v>14</v>
      </c>
      <c r="N7" s="328" t="s">
        <v>15</v>
      </c>
      <c r="O7" s="328" t="s">
        <v>16</v>
      </c>
      <c r="P7" s="328" t="s">
        <v>17</v>
      </c>
      <c r="Q7" s="328" t="s">
        <v>18</v>
      </c>
      <c r="R7" s="328" t="s">
        <v>19</v>
      </c>
      <c r="S7" s="328" t="s">
        <v>20</v>
      </c>
      <c r="T7" s="328" t="s">
        <v>21</v>
      </c>
      <c r="U7" s="651"/>
      <c r="V7" s="651"/>
      <c r="W7" s="651"/>
      <c r="X7" s="651"/>
      <c r="Y7" s="651"/>
      <c r="Z7" s="651"/>
    </row>
    <row r="8" spans="1:26" ht="61.5" customHeight="1">
      <c r="A8" s="266" t="s">
        <v>651</v>
      </c>
      <c r="B8" s="266" t="s">
        <v>286</v>
      </c>
      <c r="C8" s="61" t="s">
        <v>652</v>
      </c>
      <c r="D8" s="56"/>
      <c r="E8" s="56">
        <f t="shared" ref="E8:E36" si="0">+SUM(I8:T8)</f>
        <v>1</v>
      </c>
      <c r="F8" s="56" t="s">
        <v>25</v>
      </c>
      <c r="G8" s="158">
        <v>1</v>
      </c>
      <c r="H8" s="158">
        <f t="shared" ref="H8:H36" si="1">IFERROR(SUM(I8:T8)," ")</f>
        <v>1</v>
      </c>
      <c r="I8" s="158"/>
      <c r="J8" s="267">
        <v>1</v>
      </c>
      <c r="K8" s="158"/>
      <c r="L8" s="158"/>
      <c r="M8" s="158"/>
      <c r="N8" s="158"/>
      <c r="O8" s="158"/>
      <c r="P8" s="158"/>
      <c r="Q8" s="158"/>
      <c r="R8" s="158"/>
      <c r="S8" s="158"/>
      <c r="T8" s="158"/>
      <c r="U8" s="56" t="s">
        <v>284</v>
      </c>
      <c r="V8" s="56"/>
      <c r="W8" s="56" t="s">
        <v>658</v>
      </c>
      <c r="X8" s="56"/>
      <c r="Y8" s="373"/>
      <c r="Z8" s="56"/>
    </row>
    <row r="9" spans="1:26" ht="105" customHeight="1">
      <c r="A9" s="264" t="s">
        <v>651</v>
      </c>
      <c r="B9" s="264" t="s">
        <v>653</v>
      </c>
      <c r="C9" s="234" t="s">
        <v>652</v>
      </c>
      <c r="D9" s="241">
        <v>1</v>
      </c>
      <c r="E9" s="241">
        <f t="shared" si="0"/>
        <v>2</v>
      </c>
      <c r="F9" s="241" t="s">
        <v>25</v>
      </c>
      <c r="G9" s="265">
        <v>1</v>
      </c>
      <c r="H9" s="265">
        <f t="shared" si="1"/>
        <v>2</v>
      </c>
      <c r="I9" s="265"/>
      <c r="J9" s="265"/>
      <c r="K9" s="265"/>
      <c r="L9" s="265"/>
      <c r="M9" s="265"/>
      <c r="N9" s="265">
        <v>1</v>
      </c>
      <c r="O9" s="265"/>
      <c r="P9" s="265"/>
      <c r="Q9" s="265"/>
      <c r="R9" s="265"/>
      <c r="S9" s="265"/>
      <c r="T9" s="265">
        <v>1</v>
      </c>
      <c r="U9" s="241" t="s">
        <v>284</v>
      </c>
      <c r="V9" s="359">
        <v>1</v>
      </c>
      <c r="W9" s="241" t="s">
        <v>654</v>
      </c>
      <c r="X9" s="241" t="s">
        <v>844</v>
      </c>
      <c r="Y9" s="374" t="s">
        <v>810</v>
      </c>
      <c r="Z9" s="241"/>
    </row>
    <row r="10" spans="1:26" ht="63.75" customHeight="1">
      <c r="A10" s="266" t="s">
        <v>651</v>
      </c>
      <c r="B10" s="266" t="s">
        <v>288</v>
      </c>
      <c r="C10" s="61" t="s">
        <v>652</v>
      </c>
      <c r="D10" s="56"/>
      <c r="E10" s="56">
        <f t="shared" si="0"/>
        <v>1</v>
      </c>
      <c r="F10" s="56" t="s">
        <v>25</v>
      </c>
      <c r="G10" s="158">
        <v>1</v>
      </c>
      <c r="H10" s="158">
        <f t="shared" si="1"/>
        <v>1</v>
      </c>
      <c r="I10" s="158"/>
      <c r="J10" s="158"/>
      <c r="K10" s="158"/>
      <c r="L10" s="158"/>
      <c r="M10" s="158"/>
      <c r="N10" s="158"/>
      <c r="O10" s="158"/>
      <c r="P10" s="158"/>
      <c r="Q10" s="267">
        <v>1</v>
      </c>
      <c r="R10" s="158"/>
      <c r="S10" s="158"/>
      <c r="T10" s="158"/>
      <c r="U10" s="56" t="s">
        <v>284</v>
      </c>
      <c r="V10" s="56"/>
      <c r="W10" s="56" t="s">
        <v>655</v>
      </c>
      <c r="X10" s="56"/>
      <c r="Y10" s="373"/>
      <c r="Z10" s="56"/>
    </row>
    <row r="11" spans="1:26" ht="53.25" customHeight="1">
      <c r="A11" s="266" t="s">
        <v>651</v>
      </c>
      <c r="B11" s="266" t="s">
        <v>656</v>
      </c>
      <c r="C11" s="61" t="s">
        <v>652</v>
      </c>
      <c r="D11" s="56"/>
      <c r="E11" s="56">
        <f t="shared" si="0"/>
        <v>2</v>
      </c>
      <c r="F11" s="56" t="s">
        <v>25</v>
      </c>
      <c r="G11" s="158"/>
      <c r="H11" s="158">
        <f t="shared" si="1"/>
        <v>2</v>
      </c>
      <c r="I11" s="158"/>
      <c r="J11" s="158"/>
      <c r="K11" s="267">
        <v>1</v>
      </c>
      <c r="L11" s="158"/>
      <c r="M11" s="158"/>
      <c r="N11" s="158"/>
      <c r="O11" s="158"/>
      <c r="P11" s="158"/>
      <c r="Q11" s="158"/>
      <c r="R11" s="158"/>
      <c r="S11" s="267">
        <v>1</v>
      </c>
      <c r="T11" s="158"/>
      <c r="U11" s="56" t="s">
        <v>284</v>
      </c>
      <c r="V11" s="56"/>
      <c r="W11" s="56" t="s">
        <v>287</v>
      </c>
      <c r="X11" s="56"/>
      <c r="Y11" s="373"/>
      <c r="Z11" s="56"/>
    </row>
    <row r="12" spans="1:26" ht="98.25" customHeight="1">
      <c r="A12" s="264" t="s">
        <v>651</v>
      </c>
      <c r="B12" s="264" t="s">
        <v>290</v>
      </c>
      <c r="C12" s="234" t="s">
        <v>652</v>
      </c>
      <c r="D12" s="241">
        <v>2</v>
      </c>
      <c r="E12" s="241">
        <f t="shared" si="0"/>
        <v>3</v>
      </c>
      <c r="F12" s="241" t="s">
        <v>25</v>
      </c>
      <c r="G12" s="265"/>
      <c r="H12" s="265">
        <f t="shared" si="1"/>
        <v>3</v>
      </c>
      <c r="I12" s="265"/>
      <c r="J12" s="265">
        <v>1</v>
      </c>
      <c r="K12" s="265"/>
      <c r="L12" s="265"/>
      <c r="M12" s="265"/>
      <c r="N12" s="265">
        <v>1</v>
      </c>
      <c r="O12" s="265"/>
      <c r="P12" s="265"/>
      <c r="Q12" s="265"/>
      <c r="R12" s="265"/>
      <c r="S12" s="265"/>
      <c r="T12" s="265">
        <v>1</v>
      </c>
      <c r="U12" s="241" t="s">
        <v>284</v>
      </c>
      <c r="V12" s="359">
        <v>1</v>
      </c>
      <c r="W12" s="241" t="s">
        <v>845</v>
      </c>
      <c r="X12" s="241" t="s">
        <v>846</v>
      </c>
      <c r="Y12" s="374" t="s">
        <v>810</v>
      </c>
      <c r="Z12" s="241"/>
    </row>
    <row r="13" spans="1:26" ht="105.75" customHeight="1">
      <c r="A13" s="264" t="s">
        <v>651</v>
      </c>
      <c r="B13" s="264" t="s">
        <v>657</v>
      </c>
      <c r="C13" s="234" t="s">
        <v>652</v>
      </c>
      <c r="D13" s="241"/>
      <c r="E13" s="241">
        <f t="shared" si="0"/>
        <v>2</v>
      </c>
      <c r="F13" s="241" t="s">
        <v>25</v>
      </c>
      <c r="G13" s="265"/>
      <c r="H13" s="265">
        <f t="shared" si="1"/>
        <v>2</v>
      </c>
      <c r="I13" s="265"/>
      <c r="J13" s="265"/>
      <c r="K13" s="265"/>
      <c r="L13" s="265">
        <v>1</v>
      </c>
      <c r="M13" s="265"/>
      <c r="N13" s="265"/>
      <c r="O13" s="265"/>
      <c r="P13" s="265"/>
      <c r="Q13" s="265">
        <v>1</v>
      </c>
      <c r="R13" s="265"/>
      <c r="S13" s="265"/>
      <c r="T13" s="265"/>
      <c r="U13" s="241" t="s">
        <v>284</v>
      </c>
      <c r="V13" s="359">
        <v>1</v>
      </c>
      <c r="W13" s="241" t="s">
        <v>291</v>
      </c>
      <c r="X13" s="241" t="s">
        <v>847</v>
      </c>
      <c r="Y13" s="374" t="s">
        <v>810</v>
      </c>
      <c r="Z13" s="241"/>
    </row>
    <row r="14" spans="1:26" ht="195" customHeight="1">
      <c r="A14" s="264" t="s">
        <v>651</v>
      </c>
      <c r="B14" s="264" t="s">
        <v>292</v>
      </c>
      <c r="C14" s="234" t="s">
        <v>652</v>
      </c>
      <c r="D14" s="241"/>
      <c r="E14" s="241">
        <f t="shared" si="0"/>
        <v>4</v>
      </c>
      <c r="F14" s="241" t="s">
        <v>25</v>
      </c>
      <c r="G14" s="265"/>
      <c r="H14" s="265">
        <f t="shared" si="1"/>
        <v>4</v>
      </c>
      <c r="I14" s="265"/>
      <c r="J14" s="265"/>
      <c r="K14" s="265">
        <v>1</v>
      </c>
      <c r="L14" s="265"/>
      <c r="M14" s="265"/>
      <c r="N14" s="265">
        <v>1</v>
      </c>
      <c r="O14" s="265"/>
      <c r="P14" s="265"/>
      <c r="Q14" s="265">
        <v>1</v>
      </c>
      <c r="R14" s="265"/>
      <c r="S14" s="265"/>
      <c r="T14" s="265">
        <v>1</v>
      </c>
      <c r="U14" s="241" t="s">
        <v>284</v>
      </c>
      <c r="V14" s="359">
        <v>1</v>
      </c>
      <c r="W14" s="241" t="s">
        <v>289</v>
      </c>
      <c r="X14" s="375" t="s">
        <v>848</v>
      </c>
      <c r="Y14" s="374" t="s">
        <v>810</v>
      </c>
      <c r="Z14" s="241"/>
    </row>
    <row r="15" spans="1:26" ht="201" customHeight="1">
      <c r="A15" s="264" t="s">
        <v>651</v>
      </c>
      <c r="B15" s="264" t="s">
        <v>293</v>
      </c>
      <c r="C15" s="234" t="s">
        <v>652</v>
      </c>
      <c r="D15" s="241"/>
      <c r="E15" s="241">
        <f t="shared" si="0"/>
        <v>4</v>
      </c>
      <c r="F15" s="241" t="s">
        <v>25</v>
      </c>
      <c r="G15" s="265"/>
      <c r="H15" s="265">
        <f t="shared" si="1"/>
        <v>4</v>
      </c>
      <c r="I15" s="265"/>
      <c r="J15" s="265"/>
      <c r="K15" s="265">
        <v>1</v>
      </c>
      <c r="L15" s="265"/>
      <c r="M15" s="265"/>
      <c r="N15" s="265">
        <v>1</v>
      </c>
      <c r="O15" s="265"/>
      <c r="P15" s="265"/>
      <c r="Q15" s="265">
        <v>1</v>
      </c>
      <c r="R15" s="265"/>
      <c r="S15" s="265"/>
      <c r="T15" s="265">
        <v>1</v>
      </c>
      <c r="U15" s="241" t="s">
        <v>284</v>
      </c>
      <c r="V15" s="359">
        <v>1</v>
      </c>
      <c r="W15" s="241" t="s">
        <v>291</v>
      </c>
      <c r="X15" s="241" t="s">
        <v>849</v>
      </c>
      <c r="Y15" s="374" t="s">
        <v>810</v>
      </c>
      <c r="Z15" s="241"/>
    </row>
    <row r="16" spans="1:26" ht="81.75" customHeight="1">
      <c r="A16" s="266" t="s">
        <v>651</v>
      </c>
      <c r="B16" s="266" t="s">
        <v>294</v>
      </c>
      <c r="C16" s="61" t="s">
        <v>652</v>
      </c>
      <c r="D16" s="56"/>
      <c r="E16" s="56">
        <f t="shared" si="0"/>
        <v>1</v>
      </c>
      <c r="F16" s="56" t="s">
        <v>25</v>
      </c>
      <c r="G16" s="158"/>
      <c r="H16" s="158">
        <f t="shared" si="1"/>
        <v>1</v>
      </c>
      <c r="I16" s="158"/>
      <c r="J16" s="158"/>
      <c r="K16" s="158"/>
      <c r="L16" s="158"/>
      <c r="M16" s="158"/>
      <c r="N16" s="158"/>
      <c r="O16" s="158"/>
      <c r="P16" s="158"/>
      <c r="Q16" s="158"/>
      <c r="R16" s="158"/>
      <c r="S16" s="158"/>
      <c r="T16" s="267">
        <v>1</v>
      </c>
      <c r="U16" s="56" t="s">
        <v>284</v>
      </c>
      <c r="V16" s="56"/>
      <c r="W16" s="56" t="s">
        <v>658</v>
      </c>
      <c r="X16" s="56"/>
      <c r="Y16" s="373"/>
      <c r="Z16" s="56"/>
    </row>
    <row r="17" spans="1:26" ht="120">
      <c r="A17" s="264" t="s">
        <v>651</v>
      </c>
      <c r="B17" s="264" t="s">
        <v>295</v>
      </c>
      <c r="C17" s="234" t="s">
        <v>652</v>
      </c>
      <c r="D17" s="241"/>
      <c r="E17" s="241">
        <f t="shared" si="0"/>
        <v>2</v>
      </c>
      <c r="F17" s="241" t="s">
        <v>25</v>
      </c>
      <c r="G17" s="265"/>
      <c r="H17" s="265">
        <f t="shared" si="1"/>
        <v>2</v>
      </c>
      <c r="I17" s="265"/>
      <c r="J17" s="265"/>
      <c r="K17" s="265"/>
      <c r="L17" s="265"/>
      <c r="M17" s="265"/>
      <c r="N17" s="265">
        <v>1</v>
      </c>
      <c r="O17" s="265"/>
      <c r="P17" s="265"/>
      <c r="Q17" s="265"/>
      <c r="R17" s="265"/>
      <c r="S17" s="265"/>
      <c r="T17" s="265">
        <v>1</v>
      </c>
      <c r="U17" s="241" t="s">
        <v>284</v>
      </c>
      <c r="V17" s="359">
        <v>1</v>
      </c>
      <c r="W17" s="241" t="s">
        <v>659</v>
      </c>
      <c r="X17" s="241" t="s">
        <v>850</v>
      </c>
      <c r="Y17" s="374" t="s">
        <v>810</v>
      </c>
      <c r="Z17" s="241"/>
    </row>
    <row r="18" spans="1:26" ht="135">
      <c r="A18" s="264" t="s">
        <v>651</v>
      </c>
      <c r="B18" s="264" t="s">
        <v>296</v>
      </c>
      <c r="C18" s="234" t="s">
        <v>652</v>
      </c>
      <c r="D18" s="241"/>
      <c r="E18" s="241">
        <f t="shared" si="0"/>
        <v>2</v>
      </c>
      <c r="F18" s="241" t="s">
        <v>25</v>
      </c>
      <c r="G18" s="265"/>
      <c r="H18" s="265">
        <f t="shared" si="1"/>
        <v>2</v>
      </c>
      <c r="I18" s="265"/>
      <c r="J18" s="265"/>
      <c r="K18" s="265"/>
      <c r="L18" s="265">
        <v>1</v>
      </c>
      <c r="M18" s="265"/>
      <c r="N18" s="265"/>
      <c r="O18" s="265"/>
      <c r="P18" s="265"/>
      <c r="Q18" s="265"/>
      <c r="R18" s="265"/>
      <c r="S18" s="265">
        <v>1</v>
      </c>
      <c r="T18" s="265"/>
      <c r="U18" s="241" t="s">
        <v>284</v>
      </c>
      <c r="V18" s="359">
        <v>1</v>
      </c>
      <c r="W18" s="241" t="s">
        <v>660</v>
      </c>
      <c r="X18" s="241" t="s">
        <v>851</v>
      </c>
      <c r="Y18" s="374" t="s">
        <v>810</v>
      </c>
      <c r="Z18" s="241"/>
    </row>
    <row r="19" spans="1:26" ht="90">
      <c r="A19" s="266" t="s">
        <v>651</v>
      </c>
      <c r="B19" s="266" t="s">
        <v>661</v>
      </c>
      <c r="C19" s="61" t="s">
        <v>652</v>
      </c>
      <c r="D19" s="56"/>
      <c r="E19" s="56">
        <f t="shared" si="0"/>
        <v>1</v>
      </c>
      <c r="F19" s="56" t="s">
        <v>25</v>
      </c>
      <c r="G19" s="158"/>
      <c r="H19" s="158">
        <f t="shared" si="1"/>
        <v>1</v>
      </c>
      <c r="I19" s="158"/>
      <c r="J19" s="158"/>
      <c r="K19" s="158"/>
      <c r="L19" s="158"/>
      <c r="M19" s="158"/>
      <c r="N19" s="158"/>
      <c r="O19" s="158"/>
      <c r="P19" s="158"/>
      <c r="Q19" s="267">
        <v>1</v>
      </c>
      <c r="R19" s="158"/>
      <c r="S19" s="158"/>
      <c r="T19" s="158"/>
      <c r="U19" s="56" t="s">
        <v>284</v>
      </c>
      <c r="V19" s="56"/>
      <c r="W19" s="56" t="s">
        <v>660</v>
      </c>
      <c r="X19" s="56"/>
      <c r="Y19" s="373"/>
      <c r="Z19" s="56"/>
    </row>
    <row r="20" spans="1:26" ht="283.5" customHeight="1">
      <c r="A20" s="264" t="s">
        <v>651</v>
      </c>
      <c r="B20" s="264" t="s">
        <v>662</v>
      </c>
      <c r="C20" s="234" t="s">
        <v>652</v>
      </c>
      <c r="D20" s="241"/>
      <c r="E20" s="241">
        <f t="shared" si="0"/>
        <v>2</v>
      </c>
      <c r="F20" s="241" t="s">
        <v>25</v>
      </c>
      <c r="G20" s="265"/>
      <c r="H20" s="265">
        <f t="shared" si="1"/>
        <v>2</v>
      </c>
      <c r="I20" s="265"/>
      <c r="J20" s="265"/>
      <c r="K20" s="265"/>
      <c r="L20" s="265">
        <v>1</v>
      </c>
      <c r="M20" s="265"/>
      <c r="N20" s="265"/>
      <c r="O20" s="265"/>
      <c r="P20" s="265"/>
      <c r="Q20" s="265"/>
      <c r="R20" s="265">
        <v>1</v>
      </c>
      <c r="S20" s="265"/>
      <c r="T20" s="265"/>
      <c r="U20" s="241" t="s">
        <v>284</v>
      </c>
      <c r="V20" s="359">
        <v>1</v>
      </c>
      <c r="W20" s="241" t="s">
        <v>298</v>
      </c>
      <c r="X20" s="375" t="s">
        <v>852</v>
      </c>
      <c r="Y20" s="374" t="s">
        <v>810</v>
      </c>
      <c r="Z20" s="241"/>
    </row>
    <row r="21" spans="1:26" ht="165">
      <c r="A21" s="264" t="s">
        <v>651</v>
      </c>
      <c r="B21" s="264" t="s">
        <v>299</v>
      </c>
      <c r="C21" s="234" t="s">
        <v>652</v>
      </c>
      <c r="D21" s="241"/>
      <c r="E21" s="241">
        <f t="shared" si="0"/>
        <v>2</v>
      </c>
      <c r="F21" s="241" t="s">
        <v>25</v>
      </c>
      <c r="G21" s="265"/>
      <c r="H21" s="265">
        <f t="shared" si="1"/>
        <v>2</v>
      </c>
      <c r="I21" s="265"/>
      <c r="J21" s="265"/>
      <c r="K21" s="265"/>
      <c r="L21" s="265"/>
      <c r="M21" s="265">
        <v>1</v>
      </c>
      <c r="N21" s="265"/>
      <c r="O21" s="265"/>
      <c r="P21" s="265"/>
      <c r="Q21" s="265"/>
      <c r="R21" s="265"/>
      <c r="S21" s="265">
        <v>1</v>
      </c>
      <c r="T21" s="265"/>
      <c r="U21" s="241" t="s">
        <v>284</v>
      </c>
      <c r="V21" s="359">
        <v>1</v>
      </c>
      <c r="W21" s="241" t="s">
        <v>660</v>
      </c>
      <c r="X21" s="376" t="s">
        <v>853</v>
      </c>
      <c r="Y21" s="374" t="s">
        <v>810</v>
      </c>
      <c r="Z21" s="241"/>
    </row>
    <row r="22" spans="1:26" ht="90">
      <c r="A22" s="266" t="s">
        <v>651</v>
      </c>
      <c r="B22" s="266" t="s">
        <v>663</v>
      </c>
      <c r="C22" s="61" t="s">
        <v>652</v>
      </c>
      <c r="D22" s="56"/>
      <c r="E22" s="56">
        <f t="shared" si="0"/>
        <v>1</v>
      </c>
      <c r="F22" s="56" t="s">
        <v>25</v>
      </c>
      <c r="G22" s="158"/>
      <c r="H22" s="158">
        <f t="shared" si="1"/>
        <v>1</v>
      </c>
      <c r="I22" s="158"/>
      <c r="J22" s="158"/>
      <c r="K22" s="158"/>
      <c r="L22" s="158"/>
      <c r="M22" s="158"/>
      <c r="N22" s="158"/>
      <c r="O22" s="158"/>
      <c r="P22" s="158"/>
      <c r="Q22" s="267">
        <v>1</v>
      </c>
      <c r="R22" s="158"/>
      <c r="S22" s="158"/>
      <c r="T22" s="158"/>
      <c r="U22" s="56" t="s">
        <v>284</v>
      </c>
      <c r="V22" s="56"/>
      <c r="W22" s="56" t="s">
        <v>298</v>
      </c>
      <c r="X22" s="56"/>
      <c r="Y22" s="373"/>
      <c r="Z22" s="56"/>
    </row>
    <row r="23" spans="1:26" ht="120">
      <c r="A23" s="264" t="s">
        <v>651</v>
      </c>
      <c r="B23" s="264" t="s">
        <v>664</v>
      </c>
      <c r="C23" s="234" t="s">
        <v>652</v>
      </c>
      <c r="D23" s="241"/>
      <c r="E23" s="241">
        <f t="shared" si="0"/>
        <v>2</v>
      </c>
      <c r="F23" s="241" t="s">
        <v>25</v>
      </c>
      <c r="G23" s="265"/>
      <c r="H23" s="265">
        <f t="shared" si="1"/>
        <v>2</v>
      </c>
      <c r="I23" s="265"/>
      <c r="J23" s="265"/>
      <c r="K23" s="265"/>
      <c r="L23" s="265"/>
      <c r="M23" s="265"/>
      <c r="N23" s="265">
        <v>1</v>
      </c>
      <c r="O23" s="265"/>
      <c r="P23" s="265"/>
      <c r="Q23" s="265"/>
      <c r="R23" s="265"/>
      <c r="S23" s="265"/>
      <c r="T23" s="265">
        <v>1</v>
      </c>
      <c r="U23" s="241" t="s">
        <v>284</v>
      </c>
      <c r="V23" s="359">
        <v>1</v>
      </c>
      <c r="W23" s="241" t="s">
        <v>660</v>
      </c>
      <c r="X23" s="376" t="s">
        <v>854</v>
      </c>
      <c r="Y23" s="374" t="s">
        <v>810</v>
      </c>
      <c r="Z23" s="241"/>
    </row>
    <row r="24" spans="1:26" ht="120">
      <c r="A24" s="264" t="s">
        <v>651</v>
      </c>
      <c r="B24" s="264" t="s">
        <v>665</v>
      </c>
      <c r="C24" s="234" t="s">
        <v>652</v>
      </c>
      <c r="D24" s="241"/>
      <c r="E24" s="241">
        <f t="shared" si="0"/>
        <v>10</v>
      </c>
      <c r="F24" s="241" t="s">
        <v>25</v>
      </c>
      <c r="G24" s="265"/>
      <c r="H24" s="265">
        <f t="shared" si="1"/>
        <v>10</v>
      </c>
      <c r="I24" s="265"/>
      <c r="J24" s="265"/>
      <c r="K24" s="265">
        <v>1</v>
      </c>
      <c r="L24" s="265">
        <v>1</v>
      </c>
      <c r="M24" s="265">
        <v>1</v>
      </c>
      <c r="N24" s="265">
        <v>1</v>
      </c>
      <c r="O24" s="265">
        <v>1</v>
      </c>
      <c r="P24" s="265">
        <v>1</v>
      </c>
      <c r="Q24" s="265">
        <v>1</v>
      </c>
      <c r="R24" s="265">
        <v>1</v>
      </c>
      <c r="S24" s="265">
        <v>1</v>
      </c>
      <c r="T24" s="265">
        <v>1</v>
      </c>
      <c r="U24" s="241" t="s">
        <v>284</v>
      </c>
      <c r="V24" s="359">
        <v>1</v>
      </c>
      <c r="W24" s="241" t="s">
        <v>666</v>
      </c>
      <c r="X24" s="241" t="s">
        <v>855</v>
      </c>
      <c r="Y24" s="374" t="s">
        <v>810</v>
      </c>
      <c r="Z24" s="241"/>
    </row>
    <row r="25" spans="1:26" ht="120">
      <c r="A25" s="264" t="s">
        <v>651</v>
      </c>
      <c r="B25" s="264" t="s">
        <v>300</v>
      </c>
      <c r="C25" s="234" t="s">
        <v>652</v>
      </c>
      <c r="D25" s="241"/>
      <c r="E25" s="241">
        <f t="shared" si="0"/>
        <v>2</v>
      </c>
      <c r="F25" s="241" t="s">
        <v>25</v>
      </c>
      <c r="G25" s="265"/>
      <c r="H25" s="265">
        <f t="shared" si="1"/>
        <v>2</v>
      </c>
      <c r="I25" s="265"/>
      <c r="J25" s="265"/>
      <c r="K25" s="265"/>
      <c r="L25" s="265">
        <v>1</v>
      </c>
      <c r="M25" s="265"/>
      <c r="N25" s="265"/>
      <c r="O25" s="265"/>
      <c r="P25" s="265"/>
      <c r="Q25" s="265"/>
      <c r="R25" s="265"/>
      <c r="S25" s="265"/>
      <c r="T25" s="265">
        <v>1</v>
      </c>
      <c r="U25" s="241" t="s">
        <v>284</v>
      </c>
      <c r="V25" s="359">
        <v>1</v>
      </c>
      <c r="W25" s="241" t="s">
        <v>660</v>
      </c>
      <c r="X25" s="241" t="s">
        <v>856</v>
      </c>
      <c r="Y25" s="374" t="s">
        <v>810</v>
      </c>
      <c r="Z25" s="241"/>
    </row>
    <row r="26" spans="1:26" ht="120">
      <c r="A26" s="264" t="s">
        <v>651</v>
      </c>
      <c r="B26" s="264" t="s">
        <v>301</v>
      </c>
      <c r="C26" s="234" t="s">
        <v>652</v>
      </c>
      <c r="D26" s="241"/>
      <c r="E26" s="241">
        <f t="shared" si="0"/>
        <v>2</v>
      </c>
      <c r="F26" s="241" t="s">
        <v>25</v>
      </c>
      <c r="G26" s="265"/>
      <c r="H26" s="265">
        <f t="shared" si="1"/>
        <v>2</v>
      </c>
      <c r="I26" s="265"/>
      <c r="J26" s="265"/>
      <c r="K26" s="265"/>
      <c r="L26" s="265"/>
      <c r="M26" s="265">
        <v>1</v>
      </c>
      <c r="N26" s="265"/>
      <c r="O26" s="265"/>
      <c r="P26" s="265"/>
      <c r="Q26" s="265"/>
      <c r="R26" s="265">
        <v>1</v>
      </c>
      <c r="S26" s="265"/>
      <c r="T26" s="265"/>
      <c r="U26" s="241" t="s">
        <v>284</v>
      </c>
      <c r="V26" s="359">
        <v>1</v>
      </c>
      <c r="W26" s="241" t="s">
        <v>660</v>
      </c>
      <c r="X26" s="241" t="s">
        <v>857</v>
      </c>
      <c r="Y26" s="374" t="s">
        <v>810</v>
      </c>
      <c r="Z26" s="241"/>
    </row>
    <row r="27" spans="1:26" ht="90">
      <c r="A27" s="266" t="s">
        <v>651</v>
      </c>
      <c r="B27" s="266" t="s">
        <v>302</v>
      </c>
      <c r="C27" s="61" t="s">
        <v>652</v>
      </c>
      <c r="D27" s="56"/>
      <c r="E27" s="56">
        <f t="shared" si="0"/>
        <v>1</v>
      </c>
      <c r="F27" s="56" t="s">
        <v>25</v>
      </c>
      <c r="G27" s="158"/>
      <c r="H27" s="158">
        <f t="shared" si="1"/>
        <v>1</v>
      </c>
      <c r="I27" s="158"/>
      <c r="J27" s="158"/>
      <c r="K27" s="158"/>
      <c r="L27" s="158"/>
      <c r="M27" s="158"/>
      <c r="N27" s="158"/>
      <c r="O27" s="158"/>
      <c r="P27" s="158"/>
      <c r="Q27" s="158"/>
      <c r="R27" s="267">
        <v>1</v>
      </c>
      <c r="S27" s="158"/>
      <c r="T27" s="158"/>
      <c r="U27" s="56" t="s">
        <v>284</v>
      </c>
      <c r="V27" s="56"/>
      <c r="W27" s="56" t="s">
        <v>660</v>
      </c>
      <c r="X27" s="56"/>
      <c r="Y27" s="373"/>
      <c r="Z27" s="56"/>
    </row>
    <row r="28" spans="1:26" ht="123.75" customHeight="1">
      <c r="A28" s="264" t="s">
        <v>651</v>
      </c>
      <c r="B28" s="264" t="s">
        <v>667</v>
      </c>
      <c r="C28" s="234" t="s">
        <v>652</v>
      </c>
      <c r="D28" s="241"/>
      <c r="E28" s="241">
        <f t="shared" si="0"/>
        <v>3</v>
      </c>
      <c r="F28" s="241" t="s">
        <v>25</v>
      </c>
      <c r="G28" s="265"/>
      <c r="H28" s="265">
        <f t="shared" si="1"/>
        <v>3</v>
      </c>
      <c r="I28" s="265"/>
      <c r="J28" s="265"/>
      <c r="K28" s="265"/>
      <c r="L28" s="265">
        <v>1</v>
      </c>
      <c r="M28" s="265"/>
      <c r="N28" s="265"/>
      <c r="O28" s="265">
        <v>1</v>
      </c>
      <c r="P28" s="265"/>
      <c r="Q28" s="265"/>
      <c r="R28" s="265"/>
      <c r="S28" s="265"/>
      <c r="T28" s="265">
        <v>1</v>
      </c>
      <c r="U28" s="241" t="s">
        <v>284</v>
      </c>
      <c r="V28" s="359">
        <v>1</v>
      </c>
      <c r="W28" s="241" t="s">
        <v>668</v>
      </c>
      <c r="X28" s="241" t="s">
        <v>858</v>
      </c>
      <c r="Y28" s="374" t="s">
        <v>810</v>
      </c>
      <c r="Z28" s="241"/>
    </row>
    <row r="29" spans="1:26" ht="188.25" customHeight="1">
      <c r="A29" s="264" t="s">
        <v>651</v>
      </c>
      <c r="B29" s="264" t="s">
        <v>669</v>
      </c>
      <c r="C29" s="234" t="s">
        <v>652</v>
      </c>
      <c r="D29" s="241"/>
      <c r="E29" s="241">
        <f t="shared" si="0"/>
        <v>2</v>
      </c>
      <c r="F29" s="241" t="s">
        <v>25</v>
      </c>
      <c r="G29" s="265"/>
      <c r="H29" s="265">
        <f t="shared" si="1"/>
        <v>2</v>
      </c>
      <c r="I29" s="265"/>
      <c r="J29" s="265"/>
      <c r="K29" s="265"/>
      <c r="L29" s="265">
        <v>1</v>
      </c>
      <c r="M29" s="265"/>
      <c r="N29" s="265"/>
      <c r="O29" s="265"/>
      <c r="P29" s="265"/>
      <c r="Q29" s="265"/>
      <c r="R29" s="265">
        <v>1</v>
      </c>
      <c r="S29" s="265"/>
      <c r="T29" s="265"/>
      <c r="U29" s="241" t="s">
        <v>284</v>
      </c>
      <c r="V29" s="359">
        <v>1</v>
      </c>
      <c r="W29" s="241" t="s">
        <v>660</v>
      </c>
      <c r="X29" s="375" t="s">
        <v>859</v>
      </c>
      <c r="Y29" s="374" t="s">
        <v>810</v>
      </c>
      <c r="Z29" s="241"/>
    </row>
    <row r="30" spans="1:26" ht="90">
      <c r="A30" s="266" t="s">
        <v>651</v>
      </c>
      <c r="B30" s="266" t="s">
        <v>670</v>
      </c>
      <c r="C30" s="61" t="s">
        <v>652</v>
      </c>
      <c r="D30" s="56"/>
      <c r="E30" s="56">
        <f t="shared" si="0"/>
        <v>1</v>
      </c>
      <c r="F30" s="56" t="s">
        <v>25</v>
      </c>
      <c r="G30" s="158"/>
      <c r="H30" s="158">
        <f t="shared" si="1"/>
        <v>1</v>
      </c>
      <c r="I30" s="158"/>
      <c r="J30" s="158"/>
      <c r="K30" s="158"/>
      <c r="L30" s="158"/>
      <c r="M30" s="158"/>
      <c r="N30" s="158"/>
      <c r="O30" s="158"/>
      <c r="P30" s="267">
        <v>1</v>
      </c>
      <c r="Q30" s="158"/>
      <c r="R30" s="158"/>
      <c r="S30" s="158"/>
      <c r="T30" s="158"/>
      <c r="U30" s="56" t="s">
        <v>284</v>
      </c>
      <c r="V30" s="56"/>
      <c r="W30" s="56" t="s">
        <v>660</v>
      </c>
      <c r="X30" s="56"/>
      <c r="Y30" s="373"/>
      <c r="Z30" s="56"/>
    </row>
    <row r="31" spans="1:26" ht="90">
      <c r="A31" s="266" t="s">
        <v>651</v>
      </c>
      <c r="B31" s="266" t="s">
        <v>671</v>
      </c>
      <c r="C31" s="61" t="s">
        <v>652</v>
      </c>
      <c r="D31" s="56"/>
      <c r="E31" s="56">
        <f t="shared" si="0"/>
        <v>1</v>
      </c>
      <c r="F31" s="56" t="s">
        <v>25</v>
      </c>
      <c r="G31" s="158"/>
      <c r="H31" s="158">
        <f t="shared" si="1"/>
        <v>1</v>
      </c>
      <c r="I31" s="158"/>
      <c r="J31" s="158"/>
      <c r="K31" s="158"/>
      <c r="L31" s="158"/>
      <c r="M31" s="158"/>
      <c r="N31" s="158"/>
      <c r="O31" s="158"/>
      <c r="P31" s="158"/>
      <c r="Q31" s="158"/>
      <c r="R31" s="158"/>
      <c r="S31" s="267">
        <v>1</v>
      </c>
      <c r="T31" s="158"/>
      <c r="U31" s="56" t="s">
        <v>284</v>
      </c>
      <c r="V31" s="56"/>
      <c r="W31" s="56" t="s">
        <v>660</v>
      </c>
      <c r="X31" s="56"/>
      <c r="Y31" s="373"/>
      <c r="Z31" s="56"/>
    </row>
    <row r="32" spans="1:26" ht="90">
      <c r="A32" s="266" t="s">
        <v>651</v>
      </c>
      <c r="B32" s="266" t="s">
        <v>304</v>
      </c>
      <c r="C32" s="61" t="s">
        <v>652</v>
      </c>
      <c r="D32" s="56"/>
      <c r="E32" s="56">
        <f t="shared" si="0"/>
        <v>2</v>
      </c>
      <c r="F32" s="56" t="s">
        <v>25</v>
      </c>
      <c r="G32" s="158"/>
      <c r="H32" s="158">
        <f t="shared" si="1"/>
        <v>2</v>
      </c>
      <c r="I32" s="158"/>
      <c r="J32" s="158"/>
      <c r="K32" s="267">
        <v>1</v>
      </c>
      <c r="L32" s="158"/>
      <c r="M32" s="158"/>
      <c r="N32" s="158"/>
      <c r="O32" s="158"/>
      <c r="P32" s="158"/>
      <c r="Q32" s="158"/>
      <c r="R32" s="267">
        <v>1</v>
      </c>
      <c r="S32" s="158"/>
      <c r="T32" s="158"/>
      <c r="U32" s="56" t="s">
        <v>284</v>
      </c>
      <c r="V32" s="56"/>
      <c r="W32" s="56" t="s">
        <v>660</v>
      </c>
      <c r="X32" s="56"/>
      <c r="Y32" s="373"/>
      <c r="Z32" s="56"/>
    </row>
    <row r="33" spans="1:26" ht="90">
      <c r="A33" s="266" t="s">
        <v>651</v>
      </c>
      <c r="B33" s="266" t="s">
        <v>305</v>
      </c>
      <c r="C33" s="61" t="s">
        <v>652</v>
      </c>
      <c r="D33" s="56"/>
      <c r="E33" s="56">
        <f t="shared" si="0"/>
        <v>1</v>
      </c>
      <c r="F33" s="56" t="s">
        <v>25</v>
      </c>
      <c r="G33" s="158"/>
      <c r="H33" s="158">
        <f t="shared" si="1"/>
        <v>1</v>
      </c>
      <c r="I33" s="158"/>
      <c r="J33" s="158"/>
      <c r="K33" s="158"/>
      <c r="L33" s="158"/>
      <c r="M33" s="158"/>
      <c r="N33" s="158"/>
      <c r="O33" s="158"/>
      <c r="P33" s="158"/>
      <c r="Q33" s="158"/>
      <c r="R33" s="267">
        <v>1</v>
      </c>
      <c r="S33" s="158"/>
      <c r="T33" s="158"/>
      <c r="U33" s="56" t="s">
        <v>284</v>
      </c>
      <c r="V33" s="56"/>
      <c r="W33" s="56" t="s">
        <v>672</v>
      </c>
      <c r="X33" s="56"/>
      <c r="Y33" s="373"/>
      <c r="Z33" s="56"/>
    </row>
    <row r="34" spans="1:26" ht="120">
      <c r="A34" s="264" t="s">
        <v>651</v>
      </c>
      <c r="B34" s="264" t="s">
        <v>306</v>
      </c>
      <c r="C34" s="234" t="s">
        <v>652</v>
      </c>
      <c r="D34" s="241"/>
      <c r="E34" s="241">
        <f t="shared" si="0"/>
        <v>1</v>
      </c>
      <c r="F34" s="241" t="s">
        <v>25</v>
      </c>
      <c r="G34" s="265"/>
      <c r="H34" s="265">
        <f t="shared" si="1"/>
        <v>1</v>
      </c>
      <c r="I34" s="265"/>
      <c r="J34" s="265"/>
      <c r="K34" s="265"/>
      <c r="L34" s="265">
        <v>1</v>
      </c>
      <c r="M34" s="265"/>
      <c r="N34" s="265"/>
      <c r="O34" s="265"/>
      <c r="P34" s="265"/>
      <c r="Q34" s="265"/>
      <c r="R34" s="265"/>
      <c r="S34" s="265"/>
      <c r="T34" s="265"/>
      <c r="U34" s="241" t="s">
        <v>284</v>
      </c>
      <c r="V34" s="359">
        <v>1</v>
      </c>
      <c r="W34" s="241" t="s">
        <v>672</v>
      </c>
      <c r="X34" s="241" t="s">
        <v>860</v>
      </c>
      <c r="Y34" s="374" t="s">
        <v>810</v>
      </c>
      <c r="Z34" s="241"/>
    </row>
    <row r="35" spans="1:26" ht="90">
      <c r="A35" s="266" t="s">
        <v>651</v>
      </c>
      <c r="B35" s="266" t="s">
        <v>307</v>
      </c>
      <c r="C35" s="61" t="s">
        <v>652</v>
      </c>
      <c r="D35" s="56"/>
      <c r="E35" s="56">
        <f t="shared" si="0"/>
        <v>1</v>
      </c>
      <c r="F35" s="56" t="s">
        <v>25</v>
      </c>
      <c r="G35" s="158"/>
      <c r="H35" s="158">
        <f t="shared" si="1"/>
        <v>1</v>
      </c>
      <c r="I35" s="158"/>
      <c r="J35" s="158"/>
      <c r="K35" s="158"/>
      <c r="L35" s="158"/>
      <c r="M35" s="158"/>
      <c r="N35" s="158"/>
      <c r="O35" s="267">
        <v>1</v>
      </c>
      <c r="P35" s="158"/>
      <c r="Q35" s="158"/>
      <c r="R35" s="158"/>
      <c r="S35" s="158"/>
      <c r="T35" s="158"/>
      <c r="U35" s="56" t="s">
        <v>284</v>
      </c>
      <c r="V35" s="56"/>
      <c r="W35" s="56" t="s">
        <v>672</v>
      </c>
      <c r="X35" s="56"/>
      <c r="Y35" s="373"/>
      <c r="Z35" s="56"/>
    </row>
    <row r="36" spans="1:26" ht="90">
      <c r="A36" s="266" t="s">
        <v>651</v>
      </c>
      <c r="B36" s="266" t="s">
        <v>308</v>
      </c>
      <c r="C36" s="61" t="s">
        <v>652</v>
      </c>
      <c r="D36" s="56"/>
      <c r="E36" s="56">
        <f t="shared" si="0"/>
        <v>1</v>
      </c>
      <c r="F36" s="56" t="s">
        <v>25</v>
      </c>
      <c r="G36" s="158"/>
      <c r="H36" s="158">
        <f t="shared" si="1"/>
        <v>1</v>
      </c>
      <c r="I36" s="158"/>
      <c r="J36" s="158"/>
      <c r="K36" s="158"/>
      <c r="L36" s="158"/>
      <c r="M36" s="158"/>
      <c r="N36" s="158"/>
      <c r="O36" s="158"/>
      <c r="P36" s="158"/>
      <c r="Q36" s="158"/>
      <c r="R36" s="158"/>
      <c r="S36" s="267">
        <v>1</v>
      </c>
      <c r="T36" s="158"/>
      <c r="U36" s="56" t="s">
        <v>284</v>
      </c>
      <c r="V36" s="56"/>
      <c r="W36" s="56" t="s">
        <v>672</v>
      </c>
      <c r="X36" s="56"/>
      <c r="Y36" s="373"/>
      <c r="Z36" s="56"/>
    </row>
    <row r="37" spans="1:26" ht="31.5">
      <c r="A37" s="268" t="s">
        <v>98</v>
      </c>
      <c r="B37" s="269">
        <v>45688</v>
      </c>
      <c r="H37" s="158">
        <f t="shared" ref="H37:T37" si="2">SUM(H8:H36)</f>
        <v>60</v>
      </c>
      <c r="I37" s="158">
        <f t="shared" si="2"/>
        <v>0</v>
      </c>
      <c r="J37" s="158">
        <f t="shared" si="2"/>
        <v>2</v>
      </c>
      <c r="K37" s="158">
        <f t="shared" si="2"/>
        <v>5</v>
      </c>
      <c r="L37" s="158">
        <f t="shared" si="2"/>
        <v>8</v>
      </c>
      <c r="M37" s="158">
        <f t="shared" si="2"/>
        <v>3</v>
      </c>
      <c r="N37" s="158">
        <f t="shared" si="2"/>
        <v>7</v>
      </c>
      <c r="O37" s="158">
        <f t="shared" si="2"/>
        <v>3</v>
      </c>
      <c r="P37" s="158">
        <f t="shared" si="2"/>
        <v>2</v>
      </c>
      <c r="Q37" s="158">
        <f t="shared" si="2"/>
        <v>7</v>
      </c>
      <c r="R37" s="158">
        <f t="shared" si="2"/>
        <v>7</v>
      </c>
      <c r="S37" s="158">
        <f t="shared" si="2"/>
        <v>6</v>
      </c>
      <c r="T37" s="158">
        <f t="shared" si="2"/>
        <v>10</v>
      </c>
    </row>
    <row r="38" spans="1:26" ht="16.5" customHeight="1"/>
    <row r="39" spans="1:26"/>
    <row r="40" spans="1:26"/>
    <row r="41" spans="1:26"/>
    <row r="42" spans="1:26"/>
    <row r="43" spans="1:26"/>
    <row r="44" spans="1:26"/>
    <row r="45" spans="1:26"/>
    <row r="46" spans="1:26"/>
    <row r="47" spans="1:26"/>
    <row r="48" spans="1:26"/>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ht="15" customHeight="1"/>
    <row r="105" ht="15" customHeight="1"/>
    <row r="106" ht="15" customHeight="1"/>
    <row r="107" ht="15" customHeight="1"/>
    <row r="108" ht="15" customHeight="1"/>
    <row r="109" ht="15" customHeight="1"/>
  </sheetData>
  <autoFilter ref="A7:Z37" xr:uid="{DA96A26B-79F3-4A1E-AC1A-C518DBD01052}"/>
  <mergeCells count="19">
    <mergeCell ref="I6:T6"/>
    <mergeCell ref="V6:V7"/>
    <mergeCell ref="W6:W7"/>
    <mergeCell ref="X6:X7"/>
    <mergeCell ref="A1:A3"/>
    <mergeCell ref="B1:X1"/>
    <mergeCell ref="B2:X3"/>
    <mergeCell ref="B4:Z4"/>
    <mergeCell ref="A5:A7"/>
    <mergeCell ref="B5:B7"/>
    <mergeCell ref="G5:T5"/>
    <mergeCell ref="U5:U7"/>
    <mergeCell ref="V5:X5"/>
    <mergeCell ref="Y5:Y7"/>
    <mergeCell ref="Z5:Z7"/>
    <mergeCell ref="C6:C7"/>
    <mergeCell ref="D6:D7"/>
    <mergeCell ref="G6:G7"/>
    <mergeCell ref="H6:H7"/>
  </mergeCells>
  <dataValidations count="3">
    <dataValidation operator="lessThan" allowBlank="1" showInputMessage="1" showErrorMessage="1" sqref="Z2:Z3 B1:B2 Y3" xr:uid="{54BD7B37-BF71-47BD-ABF0-F85303765C07}"/>
    <dataValidation type="decimal" operator="lessThan" showInputMessage="1" sqref="Z1" xr:uid="{7EE108A6-35FB-4D46-9702-ABC1C4E63FC0}">
      <formula1>0</formula1>
    </dataValidation>
    <dataValidation type="decimal" operator="lessThan" allowBlank="1" showInputMessage="1" showErrorMessage="1" sqref="Y1:Y2" xr:uid="{F02F8603-63AA-401E-8E4D-024844F60790}">
      <formula1>0</formula1>
    </dataValidation>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4745C-30E8-4AA9-BAC0-F522CD07D709}">
  <sheetPr>
    <tabColor rgb="FF00B050"/>
  </sheetPr>
  <dimension ref="A1:Z72"/>
  <sheetViews>
    <sheetView zoomScale="90" zoomScaleNormal="90" workbookViewId="0">
      <pane ySplit="7" topLeftCell="A8" activePane="bottomLeft" state="frozen"/>
      <selection pane="bottomLeft" activeCell="A8" sqref="A8"/>
    </sheetView>
  </sheetViews>
  <sheetFormatPr baseColWidth="10" defaultColWidth="0" defaultRowHeight="14.45" customHeight="1" zeroHeight="1"/>
  <cols>
    <col min="1" max="1" width="30.5703125" customWidth="1"/>
    <col min="2" max="2" width="32" customWidth="1"/>
    <col min="3" max="3" width="29.85546875" customWidth="1"/>
    <col min="4" max="4" width="27.140625" customWidth="1"/>
    <col min="5" max="5" width="16.28515625" customWidth="1"/>
    <col min="6" max="6" width="15.5703125" customWidth="1"/>
    <col min="7" max="7" width="12.28515625" customWidth="1"/>
    <col min="8" max="8" width="12.42578125" customWidth="1"/>
    <col min="9" max="10" width="6.5703125" customWidth="1"/>
    <col min="11" max="11" width="7.42578125" customWidth="1"/>
    <col min="12" max="12" width="6.7109375" customWidth="1"/>
    <col min="13" max="13" width="7" customWidth="1"/>
    <col min="14" max="14" width="6.140625" customWidth="1"/>
    <col min="15" max="15" width="6" customWidth="1"/>
    <col min="16" max="16" width="5.5703125" customWidth="1"/>
    <col min="17" max="17" width="5.85546875" customWidth="1"/>
    <col min="18" max="18" width="6" customWidth="1"/>
    <col min="19" max="19" width="5.5703125" customWidth="1"/>
    <col min="20" max="20" width="6.5703125" customWidth="1"/>
    <col min="21" max="21" width="24.28515625" customWidth="1"/>
    <col min="22" max="22" width="19.28515625" customWidth="1"/>
    <col min="23" max="23" width="45.7109375" customWidth="1"/>
    <col min="24" max="24" width="44.85546875" customWidth="1"/>
    <col min="25" max="25" width="15.7109375" customWidth="1"/>
    <col min="26" max="26" width="22.5703125" customWidth="1"/>
    <col min="27" max="16384" width="11.42578125" hidden="1"/>
  </cols>
  <sheetData>
    <row r="1" spans="1:26" ht="27" customHeight="1">
      <c r="A1" s="1"/>
      <c r="B1" s="624" t="s">
        <v>22</v>
      </c>
      <c r="C1" s="625"/>
      <c r="D1" s="625"/>
      <c r="E1" s="625"/>
      <c r="F1" s="625"/>
      <c r="G1" s="625"/>
      <c r="H1" s="625"/>
      <c r="I1" s="625"/>
      <c r="J1" s="625"/>
      <c r="K1" s="625"/>
      <c r="L1" s="625"/>
      <c r="M1" s="625"/>
      <c r="N1" s="625"/>
      <c r="O1" s="625"/>
      <c r="P1" s="625"/>
      <c r="Q1" s="625"/>
      <c r="R1" s="625"/>
      <c r="S1" s="625"/>
      <c r="T1" s="625"/>
      <c r="U1" s="625"/>
      <c r="V1" s="625"/>
      <c r="W1" s="625"/>
      <c r="X1" s="626"/>
      <c r="Y1" s="11" t="s">
        <v>0</v>
      </c>
      <c r="Z1" s="2" t="s">
        <v>71</v>
      </c>
    </row>
    <row r="2" spans="1:26" ht="21" customHeight="1">
      <c r="A2" s="10"/>
      <c r="B2" s="627" t="s">
        <v>82</v>
      </c>
      <c r="C2" s="628"/>
      <c r="D2" s="628"/>
      <c r="E2" s="628"/>
      <c r="F2" s="628"/>
      <c r="G2" s="628"/>
      <c r="H2" s="628"/>
      <c r="I2" s="628"/>
      <c r="J2" s="628"/>
      <c r="K2" s="628"/>
      <c r="L2" s="628"/>
      <c r="M2" s="628"/>
      <c r="N2" s="628"/>
      <c r="O2" s="628"/>
      <c r="P2" s="628"/>
      <c r="Q2" s="628"/>
      <c r="R2" s="628"/>
      <c r="S2" s="628"/>
      <c r="T2" s="628"/>
      <c r="U2" s="628"/>
      <c r="V2" s="628"/>
      <c r="W2" s="628"/>
      <c r="X2" s="629"/>
      <c r="Y2" s="12" t="s">
        <v>1</v>
      </c>
      <c r="Z2" s="15">
        <v>1</v>
      </c>
    </row>
    <row r="3" spans="1:26" ht="24" customHeight="1" thickBot="1">
      <c r="A3" s="5"/>
      <c r="B3" s="630"/>
      <c r="C3" s="631"/>
      <c r="D3" s="631"/>
      <c r="E3" s="631"/>
      <c r="F3" s="631"/>
      <c r="G3" s="631"/>
      <c r="H3" s="631"/>
      <c r="I3" s="631"/>
      <c r="J3" s="631"/>
      <c r="K3" s="631"/>
      <c r="L3" s="631"/>
      <c r="M3" s="631"/>
      <c r="N3" s="631"/>
      <c r="O3" s="631"/>
      <c r="P3" s="631"/>
      <c r="Q3" s="631"/>
      <c r="R3" s="631"/>
      <c r="S3" s="631"/>
      <c r="T3" s="631"/>
      <c r="U3" s="631"/>
      <c r="V3" s="631"/>
      <c r="W3" s="631"/>
      <c r="X3" s="632"/>
      <c r="Y3" s="14" t="s">
        <v>7</v>
      </c>
      <c r="Z3" s="16">
        <v>45077</v>
      </c>
    </row>
    <row r="4" spans="1:26" ht="34.5" customHeight="1" thickBot="1">
      <c r="A4" s="54" t="s">
        <v>119</v>
      </c>
      <c r="B4" s="633"/>
      <c r="C4" s="634"/>
      <c r="D4" s="634"/>
      <c r="E4" s="634"/>
      <c r="F4" s="634"/>
      <c r="G4" s="634"/>
      <c r="H4" s="634"/>
      <c r="I4" s="634"/>
      <c r="J4" s="634"/>
      <c r="K4" s="634"/>
      <c r="L4" s="634"/>
      <c r="M4" s="634"/>
      <c r="N4" s="634"/>
      <c r="O4" s="634"/>
      <c r="P4" s="634"/>
      <c r="Q4" s="634"/>
      <c r="R4" s="634"/>
      <c r="S4" s="634"/>
      <c r="T4" s="634"/>
      <c r="U4" s="634"/>
      <c r="V4" s="634"/>
      <c r="W4" s="634"/>
      <c r="X4" s="634"/>
      <c r="Y4" s="634"/>
      <c r="Z4" s="635"/>
    </row>
    <row r="5" spans="1:26" ht="30.75" customHeight="1" thickBot="1">
      <c r="A5" s="639" t="s">
        <v>101</v>
      </c>
      <c r="B5" s="650" t="s">
        <v>83</v>
      </c>
      <c r="C5" s="642" t="s">
        <v>84</v>
      </c>
      <c r="D5" s="643"/>
      <c r="E5" s="643"/>
      <c r="F5" s="644"/>
      <c r="G5" s="664" t="s">
        <v>91</v>
      </c>
      <c r="H5" s="665"/>
      <c r="I5" s="665"/>
      <c r="J5" s="665"/>
      <c r="K5" s="665"/>
      <c r="L5" s="665"/>
      <c r="M5" s="665"/>
      <c r="N5" s="665"/>
      <c r="O5" s="665"/>
      <c r="P5" s="665"/>
      <c r="Q5" s="665"/>
      <c r="R5" s="665"/>
      <c r="S5" s="665"/>
      <c r="T5" s="665"/>
      <c r="U5" s="666"/>
      <c r="V5" s="664" t="s">
        <v>92</v>
      </c>
      <c r="W5" s="665"/>
      <c r="X5" s="665"/>
      <c r="Y5" s="666"/>
      <c r="Z5" s="636" t="s">
        <v>97</v>
      </c>
    </row>
    <row r="6" spans="1:26" ht="36" customHeight="1" thickBot="1">
      <c r="A6" s="640"/>
      <c r="B6" s="650"/>
      <c r="C6" s="637" t="s">
        <v>85</v>
      </c>
      <c r="D6" s="637" t="s">
        <v>86</v>
      </c>
      <c r="E6" s="637" t="s">
        <v>87</v>
      </c>
      <c r="F6" s="636" t="s">
        <v>88</v>
      </c>
      <c r="G6" s="642" t="s">
        <v>89</v>
      </c>
      <c r="H6" s="644"/>
      <c r="I6" s="646" t="s">
        <v>90</v>
      </c>
      <c r="J6" s="647"/>
      <c r="K6" s="647"/>
      <c r="L6" s="647"/>
      <c r="M6" s="647"/>
      <c r="N6" s="647"/>
      <c r="O6" s="647"/>
      <c r="P6" s="647"/>
      <c r="Q6" s="647"/>
      <c r="R6" s="647"/>
      <c r="S6" s="647"/>
      <c r="T6" s="648"/>
      <c r="U6" s="636" t="s">
        <v>100</v>
      </c>
      <c r="V6" s="637" t="s">
        <v>93</v>
      </c>
      <c r="W6" s="637" t="s">
        <v>94</v>
      </c>
      <c r="X6" s="637" t="s">
        <v>95</v>
      </c>
      <c r="Y6" s="637" t="s">
        <v>96</v>
      </c>
      <c r="Z6" s="637"/>
    </row>
    <row r="7" spans="1:26" ht="30.75" customHeight="1" thickBot="1">
      <c r="A7" s="641"/>
      <c r="B7" s="645"/>
      <c r="C7" s="638"/>
      <c r="D7" s="638"/>
      <c r="E7" s="638"/>
      <c r="F7" s="645"/>
      <c r="G7" s="6" t="s">
        <v>8</v>
      </c>
      <c r="H7" s="6" t="s">
        <v>9</v>
      </c>
      <c r="I7" s="7" t="s">
        <v>10</v>
      </c>
      <c r="J7" s="8" t="s">
        <v>11</v>
      </c>
      <c r="K7" s="8" t="s">
        <v>12</v>
      </c>
      <c r="L7" s="8" t="s">
        <v>13</v>
      </c>
      <c r="M7" s="8" t="s">
        <v>14</v>
      </c>
      <c r="N7" s="8" t="s">
        <v>15</v>
      </c>
      <c r="O7" s="8" t="s">
        <v>16</v>
      </c>
      <c r="P7" s="8" t="s">
        <v>17</v>
      </c>
      <c r="Q7" s="8" t="s">
        <v>18</v>
      </c>
      <c r="R7" s="8" t="s">
        <v>19</v>
      </c>
      <c r="S7" s="8" t="s">
        <v>20</v>
      </c>
      <c r="T7" s="9" t="s">
        <v>21</v>
      </c>
      <c r="U7" s="638"/>
      <c r="V7" s="638"/>
      <c r="W7" s="638"/>
      <c r="X7" s="638"/>
      <c r="Y7" s="638"/>
      <c r="Z7" s="638"/>
    </row>
    <row r="8" spans="1:26" s="60" customFormat="1" ht="111" customHeight="1">
      <c r="A8" s="56" t="s">
        <v>732</v>
      </c>
      <c r="B8" s="131" t="s">
        <v>733</v>
      </c>
      <c r="C8" s="131" t="s">
        <v>734</v>
      </c>
      <c r="D8" s="131" t="s">
        <v>735</v>
      </c>
      <c r="E8" s="151"/>
      <c r="F8" s="592" t="s">
        <v>736</v>
      </c>
      <c r="G8" s="151">
        <v>0</v>
      </c>
      <c r="H8" s="151">
        <v>1</v>
      </c>
      <c r="I8" s="151">
        <v>1</v>
      </c>
      <c r="J8" s="151"/>
      <c r="K8" s="151"/>
      <c r="L8" s="151"/>
      <c r="M8" s="151"/>
      <c r="N8" s="151"/>
      <c r="O8" s="151"/>
      <c r="P8" s="151"/>
      <c r="Q8" s="151"/>
      <c r="R8" s="151"/>
      <c r="S8" s="151"/>
      <c r="T8" s="151"/>
      <c r="U8" s="56" t="s">
        <v>737</v>
      </c>
      <c r="V8" s="359">
        <f>+SUM(I8:T8)/H8</f>
        <v>1</v>
      </c>
      <c r="W8" s="347" t="s">
        <v>738</v>
      </c>
      <c r="X8" s="347" t="s">
        <v>739</v>
      </c>
      <c r="Y8" s="374" t="s">
        <v>983</v>
      </c>
      <c r="Z8" s="56" t="s">
        <v>740</v>
      </c>
    </row>
    <row r="9" spans="1:26" s="59" customFormat="1" ht="134.25" customHeight="1">
      <c r="A9" s="56" t="s">
        <v>732</v>
      </c>
      <c r="B9" s="39" t="s">
        <v>741</v>
      </c>
      <c r="C9" s="131" t="s">
        <v>734</v>
      </c>
      <c r="D9" s="131" t="s">
        <v>735</v>
      </c>
      <c r="E9" s="151"/>
      <c r="F9" s="151" t="s">
        <v>25</v>
      </c>
      <c r="G9" s="58">
        <v>0</v>
      </c>
      <c r="H9" s="593">
        <v>4</v>
      </c>
      <c r="I9" s="151"/>
      <c r="J9" s="151"/>
      <c r="K9" s="592">
        <v>1</v>
      </c>
      <c r="L9" s="151"/>
      <c r="M9" s="151"/>
      <c r="N9" s="592">
        <v>1</v>
      </c>
      <c r="O9" s="151"/>
      <c r="P9" s="151"/>
      <c r="Q9" s="592"/>
      <c r="R9" s="151"/>
      <c r="S9" s="151"/>
      <c r="T9" s="592"/>
      <c r="U9" s="61" t="s">
        <v>742</v>
      </c>
      <c r="V9" s="359">
        <f>+SUM(I9:T9)/H9</f>
        <v>0.5</v>
      </c>
      <c r="W9" s="595" t="s">
        <v>981</v>
      </c>
      <c r="X9" s="47" t="s">
        <v>982</v>
      </c>
      <c r="Y9" s="374" t="s">
        <v>983</v>
      </c>
      <c r="Z9" s="56" t="s">
        <v>740</v>
      </c>
    </row>
    <row r="10" spans="1:26" ht="90.75" customHeight="1">
      <c r="A10" s="56" t="s">
        <v>732</v>
      </c>
      <c r="B10" s="39" t="s">
        <v>743</v>
      </c>
      <c r="C10" s="594" t="s">
        <v>744</v>
      </c>
      <c r="D10" s="131" t="s">
        <v>735</v>
      </c>
      <c r="E10" s="151"/>
      <c r="F10" s="592" t="s">
        <v>23</v>
      </c>
      <c r="G10" s="58">
        <v>0</v>
      </c>
      <c r="H10" s="58">
        <v>12</v>
      </c>
      <c r="I10" s="151">
        <v>1</v>
      </c>
      <c r="J10" s="151">
        <v>1</v>
      </c>
      <c r="K10" s="151">
        <v>1</v>
      </c>
      <c r="L10" s="151">
        <v>1</v>
      </c>
      <c r="M10" s="151">
        <v>1</v>
      </c>
      <c r="N10" s="151">
        <v>1</v>
      </c>
      <c r="O10" s="151"/>
      <c r="P10" s="151"/>
      <c r="Q10" s="151"/>
      <c r="R10" s="151"/>
      <c r="S10" s="151"/>
      <c r="T10" s="151"/>
      <c r="U10" s="39" t="s">
        <v>745</v>
      </c>
      <c r="V10" s="359">
        <f>+SUM(I10:T10)/H10</f>
        <v>0.5</v>
      </c>
      <c r="W10" s="47" t="s">
        <v>745</v>
      </c>
      <c r="X10" s="47" t="s">
        <v>746</v>
      </c>
      <c r="Y10" s="374" t="s">
        <v>983</v>
      </c>
      <c r="Z10" s="56" t="s">
        <v>740</v>
      </c>
    </row>
    <row r="11" spans="1:26" ht="31.5">
      <c r="A11" s="13" t="s">
        <v>98</v>
      </c>
      <c r="B11" s="52">
        <v>45688</v>
      </c>
    </row>
    <row r="12" spans="1:26" ht="16.5" customHeight="1"/>
    <row r="13" spans="1:26" ht="15"/>
    <row r="14" spans="1:26" ht="15"/>
    <row r="15" spans="1:26" ht="15"/>
    <row r="16" spans="1:26" ht="15"/>
    <row r="17" ht="15"/>
    <row r="18" ht="15"/>
    <row r="19" ht="15"/>
    <row r="20" ht="15"/>
    <row r="21" ht="15"/>
    <row r="22" ht="15"/>
    <row r="23" ht="15"/>
    <row r="24" ht="15"/>
    <row r="25" ht="15"/>
    <row r="26" ht="15"/>
    <row r="27" ht="15"/>
    <row r="28" ht="15"/>
    <row r="29" ht="15"/>
    <row r="30" ht="15"/>
    <row r="31" ht="15"/>
    <row r="32" ht="15"/>
    <row r="33" ht="15"/>
    <row r="34" ht="15"/>
    <row r="35" ht="15"/>
    <row r="36" ht="15"/>
    <row r="37" ht="15"/>
    <row r="38" ht="15"/>
    <row r="39" ht="15"/>
    <row r="40" ht="15"/>
    <row r="41" ht="15"/>
    <row r="42" ht="15"/>
    <row r="43" ht="15"/>
    <row r="44" ht="15"/>
    <row r="45" ht="15"/>
    <row r="46" ht="15"/>
    <row r="47" ht="15"/>
    <row r="48" ht="15"/>
    <row r="49" ht="15"/>
    <row r="50" ht="15"/>
    <row r="51" ht="15"/>
    <row r="52" ht="15"/>
    <row r="53" ht="15"/>
    <row r="54" ht="15"/>
    <row r="55" ht="15"/>
    <row r="56" ht="15"/>
    <row r="57" ht="15"/>
    <row r="58" ht="15"/>
    <row r="59" ht="15"/>
    <row r="60" ht="15"/>
    <row r="61" ht="15"/>
    <row r="62" ht="15"/>
    <row r="63" ht="15"/>
    <row r="64" ht="15"/>
    <row r="65" ht="15"/>
    <row r="66" ht="15"/>
    <row r="67" ht="14.45" customHeight="1"/>
    <row r="68" ht="14.45" customHeight="1"/>
    <row r="69" ht="14.45" customHeight="1"/>
    <row r="70" ht="14.45" customHeight="1"/>
    <row r="71" ht="14.45" customHeight="1"/>
    <row r="72" ht="14.45" customHeight="1"/>
  </sheetData>
  <mergeCells count="20">
    <mergeCell ref="F6:F7"/>
    <mergeCell ref="G6:H6"/>
    <mergeCell ref="I6:T6"/>
    <mergeCell ref="U6:U7"/>
    <mergeCell ref="B1:X1"/>
    <mergeCell ref="B2:X3"/>
    <mergeCell ref="B4:Z4"/>
    <mergeCell ref="Z5:Z7"/>
    <mergeCell ref="A5:A7"/>
    <mergeCell ref="B5:B7"/>
    <mergeCell ref="C5:F5"/>
    <mergeCell ref="G5:U5"/>
    <mergeCell ref="V5:Y5"/>
    <mergeCell ref="C6:C7"/>
    <mergeCell ref="V6:V7"/>
    <mergeCell ref="W6:W7"/>
    <mergeCell ref="X6:X7"/>
    <mergeCell ref="Y6:Y7"/>
    <mergeCell ref="D6:D7"/>
    <mergeCell ref="E6:E7"/>
  </mergeCells>
  <dataValidations count="3">
    <dataValidation type="decimal" operator="lessThan" allowBlank="1" showInputMessage="1" showErrorMessage="1" sqref="Y1:Y2" xr:uid="{9D51C16A-889B-485F-ACD1-0186A0015C43}">
      <formula1>0</formula1>
    </dataValidation>
    <dataValidation type="decimal" operator="lessThan" showInputMessage="1" sqref="Z1" xr:uid="{56A1DCD1-96FE-4A0E-AEB7-EF5046DD03E6}">
      <formula1>0</formula1>
    </dataValidation>
    <dataValidation operator="lessThan" allowBlank="1" showInputMessage="1" showErrorMessage="1" sqref="Z2:Z3 B1:B2 Y3" xr:uid="{F6F6B672-C826-4AB1-8EA6-6F6A68938C77}"/>
  </dataValidations>
  <pageMargins left="0.7" right="0.7" top="0.75" bottom="0.75" header="0.3" footer="0.3"/>
  <pageSetup scale="33"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27BA4-C520-4EF7-8D94-E7EF15E5E7C1}">
  <sheetPr>
    <tabColor rgb="FF00B050"/>
  </sheetPr>
  <dimension ref="A1:Z99"/>
  <sheetViews>
    <sheetView zoomScale="70" zoomScaleNormal="70" workbookViewId="0">
      <pane ySplit="7" topLeftCell="A8" activePane="bottomLeft" state="frozen"/>
      <selection pane="bottomLeft" activeCell="A8" sqref="A8:XFD8"/>
    </sheetView>
  </sheetViews>
  <sheetFormatPr baseColWidth="10" defaultColWidth="0" defaultRowHeight="15" customHeight="1" zeroHeight="1"/>
  <cols>
    <col min="1" max="1" width="14" customWidth="1"/>
    <col min="2" max="2" width="32.28515625" customWidth="1"/>
    <col min="3" max="3" width="38.5703125" hidden="1" customWidth="1"/>
    <col min="4" max="4" width="15.5703125" customWidth="1"/>
    <col min="5" max="5" width="16.28515625" customWidth="1"/>
    <col min="6" max="6" width="17.7109375" customWidth="1"/>
    <col min="7" max="7" width="12.28515625" customWidth="1"/>
    <col min="8" max="8" width="12.42578125" customWidth="1"/>
    <col min="9" max="10" width="7.42578125" customWidth="1"/>
    <col min="11" max="11" width="7.85546875" customWidth="1"/>
    <col min="12" max="12" width="7.42578125" customWidth="1"/>
    <col min="13" max="13" width="7.5703125" customWidth="1"/>
    <col min="14" max="19" width="7.42578125" customWidth="1"/>
    <col min="20" max="20" width="9.28515625" customWidth="1"/>
    <col min="21" max="21" width="17.85546875" customWidth="1"/>
    <col min="22" max="22" width="13.5703125" customWidth="1"/>
    <col min="23" max="23" width="23.140625" customWidth="1"/>
    <col min="24" max="24" width="52" customWidth="1"/>
    <col min="25" max="25" width="29.7109375" customWidth="1"/>
    <col min="26" max="26" width="22.5703125" customWidth="1"/>
    <col min="27" max="16384" width="11.42578125" hidden="1"/>
  </cols>
  <sheetData>
    <row r="1" spans="1:26" ht="27" customHeight="1">
      <c r="A1" s="1"/>
      <c r="B1" s="624" t="s">
        <v>22</v>
      </c>
      <c r="C1" s="625"/>
      <c r="D1" s="625"/>
      <c r="E1" s="625"/>
      <c r="F1" s="625"/>
      <c r="G1" s="625"/>
      <c r="H1" s="625"/>
      <c r="I1" s="625"/>
      <c r="J1" s="625"/>
      <c r="K1" s="625"/>
      <c r="L1" s="625"/>
      <c r="M1" s="625"/>
      <c r="N1" s="625"/>
      <c r="O1" s="625"/>
      <c r="P1" s="625"/>
      <c r="Q1" s="625"/>
      <c r="R1" s="625"/>
      <c r="S1" s="625"/>
      <c r="T1" s="625"/>
      <c r="U1" s="625"/>
      <c r="V1" s="625"/>
      <c r="W1" s="625"/>
      <c r="X1" s="626"/>
      <c r="Y1" s="11" t="s">
        <v>0</v>
      </c>
      <c r="Z1" s="2" t="s">
        <v>71</v>
      </c>
    </row>
    <row r="2" spans="1:26" ht="21" customHeight="1">
      <c r="A2" s="10"/>
      <c r="B2" s="627" t="s">
        <v>82</v>
      </c>
      <c r="C2" s="628"/>
      <c r="D2" s="628"/>
      <c r="E2" s="628"/>
      <c r="F2" s="628"/>
      <c r="G2" s="628"/>
      <c r="H2" s="628"/>
      <c r="I2" s="628"/>
      <c r="J2" s="628"/>
      <c r="K2" s="628"/>
      <c r="L2" s="628"/>
      <c r="M2" s="628"/>
      <c r="N2" s="628"/>
      <c r="O2" s="628"/>
      <c r="P2" s="628"/>
      <c r="Q2" s="628"/>
      <c r="R2" s="628"/>
      <c r="S2" s="628"/>
      <c r="T2" s="628"/>
      <c r="U2" s="628"/>
      <c r="V2" s="628"/>
      <c r="W2" s="628"/>
      <c r="X2" s="629"/>
      <c r="Y2" s="12" t="s">
        <v>1</v>
      </c>
      <c r="Z2" s="15">
        <v>1</v>
      </c>
    </row>
    <row r="3" spans="1:26" ht="24" customHeight="1" thickBot="1">
      <c r="A3" s="5"/>
      <c r="B3" s="630"/>
      <c r="C3" s="631"/>
      <c r="D3" s="631"/>
      <c r="E3" s="631"/>
      <c r="F3" s="631"/>
      <c r="G3" s="631"/>
      <c r="H3" s="631"/>
      <c r="I3" s="631"/>
      <c r="J3" s="631"/>
      <c r="K3" s="631"/>
      <c r="L3" s="631"/>
      <c r="M3" s="631"/>
      <c r="N3" s="631"/>
      <c r="O3" s="631"/>
      <c r="P3" s="631"/>
      <c r="Q3" s="631"/>
      <c r="R3" s="631"/>
      <c r="S3" s="631"/>
      <c r="T3" s="631"/>
      <c r="U3" s="631"/>
      <c r="V3" s="631"/>
      <c r="W3" s="631"/>
      <c r="X3" s="632"/>
      <c r="Y3" s="14" t="s">
        <v>7</v>
      </c>
      <c r="Z3" s="16">
        <v>45077</v>
      </c>
    </row>
    <row r="4" spans="1:26" ht="34.5" customHeight="1" thickBot="1">
      <c r="A4" s="54" t="s">
        <v>119</v>
      </c>
      <c r="B4" s="680" t="s">
        <v>430</v>
      </c>
      <c r="C4" s="681"/>
      <c r="D4" s="681"/>
      <c r="E4" s="681"/>
      <c r="F4" s="681"/>
      <c r="G4" s="681"/>
      <c r="H4" s="681"/>
      <c r="I4" s="681"/>
      <c r="J4" s="681"/>
      <c r="K4" s="681"/>
      <c r="L4" s="681"/>
      <c r="M4" s="681"/>
      <c r="N4" s="681"/>
      <c r="O4" s="681"/>
      <c r="P4" s="681"/>
      <c r="Q4" s="681"/>
      <c r="R4" s="681"/>
      <c r="S4" s="681"/>
      <c r="T4" s="681"/>
      <c r="U4" s="681"/>
      <c r="V4" s="681"/>
      <c r="W4" s="681"/>
      <c r="X4" s="681"/>
      <c r="Y4" s="681"/>
      <c r="Z4" s="682"/>
    </row>
    <row r="5" spans="1:26" ht="30.75" customHeight="1" thickBot="1">
      <c r="A5" s="639" t="s">
        <v>101</v>
      </c>
      <c r="B5" s="650" t="s">
        <v>83</v>
      </c>
      <c r="C5" s="642" t="s">
        <v>84</v>
      </c>
      <c r="D5" s="643"/>
      <c r="E5" s="643"/>
      <c r="F5" s="644"/>
      <c r="G5" s="642" t="s">
        <v>91</v>
      </c>
      <c r="H5" s="643"/>
      <c r="I5" s="643"/>
      <c r="J5" s="643"/>
      <c r="K5" s="643"/>
      <c r="L5" s="643"/>
      <c r="M5" s="643"/>
      <c r="N5" s="643"/>
      <c r="O5" s="643"/>
      <c r="P5" s="643"/>
      <c r="Q5" s="643"/>
      <c r="R5" s="643"/>
      <c r="S5" s="643"/>
      <c r="T5" s="643"/>
      <c r="U5" s="644"/>
      <c r="V5" s="642" t="s">
        <v>92</v>
      </c>
      <c r="W5" s="643"/>
      <c r="X5" s="643"/>
      <c r="Y5" s="644"/>
      <c r="Z5" s="636" t="s">
        <v>97</v>
      </c>
    </row>
    <row r="6" spans="1:26" ht="36" customHeight="1" thickBot="1">
      <c r="A6" s="640"/>
      <c r="B6" s="650"/>
      <c r="C6" s="637" t="s">
        <v>85</v>
      </c>
      <c r="D6" s="637" t="s">
        <v>86</v>
      </c>
      <c r="E6" s="637" t="s">
        <v>87</v>
      </c>
      <c r="F6" s="636" t="s">
        <v>88</v>
      </c>
      <c r="G6" s="642" t="s">
        <v>89</v>
      </c>
      <c r="H6" s="644"/>
      <c r="I6" s="646" t="s">
        <v>90</v>
      </c>
      <c r="J6" s="647"/>
      <c r="K6" s="647"/>
      <c r="L6" s="647"/>
      <c r="M6" s="647"/>
      <c r="N6" s="647"/>
      <c r="O6" s="647"/>
      <c r="P6" s="647"/>
      <c r="Q6" s="647"/>
      <c r="R6" s="647"/>
      <c r="S6" s="647"/>
      <c r="T6" s="648"/>
      <c r="U6" s="636" t="s">
        <v>100</v>
      </c>
      <c r="V6" s="637" t="s">
        <v>93</v>
      </c>
      <c r="W6" s="637" t="s">
        <v>94</v>
      </c>
      <c r="X6" s="637" t="s">
        <v>861</v>
      </c>
      <c r="Y6" s="637" t="s">
        <v>96</v>
      </c>
      <c r="Z6" s="637"/>
    </row>
    <row r="7" spans="1:26" ht="30.75" customHeight="1" thickBot="1">
      <c r="A7" s="641"/>
      <c r="B7" s="645"/>
      <c r="C7" s="638"/>
      <c r="D7" s="638"/>
      <c r="E7" s="638"/>
      <c r="F7" s="645"/>
      <c r="G7" s="6" t="s">
        <v>8</v>
      </c>
      <c r="H7" s="6" t="s">
        <v>9</v>
      </c>
      <c r="I7" s="7" t="s">
        <v>10</v>
      </c>
      <c r="J7" s="8" t="s">
        <v>11</v>
      </c>
      <c r="K7" s="8" t="s">
        <v>12</v>
      </c>
      <c r="L7" s="8" t="s">
        <v>13</v>
      </c>
      <c r="M7" s="8" t="s">
        <v>14</v>
      </c>
      <c r="N7" s="8" t="s">
        <v>15</v>
      </c>
      <c r="O7" s="8" t="s">
        <v>16</v>
      </c>
      <c r="P7" s="8" t="s">
        <v>17</v>
      </c>
      <c r="Q7" s="8" t="s">
        <v>18</v>
      </c>
      <c r="R7" s="8" t="s">
        <v>19</v>
      </c>
      <c r="S7" s="8" t="s">
        <v>20</v>
      </c>
      <c r="T7" s="9" t="s">
        <v>21</v>
      </c>
      <c r="U7" s="638"/>
      <c r="V7" s="638"/>
      <c r="W7" s="638"/>
      <c r="X7" s="638"/>
      <c r="Y7" s="638"/>
      <c r="Z7" s="638"/>
    </row>
    <row r="8" spans="1:26" ht="15.75" thickBot="1">
      <c r="A8" s="672" t="s">
        <v>240</v>
      </c>
      <c r="B8" s="673"/>
      <c r="C8" s="673"/>
      <c r="D8" s="673"/>
      <c r="E8" s="673"/>
      <c r="F8" s="673"/>
      <c r="G8" s="673"/>
      <c r="H8" s="673"/>
      <c r="I8" s="673"/>
      <c r="J8" s="673"/>
      <c r="K8" s="673"/>
      <c r="L8" s="673"/>
      <c r="M8" s="673"/>
      <c r="N8" s="673"/>
      <c r="O8" s="673"/>
      <c r="P8" s="673"/>
      <c r="Q8" s="673"/>
      <c r="R8" s="673"/>
      <c r="S8" s="673"/>
      <c r="T8" s="673"/>
      <c r="U8" s="673"/>
      <c r="V8" s="673"/>
      <c r="W8" s="673"/>
      <c r="X8" s="673"/>
      <c r="Y8" s="673"/>
      <c r="Z8" s="674"/>
    </row>
    <row r="9" spans="1:26" ht="184.5" customHeight="1">
      <c r="A9" s="377" t="s">
        <v>241</v>
      </c>
      <c r="B9" s="378" t="s">
        <v>431</v>
      </c>
      <c r="C9" s="379" t="s">
        <v>242</v>
      </c>
      <c r="D9" s="380">
        <v>1</v>
      </c>
      <c r="E9" s="380">
        <v>2</v>
      </c>
      <c r="F9" s="380" t="s">
        <v>25</v>
      </c>
      <c r="G9" s="381">
        <v>1</v>
      </c>
      <c r="H9" s="382">
        <v>2</v>
      </c>
      <c r="I9" s="383"/>
      <c r="J9" s="383"/>
      <c r="K9" s="384">
        <v>1</v>
      </c>
      <c r="L9" s="385"/>
      <c r="M9" s="383"/>
      <c r="N9" s="385"/>
      <c r="O9" s="386"/>
      <c r="P9" s="384">
        <v>1</v>
      </c>
      <c r="Q9" s="385"/>
      <c r="R9" s="385"/>
      <c r="S9" s="386"/>
      <c r="T9" s="385"/>
      <c r="U9" s="387"/>
      <c r="V9" s="388">
        <f>(D9/E9)*100</f>
        <v>50</v>
      </c>
      <c r="W9" s="389" t="s">
        <v>243</v>
      </c>
      <c r="X9" s="390" t="s">
        <v>432</v>
      </c>
      <c r="Y9" s="387"/>
      <c r="Z9" s="391" t="s">
        <v>244</v>
      </c>
    </row>
    <row r="10" spans="1:26" ht="88.5" customHeight="1">
      <c r="A10" s="392" t="s">
        <v>241</v>
      </c>
      <c r="B10" s="393" t="s">
        <v>245</v>
      </c>
      <c r="C10" s="394" t="s">
        <v>242</v>
      </c>
      <c r="D10" s="395">
        <v>1</v>
      </c>
      <c r="E10" s="395">
        <v>1</v>
      </c>
      <c r="F10" s="395" t="s">
        <v>25</v>
      </c>
      <c r="G10" s="396">
        <v>1</v>
      </c>
      <c r="H10" s="397">
        <v>1</v>
      </c>
      <c r="I10" s="398"/>
      <c r="J10" s="399">
        <v>1</v>
      </c>
      <c r="K10" s="400"/>
      <c r="L10" s="398"/>
      <c r="M10" s="400"/>
      <c r="N10" s="240"/>
      <c r="O10" s="400"/>
      <c r="P10" s="398"/>
      <c r="Q10" s="398"/>
      <c r="R10" s="398"/>
      <c r="S10" s="398"/>
      <c r="T10" s="398"/>
      <c r="U10" s="55"/>
      <c r="V10" s="151">
        <f t="shared" ref="V10:V20" si="0">(D10/E10)*100</f>
        <v>100</v>
      </c>
      <c r="W10" s="401" t="s">
        <v>433</v>
      </c>
      <c r="X10" s="56" t="s">
        <v>434</v>
      </c>
      <c r="Y10" s="55"/>
      <c r="Z10" s="402" t="s">
        <v>244</v>
      </c>
    </row>
    <row r="11" spans="1:26" ht="136.5" customHeight="1">
      <c r="A11" s="392" t="s">
        <v>241</v>
      </c>
      <c r="B11" s="403" t="s">
        <v>246</v>
      </c>
      <c r="C11" s="394" t="s">
        <v>242</v>
      </c>
      <c r="D11" s="395">
        <v>1</v>
      </c>
      <c r="E11" s="395">
        <v>1</v>
      </c>
      <c r="F11" s="395" t="s">
        <v>25</v>
      </c>
      <c r="G11" s="396">
        <v>1</v>
      </c>
      <c r="H11" s="397">
        <v>1</v>
      </c>
      <c r="I11" s="400"/>
      <c r="J11" s="404" t="s">
        <v>862</v>
      </c>
      <c r="K11" s="400"/>
      <c r="L11" s="399">
        <v>1</v>
      </c>
      <c r="M11" s="400"/>
      <c r="N11" s="240"/>
      <c r="O11" s="400"/>
      <c r="P11" s="398"/>
      <c r="Q11" s="398"/>
      <c r="R11" s="398"/>
      <c r="S11" s="398"/>
      <c r="T11" s="398"/>
      <c r="U11" s="55"/>
      <c r="V11" s="151">
        <f t="shared" si="0"/>
        <v>100</v>
      </c>
      <c r="W11" s="401" t="s">
        <v>863</v>
      </c>
      <c r="X11" s="61" t="s">
        <v>864</v>
      </c>
      <c r="Y11" s="234" t="s">
        <v>865</v>
      </c>
      <c r="Z11" s="402" t="s">
        <v>244</v>
      </c>
    </row>
    <row r="12" spans="1:26" ht="90" customHeight="1">
      <c r="A12" s="392" t="s">
        <v>241</v>
      </c>
      <c r="B12" s="393" t="s">
        <v>435</v>
      </c>
      <c r="C12" s="394" t="s">
        <v>242</v>
      </c>
      <c r="D12" s="395">
        <v>1</v>
      </c>
      <c r="E12" s="395">
        <v>1</v>
      </c>
      <c r="F12" s="395" t="s">
        <v>25</v>
      </c>
      <c r="G12" s="396">
        <v>1</v>
      </c>
      <c r="H12" s="397">
        <v>1</v>
      </c>
      <c r="I12" s="399">
        <v>1</v>
      </c>
      <c r="J12" s="400"/>
      <c r="K12" s="400"/>
      <c r="L12" s="398"/>
      <c r="M12" s="400"/>
      <c r="N12" s="240"/>
      <c r="O12" s="400"/>
      <c r="P12" s="398"/>
      <c r="Q12" s="398"/>
      <c r="R12" s="398"/>
      <c r="S12" s="398"/>
      <c r="T12" s="398"/>
      <c r="U12" s="55"/>
      <c r="V12" s="151">
        <f t="shared" si="0"/>
        <v>100</v>
      </c>
      <c r="W12" s="401" t="s">
        <v>436</v>
      </c>
      <c r="X12" s="56" t="s">
        <v>437</v>
      </c>
      <c r="Y12" s="55"/>
      <c r="Z12" s="402" t="s">
        <v>244</v>
      </c>
    </row>
    <row r="13" spans="1:26" ht="75" customHeight="1">
      <c r="A13" s="392" t="s">
        <v>241</v>
      </c>
      <c r="B13" s="393" t="s">
        <v>438</v>
      </c>
      <c r="C13" s="394" t="s">
        <v>247</v>
      </c>
      <c r="D13" s="395"/>
      <c r="E13" s="395"/>
      <c r="F13" s="395" t="s">
        <v>25</v>
      </c>
      <c r="G13" s="396">
        <v>1</v>
      </c>
      <c r="H13" s="397">
        <v>2</v>
      </c>
      <c r="I13" s="400"/>
      <c r="J13" s="400"/>
      <c r="K13" s="400"/>
      <c r="L13" s="398"/>
      <c r="M13" s="400"/>
      <c r="N13" s="240"/>
      <c r="O13" s="400"/>
      <c r="P13" s="405">
        <v>1</v>
      </c>
      <c r="Q13" s="240"/>
      <c r="R13" s="398"/>
      <c r="S13" s="399">
        <v>1</v>
      </c>
      <c r="T13" s="398"/>
      <c r="U13" s="55"/>
      <c r="V13" s="151" t="e">
        <f t="shared" si="0"/>
        <v>#DIV/0!</v>
      </c>
      <c r="W13" s="406" t="s">
        <v>439</v>
      </c>
      <c r="X13" s="56" t="s">
        <v>866</v>
      </c>
      <c r="Y13" s="55"/>
      <c r="Z13" s="407" t="s">
        <v>440</v>
      </c>
    </row>
    <row r="14" spans="1:26" ht="90" customHeight="1">
      <c r="A14" s="392" t="s">
        <v>241</v>
      </c>
      <c r="B14" s="393" t="s">
        <v>248</v>
      </c>
      <c r="C14" s="394" t="s">
        <v>242</v>
      </c>
      <c r="D14" s="395">
        <v>1</v>
      </c>
      <c r="E14" s="395">
        <v>2</v>
      </c>
      <c r="F14" s="395" t="s">
        <v>25</v>
      </c>
      <c r="G14" s="396">
        <v>0</v>
      </c>
      <c r="H14" s="397">
        <v>2</v>
      </c>
      <c r="I14" s="400"/>
      <c r="J14" s="400"/>
      <c r="K14" s="400"/>
      <c r="L14" s="398"/>
      <c r="M14" s="400"/>
      <c r="N14" s="405">
        <v>1</v>
      </c>
      <c r="O14" s="400"/>
      <c r="P14" s="398"/>
      <c r="Q14" s="398"/>
      <c r="R14" s="398"/>
      <c r="S14" s="399">
        <v>1</v>
      </c>
      <c r="T14" s="398"/>
      <c r="U14" s="55"/>
      <c r="V14" s="151">
        <f t="shared" si="0"/>
        <v>50</v>
      </c>
      <c r="W14" s="406" t="s">
        <v>249</v>
      </c>
      <c r="X14" s="56" t="s">
        <v>867</v>
      </c>
      <c r="Y14" s="234" t="s">
        <v>865</v>
      </c>
      <c r="Z14" s="402" t="s">
        <v>244</v>
      </c>
    </row>
    <row r="15" spans="1:26" ht="90">
      <c r="A15" s="408" t="s">
        <v>241</v>
      </c>
      <c r="B15" s="393" t="s">
        <v>441</v>
      </c>
      <c r="C15" s="394" t="s">
        <v>242</v>
      </c>
      <c r="D15" s="409">
        <v>1</v>
      </c>
      <c r="E15" s="409">
        <v>1</v>
      </c>
      <c r="F15" s="395" t="s">
        <v>25</v>
      </c>
      <c r="G15" s="410">
        <v>0</v>
      </c>
      <c r="H15" s="397">
        <v>1</v>
      </c>
      <c r="I15" s="240"/>
      <c r="J15" s="240"/>
      <c r="K15" s="240"/>
      <c r="L15" s="405">
        <v>1</v>
      </c>
      <c r="M15" s="240"/>
      <c r="N15" s="240"/>
      <c r="O15" s="240"/>
      <c r="P15" s="240"/>
      <c r="Q15" s="240"/>
      <c r="R15" s="240"/>
      <c r="S15" s="240"/>
      <c r="T15" s="238"/>
      <c r="U15" s="55"/>
      <c r="V15" s="151">
        <f t="shared" si="0"/>
        <v>100</v>
      </c>
      <c r="W15" s="406" t="s">
        <v>442</v>
      </c>
      <c r="X15" s="56" t="s">
        <v>868</v>
      </c>
      <c r="Y15" s="234" t="s">
        <v>865</v>
      </c>
      <c r="Z15" s="411" t="s">
        <v>244</v>
      </c>
    </row>
    <row r="16" spans="1:26" ht="226.5" customHeight="1">
      <c r="A16" s="408" t="s">
        <v>241</v>
      </c>
      <c r="B16" s="403" t="s">
        <v>250</v>
      </c>
      <c r="C16" s="394" t="s">
        <v>242</v>
      </c>
      <c r="D16" s="409">
        <v>1</v>
      </c>
      <c r="E16" s="409">
        <v>1</v>
      </c>
      <c r="F16" s="395" t="s">
        <v>25</v>
      </c>
      <c r="G16" s="410">
        <v>0</v>
      </c>
      <c r="H16" s="397">
        <v>1</v>
      </c>
      <c r="I16" s="240"/>
      <c r="J16" s="240"/>
      <c r="K16" s="405">
        <v>1</v>
      </c>
      <c r="L16" s="240"/>
      <c r="M16" s="240"/>
      <c r="N16" s="240"/>
      <c r="O16" s="240"/>
      <c r="P16" s="407"/>
      <c r="Q16" s="407"/>
      <c r="R16" s="407"/>
      <c r="S16" s="240"/>
      <c r="T16" s="407"/>
      <c r="U16" s="55"/>
      <c r="V16" s="151">
        <f t="shared" si="0"/>
        <v>100</v>
      </c>
      <c r="W16" s="406" t="s">
        <v>443</v>
      </c>
      <c r="X16" s="56" t="s">
        <v>444</v>
      </c>
      <c r="Y16" s="55"/>
      <c r="Z16" s="411" t="s">
        <v>244</v>
      </c>
    </row>
    <row r="17" spans="1:26" ht="71.25" customHeight="1">
      <c r="A17" s="408" t="s">
        <v>241</v>
      </c>
      <c r="B17" s="393" t="s">
        <v>869</v>
      </c>
      <c r="C17" s="394" t="s">
        <v>242</v>
      </c>
      <c r="D17" s="409"/>
      <c r="E17" s="409"/>
      <c r="F17" s="395" t="s">
        <v>25</v>
      </c>
      <c r="G17" s="410">
        <v>0</v>
      </c>
      <c r="H17" s="397">
        <v>1</v>
      </c>
      <c r="I17" s="240"/>
      <c r="J17" s="240"/>
      <c r="K17" s="240"/>
      <c r="L17" s="240"/>
      <c r="M17" s="240"/>
      <c r="N17" s="240"/>
      <c r="O17" s="240"/>
      <c r="P17" s="240"/>
      <c r="Q17" s="405">
        <v>1</v>
      </c>
      <c r="R17" s="240"/>
      <c r="S17" s="240"/>
      <c r="T17" s="238"/>
      <c r="U17" s="55"/>
      <c r="V17" s="151" t="e">
        <f t="shared" si="0"/>
        <v>#DIV/0!</v>
      </c>
      <c r="W17" s="406" t="s">
        <v>445</v>
      </c>
      <c r="X17" s="56" t="s">
        <v>866</v>
      </c>
      <c r="Y17" s="55"/>
      <c r="Z17" s="411" t="s">
        <v>244</v>
      </c>
    </row>
    <row r="18" spans="1:26" ht="47.25" customHeight="1">
      <c r="A18" s="408" t="s">
        <v>241</v>
      </c>
      <c r="B18" s="393" t="s">
        <v>446</v>
      </c>
      <c r="C18" s="394" t="s">
        <v>242</v>
      </c>
      <c r="D18" s="409">
        <v>1</v>
      </c>
      <c r="E18" s="409">
        <v>2</v>
      </c>
      <c r="F18" s="395" t="s">
        <v>25</v>
      </c>
      <c r="G18" s="410">
        <v>0</v>
      </c>
      <c r="H18" s="397">
        <v>2</v>
      </c>
      <c r="I18" s="240"/>
      <c r="J18" s="240"/>
      <c r="K18" s="240"/>
      <c r="L18" s="405">
        <v>1</v>
      </c>
      <c r="M18" s="240"/>
      <c r="N18" s="240"/>
      <c r="O18" s="240"/>
      <c r="P18" s="240"/>
      <c r="Q18" s="405">
        <v>1</v>
      </c>
      <c r="R18" s="240"/>
      <c r="S18" s="240"/>
      <c r="T18" s="238"/>
      <c r="U18" s="55"/>
      <c r="V18" s="151">
        <f t="shared" si="0"/>
        <v>50</v>
      </c>
      <c r="W18" s="406" t="s">
        <v>447</v>
      </c>
      <c r="X18" s="412" t="s">
        <v>870</v>
      </c>
      <c r="Y18" s="234" t="s">
        <v>865</v>
      </c>
      <c r="Z18" s="411" t="s">
        <v>244</v>
      </c>
    </row>
    <row r="19" spans="1:26" ht="73.5" customHeight="1">
      <c r="A19" s="408" t="s">
        <v>241</v>
      </c>
      <c r="B19" s="413" t="s">
        <v>448</v>
      </c>
      <c r="C19" s="394" t="s">
        <v>242</v>
      </c>
      <c r="D19" s="414">
        <v>1</v>
      </c>
      <c r="E19" s="414">
        <v>2</v>
      </c>
      <c r="F19" s="395" t="s">
        <v>25</v>
      </c>
      <c r="G19" s="410">
        <v>0</v>
      </c>
      <c r="H19" s="415">
        <v>1</v>
      </c>
      <c r="I19" s="240"/>
      <c r="J19" s="416"/>
      <c r="K19" s="416"/>
      <c r="L19" s="416"/>
      <c r="M19" s="416"/>
      <c r="N19" s="417">
        <v>1</v>
      </c>
      <c r="O19" s="416"/>
      <c r="P19" s="416"/>
      <c r="Q19" s="416"/>
      <c r="R19" s="416"/>
      <c r="S19" s="416"/>
      <c r="T19" s="418"/>
      <c r="U19" s="419"/>
      <c r="V19" s="58">
        <f t="shared" si="0"/>
        <v>50</v>
      </c>
      <c r="W19" s="420" t="s">
        <v>449</v>
      </c>
      <c r="X19" s="61" t="s">
        <v>871</v>
      </c>
      <c r="Y19" s="234" t="s">
        <v>865</v>
      </c>
      <c r="Z19" s="411" t="s">
        <v>244</v>
      </c>
    </row>
    <row r="20" spans="1:26" ht="153" customHeight="1" thickBot="1">
      <c r="A20" s="421" t="s">
        <v>241</v>
      </c>
      <c r="B20" s="422" t="s">
        <v>450</v>
      </c>
      <c r="C20" s="423" t="s">
        <v>242</v>
      </c>
      <c r="D20" s="424">
        <v>1</v>
      </c>
      <c r="E20" s="424">
        <v>1</v>
      </c>
      <c r="F20" s="425" t="s">
        <v>25</v>
      </c>
      <c r="G20" s="426">
        <v>0</v>
      </c>
      <c r="H20" s="427">
        <v>1</v>
      </c>
      <c r="I20" s="428"/>
      <c r="J20" s="429"/>
      <c r="K20" s="430">
        <v>1</v>
      </c>
      <c r="L20" s="431"/>
      <c r="M20" s="431"/>
      <c r="N20" s="431"/>
      <c r="O20" s="431"/>
      <c r="P20" s="431"/>
      <c r="Q20" s="431"/>
      <c r="R20" s="431"/>
      <c r="S20" s="431"/>
      <c r="T20" s="431"/>
      <c r="U20" s="432"/>
      <c r="V20" s="433">
        <f t="shared" si="0"/>
        <v>100</v>
      </c>
      <c r="W20" s="434" t="s">
        <v>451</v>
      </c>
      <c r="X20" s="56" t="s">
        <v>452</v>
      </c>
      <c r="Y20" s="432"/>
      <c r="Z20" s="435" t="s">
        <v>244</v>
      </c>
    </row>
    <row r="21" spans="1:26" ht="15.75" thickBot="1">
      <c r="A21" s="676" t="s">
        <v>251</v>
      </c>
      <c r="B21" s="673"/>
      <c r="C21" s="673"/>
      <c r="D21" s="673"/>
      <c r="E21" s="673"/>
      <c r="F21" s="673"/>
      <c r="G21" s="673"/>
      <c r="H21" s="673"/>
      <c r="I21" s="673"/>
      <c r="J21" s="673"/>
      <c r="K21" s="673"/>
      <c r="L21" s="673"/>
      <c r="M21" s="673"/>
      <c r="N21" s="673"/>
      <c r="O21" s="673"/>
      <c r="P21" s="673"/>
      <c r="Q21" s="673"/>
      <c r="R21" s="673"/>
      <c r="S21" s="673"/>
      <c r="T21" s="673"/>
      <c r="U21" s="673"/>
      <c r="V21" s="673"/>
      <c r="W21" s="683"/>
      <c r="X21" s="673"/>
      <c r="Y21" s="673"/>
      <c r="Z21" s="674"/>
    </row>
    <row r="22" spans="1:26" ht="87" customHeight="1">
      <c r="A22" s="436" t="s">
        <v>241</v>
      </c>
      <c r="B22" s="393" t="s">
        <v>252</v>
      </c>
      <c r="C22" s="394" t="s">
        <v>242</v>
      </c>
      <c r="D22" s="437">
        <v>1</v>
      </c>
      <c r="E22" s="409">
        <v>1</v>
      </c>
      <c r="F22" s="409" t="s">
        <v>25</v>
      </c>
      <c r="G22" s="410">
        <v>0</v>
      </c>
      <c r="H22" s="415">
        <v>1</v>
      </c>
      <c r="I22" s="407"/>
      <c r="J22" s="407"/>
      <c r="K22" s="407"/>
      <c r="L22" s="240"/>
      <c r="M22" s="405">
        <v>1</v>
      </c>
      <c r="N22" s="240"/>
      <c r="O22" s="240"/>
      <c r="P22" s="240"/>
      <c r="Q22" s="240"/>
      <c r="R22" s="240"/>
      <c r="S22" s="240"/>
      <c r="T22" s="438"/>
      <c r="U22" s="220"/>
      <c r="V22" s="439">
        <f t="shared" ref="V22:V57" si="1">(D22/E22)*100</f>
        <v>100</v>
      </c>
      <c r="W22" s="406" t="s">
        <v>253</v>
      </c>
      <c r="X22" s="240" t="s">
        <v>872</v>
      </c>
      <c r="Y22" s="234" t="s">
        <v>865</v>
      </c>
      <c r="Z22" s="407" t="s">
        <v>244</v>
      </c>
    </row>
    <row r="23" spans="1:26" ht="86.25" customHeight="1">
      <c r="A23" s="436" t="s">
        <v>241</v>
      </c>
      <c r="B23" s="393" t="s">
        <v>254</v>
      </c>
      <c r="C23" s="394" t="s">
        <v>242</v>
      </c>
      <c r="D23" s="437">
        <v>1</v>
      </c>
      <c r="E23" s="409">
        <v>1</v>
      </c>
      <c r="F23" s="409" t="s">
        <v>25</v>
      </c>
      <c r="G23" s="410">
        <v>1</v>
      </c>
      <c r="H23" s="415">
        <v>1</v>
      </c>
      <c r="I23" s="407"/>
      <c r="J23" s="407"/>
      <c r="K23" s="407"/>
      <c r="L23" s="240"/>
      <c r="M23" s="240"/>
      <c r="N23" s="405">
        <v>1</v>
      </c>
      <c r="O23" s="240"/>
      <c r="P23" s="240"/>
      <c r="Q23" s="240"/>
      <c r="R23" s="240"/>
      <c r="S23" s="240"/>
      <c r="T23" s="438"/>
      <c r="U23" s="220"/>
      <c r="V23" s="439">
        <f t="shared" si="1"/>
        <v>100</v>
      </c>
      <c r="W23" s="406" t="s">
        <v>453</v>
      </c>
      <c r="X23" s="240" t="s">
        <v>873</v>
      </c>
      <c r="Y23" s="234" t="s">
        <v>865</v>
      </c>
      <c r="Z23" s="407" t="s">
        <v>244</v>
      </c>
    </row>
    <row r="24" spans="1:26" ht="108">
      <c r="A24" s="436" t="s">
        <v>241</v>
      </c>
      <c r="B24" s="393" t="s">
        <v>385</v>
      </c>
      <c r="C24" s="394" t="s">
        <v>242</v>
      </c>
      <c r="D24" s="437"/>
      <c r="E24" s="409"/>
      <c r="F24" s="409" t="s">
        <v>25</v>
      </c>
      <c r="G24" s="410">
        <v>1</v>
      </c>
      <c r="H24" s="415">
        <v>1</v>
      </c>
      <c r="I24" s="407"/>
      <c r="J24" s="407"/>
      <c r="K24" s="407"/>
      <c r="L24" s="240"/>
      <c r="M24" s="240"/>
      <c r="N24" s="240"/>
      <c r="O24" s="405">
        <v>1</v>
      </c>
      <c r="P24" s="240"/>
      <c r="Q24" s="240"/>
      <c r="R24" s="240"/>
      <c r="S24" s="240"/>
      <c r="T24" s="438"/>
      <c r="U24" s="220"/>
      <c r="V24" s="439" t="e">
        <f t="shared" si="1"/>
        <v>#DIV/0!</v>
      </c>
      <c r="W24" s="406" t="s">
        <v>454</v>
      </c>
      <c r="X24" s="240" t="s">
        <v>866</v>
      </c>
      <c r="Y24" s="234" t="s">
        <v>865</v>
      </c>
      <c r="Z24" s="407" t="s">
        <v>255</v>
      </c>
    </row>
    <row r="25" spans="1:26" ht="242.25" customHeight="1">
      <c r="A25" s="436" t="s">
        <v>241</v>
      </c>
      <c r="B25" s="393" t="s">
        <v>256</v>
      </c>
      <c r="C25" s="394" t="s">
        <v>242</v>
      </c>
      <c r="D25" s="440">
        <v>1</v>
      </c>
      <c r="E25" s="409">
        <v>1</v>
      </c>
      <c r="F25" s="409" t="s">
        <v>25</v>
      </c>
      <c r="G25" s="410">
        <v>1</v>
      </c>
      <c r="H25" s="415">
        <v>1</v>
      </c>
      <c r="I25" s="407"/>
      <c r="J25" s="405">
        <v>1</v>
      </c>
      <c r="K25" s="240"/>
      <c r="L25" s="240"/>
      <c r="M25" s="240"/>
      <c r="N25" s="240"/>
      <c r="O25" s="240"/>
      <c r="P25" s="240"/>
      <c r="Q25" s="240"/>
      <c r="R25" s="240"/>
      <c r="S25" s="240"/>
      <c r="T25" s="438"/>
      <c r="U25" s="220"/>
      <c r="V25" s="439">
        <f t="shared" si="1"/>
        <v>100</v>
      </c>
      <c r="W25" s="406" t="s">
        <v>257</v>
      </c>
      <c r="X25" s="56" t="s">
        <v>455</v>
      </c>
      <c r="Y25" s="220"/>
      <c r="Z25" s="407" t="s">
        <v>244</v>
      </c>
    </row>
    <row r="26" spans="1:26" ht="124.5" customHeight="1">
      <c r="A26" s="436" t="s">
        <v>241</v>
      </c>
      <c r="B26" s="413" t="s">
        <v>456</v>
      </c>
      <c r="C26" s="394" t="s">
        <v>242</v>
      </c>
      <c r="D26" s="441">
        <v>1</v>
      </c>
      <c r="E26" s="414">
        <v>1</v>
      </c>
      <c r="F26" s="409" t="s">
        <v>25</v>
      </c>
      <c r="G26" s="442">
        <v>0</v>
      </c>
      <c r="H26" s="443">
        <v>1</v>
      </c>
      <c r="I26" s="444"/>
      <c r="J26" s="416"/>
      <c r="K26" s="416"/>
      <c r="L26" s="405">
        <v>1</v>
      </c>
      <c r="M26" s="240"/>
      <c r="N26" s="416"/>
      <c r="O26" s="416"/>
      <c r="P26" s="416"/>
      <c r="Q26" s="416"/>
      <c r="R26" s="416"/>
      <c r="S26" s="416"/>
      <c r="T26" s="445"/>
      <c r="U26" s="446"/>
      <c r="V26" s="439">
        <f t="shared" si="1"/>
        <v>100</v>
      </c>
      <c r="W26" s="420" t="s">
        <v>457</v>
      </c>
      <c r="X26" s="416" t="s">
        <v>874</v>
      </c>
      <c r="Y26" s="234" t="s">
        <v>865</v>
      </c>
      <c r="Z26" s="407" t="s">
        <v>244</v>
      </c>
    </row>
    <row r="27" spans="1:26" ht="108.75" customHeight="1" thickBot="1">
      <c r="A27" s="436" t="s">
        <v>241</v>
      </c>
      <c r="B27" s="447" t="s">
        <v>258</v>
      </c>
      <c r="C27" s="423" t="s">
        <v>242</v>
      </c>
      <c r="D27" s="448">
        <v>1</v>
      </c>
      <c r="E27" s="424">
        <v>1</v>
      </c>
      <c r="F27" s="424" t="s">
        <v>25</v>
      </c>
      <c r="G27" s="449">
        <v>0</v>
      </c>
      <c r="H27" s="450">
        <v>1</v>
      </c>
      <c r="I27" s="429"/>
      <c r="J27" s="429"/>
      <c r="K27" s="429"/>
      <c r="L27" s="431"/>
      <c r="M27" s="405">
        <v>1</v>
      </c>
      <c r="N27" s="431"/>
      <c r="O27" s="431"/>
      <c r="P27" s="431"/>
      <c r="Q27" s="431"/>
      <c r="R27" s="431"/>
      <c r="S27" s="431"/>
      <c r="T27" s="451"/>
      <c r="U27" s="452"/>
      <c r="V27" s="439">
        <f t="shared" si="1"/>
        <v>100</v>
      </c>
      <c r="W27" s="434" t="s">
        <v>458</v>
      </c>
      <c r="X27" s="453" t="s">
        <v>870</v>
      </c>
      <c r="Y27" s="234" t="s">
        <v>865</v>
      </c>
      <c r="Z27" s="429" t="s">
        <v>259</v>
      </c>
    </row>
    <row r="28" spans="1:26" ht="15.75" thickBot="1">
      <c r="A28" s="676" t="s">
        <v>260</v>
      </c>
      <c r="B28" s="677"/>
      <c r="C28" s="677"/>
      <c r="D28" s="677"/>
      <c r="E28" s="677"/>
      <c r="F28" s="677"/>
      <c r="G28" s="677"/>
      <c r="H28" s="677"/>
      <c r="I28" s="677"/>
      <c r="J28" s="677"/>
      <c r="K28" s="677"/>
      <c r="L28" s="677"/>
      <c r="M28" s="677"/>
      <c r="N28" s="677"/>
      <c r="O28" s="677"/>
      <c r="P28" s="677"/>
      <c r="Q28" s="677"/>
      <c r="R28" s="677"/>
      <c r="S28" s="677"/>
      <c r="T28" s="677"/>
      <c r="U28" s="677"/>
      <c r="V28" s="677"/>
      <c r="W28" s="677"/>
      <c r="X28" s="677"/>
      <c r="Y28" s="677"/>
      <c r="Z28" s="678"/>
    </row>
    <row r="29" spans="1:26" ht="107.25" customHeight="1">
      <c r="A29" s="454" t="s">
        <v>241</v>
      </c>
      <c r="B29" s="455" t="s">
        <v>261</v>
      </c>
      <c r="C29" s="456" t="s">
        <v>242</v>
      </c>
      <c r="D29" s="457">
        <v>1</v>
      </c>
      <c r="E29" s="457">
        <v>1</v>
      </c>
      <c r="F29" s="395" t="s">
        <v>25</v>
      </c>
      <c r="G29" s="396">
        <v>1</v>
      </c>
      <c r="H29" s="397">
        <v>1</v>
      </c>
      <c r="I29" s="458"/>
      <c r="J29" s="458"/>
      <c r="K29" s="458"/>
      <c r="L29" s="398"/>
      <c r="M29" s="398"/>
      <c r="N29" s="399">
        <v>1</v>
      </c>
      <c r="O29" s="398"/>
      <c r="P29" s="398"/>
      <c r="Q29" s="398"/>
      <c r="R29" s="398"/>
      <c r="S29" s="398"/>
      <c r="T29" s="459"/>
      <c r="U29" s="55"/>
      <c r="V29" s="151">
        <f t="shared" si="1"/>
        <v>100</v>
      </c>
      <c r="W29" s="460" t="s">
        <v>459</v>
      </c>
      <c r="X29" s="461" t="s">
        <v>875</v>
      </c>
      <c r="Y29" s="234" t="s">
        <v>865</v>
      </c>
      <c r="Z29" s="458" t="s">
        <v>244</v>
      </c>
    </row>
    <row r="30" spans="1:26" ht="81.75" customHeight="1">
      <c r="A30" s="462" t="s">
        <v>241</v>
      </c>
      <c r="B30" s="393" t="s">
        <v>386</v>
      </c>
      <c r="C30" s="394" t="s">
        <v>242</v>
      </c>
      <c r="D30" s="437"/>
      <c r="E30" s="437"/>
      <c r="F30" s="409" t="s">
        <v>25</v>
      </c>
      <c r="G30" s="410">
        <v>1</v>
      </c>
      <c r="H30" s="415">
        <v>1</v>
      </c>
      <c r="I30" s="407"/>
      <c r="J30" s="407"/>
      <c r="K30" s="407"/>
      <c r="L30" s="240"/>
      <c r="M30" s="240"/>
      <c r="N30" s="240"/>
      <c r="O30" s="458"/>
      <c r="P30" s="240"/>
      <c r="Q30" s="240"/>
      <c r="R30" s="405">
        <v>1</v>
      </c>
      <c r="S30" s="240"/>
      <c r="T30" s="438"/>
      <c r="U30" s="55"/>
      <c r="V30" s="463" t="e">
        <f t="shared" si="1"/>
        <v>#DIV/0!</v>
      </c>
      <c r="W30" s="406" t="s">
        <v>460</v>
      </c>
      <c r="X30" s="240" t="s">
        <v>866</v>
      </c>
      <c r="Y30" s="55"/>
      <c r="Z30" s="407" t="s">
        <v>244</v>
      </c>
    </row>
    <row r="31" spans="1:26" ht="62.25" customHeight="1">
      <c r="A31" s="462" t="s">
        <v>241</v>
      </c>
      <c r="B31" s="393" t="s">
        <v>461</v>
      </c>
      <c r="C31" s="394" t="s">
        <v>242</v>
      </c>
      <c r="D31" s="437"/>
      <c r="E31" s="437"/>
      <c r="F31" s="409" t="s">
        <v>25</v>
      </c>
      <c r="G31" s="410">
        <v>1</v>
      </c>
      <c r="H31" s="415">
        <v>1</v>
      </c>
      <c r="I31" s="407"/>
      <c r="J31" s="407"/>
      <c r="K31" s="407"/>
      <c r="L31" s="240"/>
      <c r="M31" s="240"/>
      <c r="N31" s="240"/>
      <c r="O31" s="458"/>
      <c r="P31" s="240"/>
      <c r="Q31" s="240"/>
      <c r="R31" s="240"/>
      <c r="S31" s="405">
        <v>1</v>
      </c>
      <c r="T31" s="438"/>
      <c r="U31" s="55"/>
      <c r="V31" s="151" t="e">
        <f t="shared" si="1"/>
        <v>#DIV/0!</v>
      </c>
      <c r="W31" s="406" t="s">
        <v>262</v>
      </c>
      <c r="X31" s="240" t="s">
        <v>866</v>
      </c>
      <c r="Y31" s="55"/>
      <c r="Z31" s="407" t="s">
        <v>244</v>
      </c>
    </row>
    <row r="32" spans="1:26" ht="58.5" customHeight="1">
      <c r="A32" s="462" t="s">
        <v>241</v>
      </c>
      <c r="B32" s="464" t="s">
        <v>462</v>
      </c>
      <c r="C32" s="394" t="s">
        <v>242</v>
      </c>
      <c r="D32" s="409"/>
      <c r="E32" s="409"/>
      <c r="F32" s="409" t="s">
        <v>25</v>
      </c>
      <c r="G32" s="410">
        <v>1</v>
      </c>
      <c r="H32" s="415">
        <v>2</v>
      </c>
      <c r="I32" s="240"/>
      <c r="J32" s="240"/>
      <c r="K32" s="240"/>
      <c r="L32" s="240"/>
      <c r="M32" s="240"/>
      <c r="N32" s="238"/>
      <c r="O32" s="399">
        <v>1</v>
      </c>
      <c r="P32" s="407"/>
      <c r="Q32" s="407"/>
      <c r="R32" s="240"/>
      <c r="S32" s="399">
        <v>1</v>
      </c>
      <c r="T32" s="238"/>
      <c r="U32" s="55"/>
      <c r="V32" s="151" t="e">
        <f t="shared" si="1"/>
        <v>#DIV/0!</v>
      </c>
      <c r="W32" s="406" t="s">
        <v>463</v>
      </c>
      <c r="X32" s="461" t="s">
        <v>866</v>
      </c>
      <c r="Y32" s="55"/>
      <c r="Z32" s="407" t="s">
        <v>244</v>
      </c>
    </row>
    <row r="33" spans="1:26" ht="48">
      <c r="A33" s="462" t="s">
        <v>241</v>
      </c>
      <c r="B33" s="465" t="s">
        <v>263</v>
      </c>
      <c r="C33" s="394" t="s">
        <v>242</v>
      </c>
      <c r="D33" s="409"/>
      <c r="E33" s="409"/>
      <c r="F33" s="409" t="s">
        <v>25</v>
      </c>
      <c r="G33" s="410">
        <v>1</v>
      </c>
      <c r="H33" s="415">
        <v>1</v>
      </c>
      <c r="I33" s="240"/>
      <c r="J33" s="240"/>
      <c r="K33" s="240"/>
      <c r="L33" s="238"/>
      <c r="M33" s="240"/>
      <c r="N33" s="240"/>
      <c r="O33" s="240"/>
      <c r="P33" s="240"/>
      <c r="Q33" s="240"/>
      <c r="R33" s="466">
        <v>1</v>
      </c>
      <c r="S33" s="240"/>
      <c r="T33" s="238"/>
      <c r="U33" s="55"/>
      <c r="V33" s="151" t="e">
        <f t="shared" si="1"/>
        <v>#DIV/0!</v>
      </c>
      <c r="W33" s="406" t="s">
        <v>464</v>
      </c>
      <c r="X33" s="461" t="s">
        <v>866</v>
      </c>
      <c r="Y33" s="55"/>
      <c r="Z33" s="407" t="s">
        <v>244</v>
      </c>
    </row>
    <row r="34" spans="1:26" ht="178.5" customHeight="1">
      <c r="A34" s="462" t="s">
        <v>241</v>
      </c>
      <c r="B34" s="467" t="s">
        <v>264</v>
      </c>
      <c r="C34" s="394" t="s">
        <v>242</v>
      </c>
      <c r="D34" s="437">
        <v>1</v>
      </c>
      <c r="E34" s="437">
        <v>1</v>
      </c>
      <c r="F34" s="409" t="s">
        <v>25</v>
      </c>
      <c r="G34" s="410">
        <v>1</v>
      </c>
      <c r="H34" s="415">
        <v>1</v>
      </c>
      <c r="I34" s="407"/>
      <c r="J34" s="407"/>
      <c r="K34" s="407"/>
      <c r="L34" s="466">
        <v>1</v>
      </c>
      <c r="M34" s="407"/>
      <c r="N34" s="407"/>
      <c r="O34" s="407"/>
      <c r="P34" s="407"/>
      <c r="Q34" s="407"/>
      <c r="R34" s="407"/>
      <c r="S34" s="240"/>
      <c r="T34" s="238"/>
      <c r="U34" s="55"/>
      <c r="V34" s="151">
        <f t="shared" si="1"/>
        <v>100</v>
      </c>
      <c r="W34" s="406" t="s">
        <v>465</v>
      </c>
      <c r="X34" s="461" t="s">
        <v>876</v>
      </c>
      <c r="Y34" s="234" t="s">
        <v>865</v>
      </c>
      <c r="Z34" s="407" t="s">
        <v>244</v>
      </c>
    </row>
    <row r="35" spans="1:26" ht="231" customHeight="1">
      <c r="A35" s="462" t="s">
        <v>241</v>
      </c>
      <c r="B35" s="468" t="s">
        <v>466</v>
      </c>
      <c r="C35" s="394" t="s">
        <v>265</v>
      </c>
      <c r="D35" s="437">
        <v>1</v>
      </c>
      <c r="E35" s="437">
        <v>1</v>
      </c>
      <c r="F35" s="409" t="s">
        <v>25</v>
      </c>
      <c r="G35" s="410">
        <v>1</v>
      </c>
      <c r="H35" s="415">
        <v>1</v>
      </c>
      <c r="I35" s="407"/>
      <c r="J35" s="407"/>
      <c r="K35" s="407"/>
      <c r="L35" s="407"/>
      <c r="M35" s="405">
        <v>1</v>
      </c>
      <c r="N35" s="407"/>
      <c r="O35" s="407"/>
      <c r="P35" s="240"/>
      <c r="Q35" s="407"/>
      <c r="R35" s="407"/>
      <c r="S35" s="240"/>
      <c r="T35" s="238"/>
      <c r="U35" s="55"/>
      <c r="V35" s="151">
        <f t="shared" si="1"/>
        <v>100</v>
      </c>
      <c r="W35" s="406" t="s">
        <v>467</v>
      </c>
      <c r="X35" s="461" t="s">
        <v>877</v>
      </c>
      <c r="Y35" s="234" t="s">
        <v>865</v>
      </c>
      <c r="Z35" s="407" t="s">
        <v>266</v>
      </c>
    </row>
    <row r="36" spans="1:26" ht="41.25" customHeight="1">
      <c r="A36" s="462" t="s">
        <v>241</v>
      </c>
      <c r="B36" s="469" t="s">
        <v>468</v>
      </c>
      <c r="C36" s="394" t="s">
        <v>242</v>
      </c>
      <c r="D36" s="437">
        <v>1</v>
      </c>
      <c r="E36" s="437">
        <v>1</v>
      </c>
      <c r="F36" s="409" t="s">
        <v>25</v>
      </c>
      <c r="G36" s="410">
        <v>1</v>
      </c>
      <c r="H36" s="415">
        <v>1</v>
      </c>
      <c r="I36" s="407"/>
      <c r="J36" s="407"/>
      <c r="K36" s="240"/>
      <c r="L36" s="405">
        <v>1</v>
      </c>
      <c r="M36" s="407"/>
      <c r="N36" s="238"/>
      <c r="O36" s="240"/>
      <c r="P36" s="240"/>
      <c r="Q36" s="240"/>
      <c r="R36" s="240"/>
      <c r="S36" s="240"/>
      <c r="T36" s="240"/>
      <c r="U36" s="55"/>
      <c r="V36" s="151">
        <f t="shared" si="1"/>
        <v>100</v>
      </c>
      <c r="W36" s="406" t="s">
        <v>469</v>
      </c>
      <c r="X36" s="240" t="s">
        <v>870</v>
      </c>
      <c r="Y36" s="234" t="s">
        <v>865</v>
      </c>
      <c r="Z36" s="407" t="s">
        <v>244</v>
      </c>
    </row>
    <row r="37" spans="1:26" ht="146.25" customHeight="1">
      <c r="A37" s="462" t="s">
        <v>241</v>
      </c>
      <c r="B37" s="464" t="s">
        <v>470</v>
      </c>
      <c r="C37" s="394" t="s">
        <v>242</v>
      </c>
      <c r="D37" s="437">
        <v>1</v>
      </c>
      <c r="E37" s="437">
        <v>1</v>
      </c>
      <c r="F37" s="409" t="s">
        <v>25</v>
      </c>
      <c r="G37" s="410">
        <v>1</v>
      </c>
      <c r="H37" s="415">
        <v>1</v>
      </c>
      <c r="I37" s="407"/>
      <c r="J37" s="407"/>
      <c r="K37" s="405">
        <v>1</v>
      </c>
      <c r="L37" s="240"/>
      <c r="M37" s="240"/>
      <c r="N37" s="240"/>
      <c r="O37" s="240"/>
      <c r="P37" s="240"/>
      <c r="Q37" s="240"/>
      <c r="R37" s="240"/>
      <c r="S37" s="407"/>
      <c r="T37" s="240"/>
      <c r="U37" s="55"/>
      <c r="V37" s="151">
        <f t="shared" si="1"/>
        <v>100</v>
      </c>
      <c r="W37" s="406" t="s">
        <v>471</v>
      </c>
      <c r="X37" s="56" t="s">
        <v>472</v>
      </c>
      <c r="Y37" s="234" t="s">
        <v>865</v>
      </c>
      <c r="Z37" s="407" t="s">
        <v>244</v>
      </c>
    </row>
    <row r="38" spans="1:26" ht="72" customHeight="1">
      <c r="A38" s="462" t="s">
        <v>241</v>
      </c>
      <c r="B38" s="470" t="s">
        <v>473</v>
      </c>
      <c r="C38" s="394" t="s">
        <v>242</v>
      </c>
      <c r="D38" s="437"/>
      <c r="E38" s="437"/>
      <c r="F38" s="409" t="s">
        <v>25</v>
      </c>
      <c r="G38" s="410">
        <v>1</v>
      </c>
      <c r="H38" s="415">
        <v>1</v>
      </c>
      <c r="I38" s="240"/>
      <c r="J38" s="240"/>
      <c r="K38" s="240"/>
      <c r="L38" s="240"/>
      <c r="M38" s="240"/>
      <c r="N38" s="240"/>
      <c r="O38" s="240"/>
      <c r="P38" s="240"/>
      <c r="Q38" s="405">
        <v>1</v>
      </c>
      <c r="R38" s="240"/>
      <c r="S38" s="240"/>
      <c r="T38" s="471"/>
      <c r="U38" s="55"/>
      <c r="V38" s="151" t="e">
        <f t="shared" si="1"/>
        <v>#DIV/0!</v>
      </c>
      <c r="W38" s="472" t="s">
        <v>474</v>
      </c>
      <c r="X38" s="440" t="s">
        <v>866</v>
      </c>
      <c r="Y38" s="55"/>
      <c r="Z38" s="407" t="s">
        <v>244</v>
      </c>
    </row>
    <row r="39" spans="1:26" ht="75.75" customHeight="1">
      <c r="A39" s="462" t="s">
        <v>241</v>
      </c>
      <c r="B39" s="465" t="s">
        <v>475</v>
      </c>
      <c r="C39" s="394" t="s">
        <v>242</v>
      </c>
      <c r="D39" s="437"/>
      <c r="E39" s="437"/>
      <c r="F39" s="409" t="s">
        <v>25</v>
      </c>
      <c r="G39" s="410">
        <v>1</v>
      </c>
      <c r="H39" s="415">
        <v>1</v>
      </c>
      <c r="I39" s="240"/>
      <c r="J39" s="240"/>
      <c r="K39" s="240"/>
      <c r="L39" s="240"/>
      <c r="M39" s="240"/>
      <c r="N39" s="240"/>
      <c r="O39" s="405">
        <v>1</v>
      </c>
      <c r="P39" s="240"/>
      <c r="Q39" s="240"/>
      <c r="R39" s="240"/>
      <c r="S39" s="240"/>
      <c r="T39" s="238"/>
      <c r="U39" s="55"/>
      <c r="V39" s="151" t="e">
        <f t="shared" si="1"/>
        <v>#DIV/0!</v>
      </c>
      <c r="W39" s="406" t="s">
        <v>267</v>
      </c>
      <c r="X39" s="240" t="s">
        <v>866</v>
      </c>
      <c r="Y39" s="55"/>
      <c r="Z39" s="407" t="s">
        <v>440</v>
      </c>
    </row>
    <row r="40" spans="1:26" s="465" customFormat="1" ht="69.75" customHeight="1">
      <c r="A40" s="465" t="s">
        <v>241</v>
      </c>
      <c r="B40" s="465" t="s">
        <v>476</v>
      </c>
      <c r="C40" s="465" t="s">
        <v>242</v>
      </c>
      <c r="F40" s="465" t="s">
        <v>25</v>
      </c>
      <c r="G40" s="240">
        <v>1</v>
      </c>
      <c r="H40" s="240">
        <v>1</v>
      </c>
      <c r="P40" s="405">
        <v>1</v>
      </c>
      <c r="V40" s="465" t="e">
        <f t="shared" si="1"/>
        <v>#DIV/0!</v>
      </c>
      <c r="W40" s="464" t="s">
        <v>477</v>
      </c>
      <c r="X40" s="240" t="s">
        <v>866</v>
      </c>
      <c r="Z40" s="465" t="s">
        <v>440</v>
      </c>
    </row>
    <row r="41" spans="1:26" ht="65.25" customHeight="1">
      <c r="A41" s="462" t="s">
        <v>241</v>
      </c>
      <c r="B41" s="465" t="s">
        <v>478</v>
      </c>
      <c r="C41" s="394" t="s">
        <v>242</v>
      </c>
      <c r="D41" s="409">
        <v>1</v>
      </c>
      <c r="E41" s="409">
        <v>1</v>
      </c>
      <c r="F41" s="409" t="s">
        <v>25</v>
      </c>
      <c r="G41" s="410">
        <v>0</v>
      </c>
      <c r="H41" s="415">
        <v>1</v>
      </c>
      <c r="I41" s="240"/>
      <c r="J41" s="240"/>
      <c r="K41" s="240"/>
      <c r="L41" s="240"/>
      <c r="M41" s="240"/>
      <c r="N41" s="405">
        <v>1</v>
      </c>
      <c r="O41" s="240"/>
      <c r="P41" s="240"/>
      <c r="Q41" s="240"/>
      <c r="R41" s="240"/>
      <c r="S41" s="240"/>
      <c r="T41" s="240"/>
      <c r="U41" s="55"/>
      <c r="V41" s="151">
        <f t="shared" si="1"/>
        <v>100</v>
      </c>
      <c r="W41" s="420" t="s">
        <v>479</v>
      </c>
      <c r="X41" s="461" t="s">
        <v>878</v>
      </c>
      <c r="Y41" s="234" t="s">
        <v>865</v>
      </c>
      <c r="Z41" s="407" t="s">
        <v>440</v>
      </c>
    </row>
    <row r="42" spans="1:26" ht="65.25" customHeight="1">
      <c r="A42" s="462" t="s">
        <v>241</v>
      </c>
      <c r="B42" s="465" t="s">
        <v>480</v>
      </c>
      <c r="C42" s="394" t="s">
        <v>242</v>
      </c>
      <c r="D42" s="409"/>
      <c r="E42" s="409"/>
      <c r="F42" s="409" t="s">
        <v>25</v>
      </c>
      <c r="G42" s="410">
        <v>0</v>
      </c>
      <c r="H42" s="415">
        <v>3</v>
      </c>
      <c r="I42" s="240"/>
      <c r="J42" s="240"/>
      <c r="K42" s="240"/>
      <c r="L42" s="240"/>
      <c r="M42" s="240"/>
      <c r="N42" s="240"/>
      <c r="O42" s="405">
        <v>3</v>
      </c>
      <c r="P42" s="240"/>
      <c r="Q42" s="240"/>
      <c r="R42" s="240"/>
      <c r="S42" s="240"/>
      <c r="T42" s="240"/>
      <c r="U42" s="55"/>
      <c r="V42" s="151" t="e">
        <f t="shared" si="1"/>
        <v>#DIV/0!</v>
      </c>
      <c r="W42" s="420" t="s">
        <v>481</v>
      </c>
      <c r="X42" s="461" t="s">
        <v>866</v>
      </c>
      <c r="Y42" s="55"/>
      <c r="Z42" s="407" t="s">
        <v>244</v>
      </c>
    </row>
    <row r="43" spans="1:26" s="465" customFormat="1" ht="68.25" customHeight="1">
      <c r="A43" s="465" t="s">
        <v>241</v>
      </c>
      <c r="B43" s="464" t="s">
        <v>482</v>
      </c>
      <c r="C43" s="465" t="s">
        <v>242</v>
      </c>
      <c r="D43" s="240">
        <v>1</v>
      </c>
      <c r="E43" s="240">
        <v>2</v>
      </c>
      <c r="F43" s="465" t="s">
        <v>25</v>
      </c>
      <c r="G43" s="240">
        <v>0</v>
      </c>
      <c r="H43" s="240">
        <v>2</v>
      </c>
      <c r="N43" s="405">
        <v>1</v>
      </c>
      <c r="P43" s="405">
        <v>1</v>
      </c>
      <c r="V43" s="240">
        <f t="shared" si="1"/>
        <v>50</v>
      </c>
      <c r="W43" s="464" t="s">
        <v>483</v>
      </c>
      <c r="X43" s="61" t="s">
        <v>879</v>
      </c>
      <c r="Y43" s="234" t="s">
        <v>865</v>
      </c>
      <c r="Z43" s="465" t="s">
        <v>244</v>
      </c>
    </row>
    <row r="44" spans="1:26" ht="75.75" customHeight="1" thickBot="1">
      <c r="A44" s="462" t="s">
        <v>241</v>
      </c>
      <c r="B44" s="393" t="s">
        <v>880</v>
      </c>
      <c r="C44" s="394" t="s">
        <v>242</v>
      </c>
      <c r="D44" s="437"/>
      <c r="E44" s="409"/>
      <c r="F44" s="409" t="s">
        <v>25</v>
      </c>
      <c r="G44" s="410">
        <v>1</v>
      </c>
      <c r="H44" s="415">
        <v>1</v>
      </c>
      <c r="I44" s="407"/>
      <c r="J44" s="407"/>
      <c r="K44" s="407"/>
      <c r="L44" s="240"/>
      <c r="M44" s="240"/>
      <c r="N44" s="240"/>
      <c r="O44" s="240"/>
      <c r="P44" s="407"/>
      <c r="Q44" s="240"/>
      <c r="R44" s="405">
        <v>1</v>
      </c>
      <c r="S44" s="240"/>
      <c r="T44" s="238"/>
      <c r="U44" s="55"/>
      <c r="V44" s="151" t="e">
        <f t="shared" si="1"/>
        <v>#DIV/0!</v>
      </c>
      <c r="W44" s="434" t="s">
        <v>484</v>
      </c>
      <c r="X44" s="440" t="s">
        <v>866</v>
      </c>
      <c r="Y44" s="55"/>
      <c r="Z44" s="407" t="s">
        <v>244</v>
      </c>
    </row>
    <row r="45" spans="1:26" ht="15.75" thickBot="1">
      <c r="A45" s="676" t="s">
        <v>269</v>
      </c>
      <c r="B45" s="677"/>
      <c r="C45" s="677"/>
      <c r="D45" s="677"/>
      <c r="E45" s="677"/>
      <c r="F45" s="677"/>
      <c r="G45" s="677"/>
      <c r="H45" s="677"/>
      <c r="I45" s="677"/>
      <c r="J45" s="677"/>
      <c r="K45" s="677"/>
      <c r="L45" s="677"/>
      <c r="M45" s="677"/>
      <c r="N45" s="677"/>
      <c r="O45" s="677"/>
      <c r="P45" s="677"/>
      <c r="Q45" s="677"/>
      <c r="R45" s="677"/>
      <c r="S45" s="677"/>
      <c r="T45" s="677"/>
      <c r="U45" s="677"/>
      <c r="V45" s="677"/>
      <c r="W45" s="679"/>
      <c r="X45" s="677"/>
      <c r="Y45" s="677"/>
      <c r="Z45" s="678"/>
    </row>
    <row r="46" spans="1:26" ht="79.5" customHeight="1">
      <c r="A46" s="462" t="s">
        <v>241</v>
      </c>
      <c r="B46" s="393" t="s">
        <v>270</v>
      </c>
      <c r="C46" s="394" t="s">
        <v>242</v>
      </c>
      <c r="D46" s="409"/>
      <c r="E46" s="409"/>
      <c r="F46" s="409" t="s">
        <v>25</v>
      </c>
      <c r="G46" s="410">
        <v>0.7</v>
      </c>
      <c r="H46" s="415">
        <v>1</v>
      </c>
      <c r="I46" s="240"/>
      <c r="J46" s="240"/>
      <c r="K46" s="240"/>
      <c r="L46" s="240"/>
      <c r="M46" s="240"/>
      <c r="N46" s="240"/>
      <c r="O46" s="240"/>
      <c r="P46" s="240"/>
      <c r="Q46" s="240"/>
      <c r="R46" s="240"/>
      <c r="S46" s="240"/>
      <c r="T46" s="466">
        <v>1</v>
      </c>
      <c r="U46" s="220"/>
      <c r="V46" s="151" t="e">
        <f t="shared" si="1"/>
        <v>#DIV/0!</v>
      </c>
      <c r="W46" s="473" t="s">
        <v>271</v>
      </c>
      <c r="X46" s="58" t="s">
        <v>866</v>
      </c>
      <c r="Y46" s="220"/>
      <c r="Z46" s="407" t="s">
        <v>244</v>
      </c>
    </row>
    <row r="47" spans="1:26" ht="78" customHeight="1">
      <c r="A47" s="462" t="s">
        <v>241</v>
      </c>
      <c r="B47" s="393" t="s">
        <v>485</v>
      </c>
      <c r="C47" s="394" t="s">
        <v>242</v>
      </c>
      <c r="D47" s="409"/>
      <c r="E47" s="409"/>
      <c r="F47" s="409" t="s">
        <v>25</v>
      </c>
      <c r="G47" s="410">
        <v>0</v>
      </c>
      <c r="H47" s="415">
        <v>1</v>
      </c>
      <c r="I47" s="407"/>
      <c r="J47" s="407"/>
      <c r="K47" s="407"/>
      <c r="L47" s="240"/>
      <c r="M47" s="240"/>
      <c r="N47" s="240"/>
      <c r="O47" s="238"/>
      <c r="P47" s="438"/>
      <c r="Q47" s="240"/>
      <c r="R47" s="405">
        <v>1</v>
      </c>
      <c r="S47" s="240"/>
      <c r="T47" s="238"/>
      <c r="U47" s="220"/>
      <c r="V47" s="151" t="e">
        <f t="shared" si="1"/>
        <v>#DIV/0!</v>
      </c>
      <c r="W47" s="473" t="s">
        <v>486</v>
      </c>
      <c r="X47" s="58" t="s">
        <v>866</v>
      </c>
      <c r="Y47" s="220"/>
      <c r="Z47" s="240" t="s">
        <v>268</v>
      </c>
    </row>
    <row r="48" spans="1:26" ht="49.5" customHeight="1">
      <c r="A48" s="462" t="s">
        <v>241</v>
      </c>
      <c r="B48" s="469" t="s">
        <v>272</v>
      </c>
      <c r="C48" s="394" t="s">
        <v>242</v>
      </c>
      <c r="D48" s="409"/>
      <c r="E48" s="409"/>
      <c r="F48" s="409" t="s">
        <v>25</v>
      </c>
      <c r="G48" s="410">
        <v>1</v>
      </c>
      <c r="H48" s="415">
        <v>1</v>
      </c>
      <c r="I48" s="407"/>
      <c r="J48" s="407"/>
      <c r="K48" s="407"/>
      <c r="L48" s="240"/>
      <c r="M48" s="240"/>
      <c r="N48" s="240"/>
      <c r="O48" s="240"/>
      <c r="P48" s="240"/>
      <c r="Q48" s="240"/>
      <c r="R48" s="405">
        <v>1</v>
      </c>
      <c r="S48" s="240"/>
      <c r="T48" s="438"/>
      <c r="U48" s="220"/>
      <c r="V48" s="151" t="e">
        <f t="shared" si="1"/>
        <v>#DIV/0!</v>
      </c>
      <c r="W48" s="473" t="s">
        <v>273</v>
      </c>
      <c r="X48" s="58" t="s">
        <v>866</v>
      </c>
      <c r="Y48" s="220"/>
      <c r="Z48" s="407" t="s">
        <v>244</v>
      </c>
    </row>
    <row r="49" spans="1:26" ht="69.75" customHeight="1">
      <c r="A49" s="462" t="s">
        <v>241</v>
      </c>
      <c r="B49" s="469" t="s">
        <v>487</v>
      </c>
      <c r="C49" s="394" t="s">
        <v>242</v>
      </c>
      <c r="D49" s="409"/>
      <c r="E49" s="409"/>
      <c r="F49" s="409" t="s">
        <v>25</v>
      </c>
      <c r="G49" s="410">
        <v>0</v>
      </c>
      <c r="H49" s="415">
        <v>1</v>
      </c>
      <c r="I49" s="407"/>
      <c r="J49" s="407"/>
      <c r="K49" s="407"/>
      <c r="L49" s="240"/>
      <c r="M49" s="240"/>
      <c r="N49" s="240"/>
      <c r="O49" s="240"/>
      <c r="P49" s="240"/>
      <c r="Q49" s="240"/>
      <c r="R49" s="405">
        <v>1</v>
      </c>
      <c r="S49" s="240"/>
      <c r="T49" s="438"/>
      <c r="U49" s="220"/>
      <c r="V49" s="151" t="e">
        <f t="shared" si="1"/>
        <v>#DIV/0!</v>
      </c>
      <c r="W49" s="473" t="s">
        <v>488</v>
      </c>
      <c r="X49" s="58" t="s">
        <v>866</v>
      </c>
      <c r="Y49" s="220"/>
      <c r="Z49" s="407" t="s">
        <v>440</v>
      </c>
    </row>
    <row r="50" spans="1:26" ht="69.75" customHeight="1">
      <c r="A50" s="462" t="s">
        <v>241</v>
      </c>
      <c r="B50" s="469" t="s">
        <v>489</v>
      </c>
      <c r="C50" s="394" t="s">
        <v>242</v>
      </c>
      <c r="D50" s="409"/>
      <c r="E50" s="409"/>
      <c r="F50" s="409" t="s">
        <v>25</v>
      </c>
      <c r="G50" s="410">
        <v>0</v>
      </c>
      <c r="H50" s="415">
        <v>1</v>
      </c>
      <c r="I50" s="407"/>
      <c r="J50" s="407"/>
      <c r="K50" s="407"/>
      <c r="L50" s="240"/>
      <c r="M50" s="240"/>
      <c r="N50" s="240"/>
      <c r="O50" s="405">
        <v>1</v>
      </c>
      <c r="P50" s="240"/>
      <c r="Q50" s="240"/>
      <c r="R50" s="240"/>
      <c r="S50" s="240"/>
      <c r="T50" s="438"/>
      <c r="U50" s="220"/>
      <c r="V50" s="151" t="e">
        <f t="shared" si="1"/>
        <v>#DIV/0!</v>
      </c>
      <c r="W50" s="473" t="s">
        <v>490</v>
      </c>
      <c r="X50" s="58" t="s">
        <v>866</v>
      </c>
      <c r="Y50" s="220"/>
      <c r="Z50" s="407" t="s">
        <v>491</v>
      </c>
    </row>
    <row r="51" spans="1:26" ht="90.75" customHeight="1">
      <c r="A51" s="462" t="s">
        <v>241</v>
      </c>
      <c r="B51" s="469" t="s">
        <v>492</v>
      </c>
      <c r="C51" s="394" t="s">
        <v>242</v>
      </c>
      <c r="D51" s="409">
        <v>1</v>
      </c>
      <c r="E51" s="409">
        <v>3</v>
      </c>
      <c r="F51" s="409" t="s">
        <v>25</v>
      </c>
      <c r="G51" s="410">
        <v>0</v>
      </c>
      <c r="H51" s="415">
        <v>3</v>
      </c>
      <c r="I51" s="407"/>
      <c r="J51" s="407"/>
      <c r="K51" s="407"/>
      <c r="L51" s="240"/>
      <c r="M51" s="405">
        <v>1</v>
      </c>
      <c r="N51" s="240"/>
      <c r="O51" s="240"/>
      <c r="P51" s="405">
        <v>2</v>
      </c>
      <c r="Q51" s="240"/>
      <c r="R51" s="240"/>
      <c r="S51" s="240"/>
      <c r="T51" s="438"/>
      <c r="U51" s="220"/>
      <c r="V51" s="151">
        <f t="shared" si="1"/>
        <v>33.333333333333329</v>
      </c>
      <c r="W51" s="473" t="s">
        <v>493</v>
      </c>
      <c r="X51" s="61" t="s">
        <v>881</v>
      </c>
      <c r="Y51" s="234" t="s">
        <v>865</v>
      </c>
      <c r="Z51" s="407" t="s">
        <v>244</v>
      </c>
    </row>
    <row r="52" spans="1:26" ht="54.75" customHeight="1" thickBot="1">
      <c r="A52" s="462" t="s">
        <v>241</v>
      </c>
      <c r="B52" s="469" t="s">
        <v>274</v>
      </c>
      <c r="C52" s="394" t="s">
        <v>242</v>
      </c>
      <c r="D52" s="409"/>
      <c r="E52" s="409"/>
      <c r="F52" s="409" t="s">
        <v>25</v>
      </c>
      <c r="G52" s="410">
        <v>0.2</v>
      </c>
      <c r="H52" s="415">
        <v>1</v>
      </c>
      <c r="I52" s="407"/>
      <c r="J52" s="240"/>
      <c r="K52" s="240"/>
      <c r="L52" s="240"/>
      <c r="M52" s="240"/>
      <c r="N52" s="240"/>
      <c r="O52" s="240"/>
      <c r="P52" s="240"/>
      <c r="Q52" s="240"/>
      <c r="R52" s="240"/>
      <c r="S52" s="405">
        <v>1</v>
      </c>
      <c r="T52" s="238"/>
      <c r="U52" s="220"/>
      <c r="V52" s="151" t="e">
        <f t="shared" si="1"/>
        <v>#DIV/0!</v>
      </c>
      <c r="W52" s="440" t="s">
        <v>275</v>
      </c>
      <c r="X52" s="58" t="s">
        <v>866</v>
      </c>
      <c r="Y52" s="220"/>
      <c r="Z52" s="407" t="s">
        <v>244</v>
      </c>
    </row>
    <row r="53" spans="1:26" ht="15.75" thickBot="1">
      <c r="A53" s="676" t="s">
        <v>276</v>
      </c>
      <c r="B53" s="677"/>
      <c r="C53" s="677"/>
      <c r="D53" s="677"/>
      <c r="E53" s="677"/>
      <c r="F53" s="677"/>
      <c r="G53" s="677"/>
      <c r="H53" s="677"/>
      <c r="I53" s="677"/>
      <c r="J53" s="677"/>
      <c r="K53" s="677"/>
      <c r="L53" s="677"/>
      <c r="M53" s="677"/>
      <c r="N53" s="677"/>
      <c r="O53" s="677"/>
      <c r="P53" s="677"/>
      <c r="Q53" s="677"/>
      <c r="R53" s="677"/>
      <c r="S53" s="677"/>
      <c r="T53" s="677"/>
      <c r="U53" s="677"/>
      <c r="V53" s="677"/>
      <c r="W53" s="677"/>
      <c r="X53" s="677"/>
      <c r="Y53" s="677"/>
      <c r="Z53" s="678"/>
    </row>
    <row r="54" spans="1:26" ht="96.75" customHeight="1">
      <c r="A54" s="462" t="s">
        <v>241</v>
      </c>
      <c r="B54" s="393" t="s">
        <v>277</v>
      </c>
      <c r="C54" s="394" t="s">
        <v>278</v>
      </c>
      <c r="D54" s="437">
        <v>1</v>
      </c>
      <c r="E54" s="437">
        <v>2</v>
      </c>
      <c r="F54" s="409" t="s">
        <v>25</v>
      </c>
      <c r="G54" s="410">
        <v>1</v>
      </c>
      <c r="H54" s="415">
        <v>2</v>
      </c>
      <c r="I54" s="407"/>
      <c r="J54" s="407"/>
      <c r="K54" s="407"/>
      <c r="L54" s="240"/>
      <c r="M54" s="405">
        <v>1</v>
      </c>
      <c r="N54" s="240"/>
      <c r="O54" s="240"/>
      <c r="P54" s="240"/>
      <c r="Q54" s="405">
        <v>1</v>
      </c>
      <c r="R54" s="240"/>
      <c r="S54" s="240"/>
      <c r="T54" s="438"/>
      <c r="U54" s="220"/>
      <c r="V54" s="151">
        <f t="shared" si="1"/>
        <v>50</v>
      </c>
      <c r="W54" s="393" t="s">
        <v>279</v>
      </c>
      <c r="X54" s="474" t="s">
        <v>870</v>
      </c>
      <c r="Y54" s="234" t="s">
        <v>865</v>
      </c>
      <c r="Z54" s="407" t="s">
        <v>244</v>
      </c>
    </row>
    <row r="55" spans="1:26" ht="95.25" customHeight="1">
      <c r="A55" s="462" t="s">
        <v>241</v>
      </c>
      <c r="B55" s="393" t="s">
        <v>280</v>
      </c>
      <c r="C55" s="394" t="s">
        <v>242</v>
      </c>
      <c r="D55" s="437">
        <v>1</v>
      </c>
      <c r="E55" s="437">
        <v>1</v>
      </c>
      <c r="F55" s="409" t="s">
        <v>25</v>
      </c>
      <c r="G55" s="410">
        <v>0</v>
      </c>
      <c r="H55" s="415">
        <v>1</v>
      </c>
      <c r="I55" s="407"/>
      <c r="J55" s="407"/>
      <c r="K55" s="407"/>
      <c r="L55" s="240"/>
      <c r="M55" s="405">
        <v>1</v>
      </c>
      <c r="N55" s="240"/>
      <c r="O55" s="240"/>
      <c r="P55" s="240"/>
      <c r="Q55" s="240"/>
      <c r="R55" s="240"/>
      <c r="S55" s="240"/>
      <c r="T55" s="438"/>
      <c r="U55" s="220"/>
      <c r="V55" s="151">
        <f t="shared" si="1"/>
        <v>100</v>
      </c>
      <c r="W55" s="393" t="s">
        <v>494</v>
      </c>
      <c r="X55" s="474" t="s">
        <v>870</v>
      </c>
      <c r="Y55" s="234" t="s">
        <v>865</v>
      </c>
      <c r="Z55" s="407" t="s">
        <v>244</v>
      </c>
    </row>
    <row r="56" spans="1:26" ht="128.25" customHeight="1">
      <c r="A56" s="462" t="s">
        <v>241</v>
      </c>
      <c r="B56" s="393" t="s">
        <v>495</v>
      </c>
      <c r="C56" s="394" t="s">
        <v>242</v>
      </c>
      <c r="D56" s="437">
        <v>1</v>
      </c>
      <c r="E56" s="437">
        <v>2</v>
      </c>
      <c r="F56" s="409" t="s">
        <v>25</v>
      </c>
      <c r="G56" s="410">
        <v>1</v>
      </c>
      <c r="H56" s="415">
        <v>2</v>
      </c>
      <c r="I56" s="407"/>
      <c r="J56" s="407"/>
      <c r="K56" s="405">
        <v>1</v>
      </c>
      <c r="L56" s="240"/>
      <c r="M56" s="240"/>
      <c r="N56" s="240"/>
      <c r="O56" s="240"/>
      <c r="P56" s="240"/>
      <c r="Q56" s="405">
        <v>1</v>
      </c>
      <c r="R56" s="240"/>
      <c r="S56" s="240"/>
      <c r="T56" s="438"/>
      <c r="U56" s="220"/>
      <c r="V56" s="151">
        <f t="shared" si="1"/>
        <v>50</v>
      </c>
      <c r="W56" s="393" t="s">
        <v>496</v>
      </c>
      <c r="X56" s="56" t="s">
        <v>497</v>
      </c>
      <c r="Y56" s="220"/>
      <c r="Z56" s="407" t="s">
        <v>244</v>
      </c>
    </row>
    <row r="57" spans="1:26" ht="69.75" customHeight="1">
      <c r="A57" s="462" t="s">
        <v>241</v>
      </c>
      <c r="B57" s="393" t="s">
        <v>387</v>
      </c>
      <c r="C57" s="394" t="s">
        <v>242</v>
      </c>
      <c r="D57" s="437"/>
      <c r="E57" s="437"/>
      <c r="F57" s="409" t="s">
        <v>25</v>
      </c>
      <c r="G57" s="410">
        <v>1</v>
      </c>
      <c r="H57" s="415">
        <v>2</v>
      </c>
      <c r="I57" s="407"/>
      <c r="J57" s="407"/>
      <c r="K57" s="407"/>
      <c r="L57" s="240"/>
      <c r="M57" s="240"/>
      <c r="N57" s="240"/>
      <c r="O57" s="405">
        <v>1</v>
      </c>
      <c r="P57" s="240"/>
      <c r="Q57" s="240"/>
      <c r="R57" s="405">
        <v>1</v>
      </c>
      <c r="S57" s="240"/>
      <c r="T57" s="438"/>
      <c r="U57" s="220"/>
      <c r="V57" s="151" t="e">
        <f t="shared" si="1"/>
        <v>#DIV/0!</v>
      </c>
      <c r="W57" s="393" t="s">
        <v>388</v>
      </c>
      <c r="X57" s="440" t="s">
        <v>866</v>
      </c>
      <c r="Y57" s="220"/>
      <c r="Z57" s="407" t="s">
        <v>244</v>
      </c>
    </row>
    <row r="58" spans="1:26" ht="32.25" customHeight="1">
      <c r="A58" s="403"/>
      <c r="B58" s="57"/>
      <c r="C58" s="57"/>
      <c r="D58" s="409"/>
      <c r="E58" s="409"/>
      <c r="F58" s="409"/>
      <c r="G58" s="475"/>
      <c r="H58" s="476"/>
      <c r="I58" s="58">
        <f t="shared" ref="I58:T58" si="2">SUM(I9:I57)</f>
        <v>1</v>
      </c>
      <c r="J58" s="58">
        <f t="shared" si="2"/>
        <v>2</v>
      </c>
      <c r="K58" s="58">
        <f t="shared" si="2"/>
        <v>5</v>
      </c>
      <c r="L58" s="58">
        <f t="shared" si="2"/>
        <v>6</v>
      </c>
      <c r="M58" s="58">
        <f t="shared" si="2"/>
        <v>6</v>
      </c>
      <c r="N58" s="58">
        <f t="shared" si="2"/>
        <v>6</v>
      </c>
      <c r="O58" s="58">
        <f t="shared" si="2"/>
        <v>8</v>
      </c>
      <c r="P58" s="58">
        <f t="shared" si="2"/>
        <v>6</v>
      </c>
      <c r="Q58" s="58">
        <f t="shared" si="2"/>
        <v>5</v>
      </c>
      <c r="R58" s="58">
        <f t="shared" si="2"/>
        <v>7</v>
      </c>
      <c r="S58" s="58">
        <f t="shared" si="2"/>
        <v>5</v>
      </c>
      <c r="T58" s="58">
        <f t="shared" si="2"/>
        <v>1</v>
      </c>
      <c r="U58" s="57"/>
      <c r="V58" s="220"/>
      <c r="W58" s="57"/>
      <c r="X58" s="57"/>
      <c r="Y58" s="57"/>
      <c r="Z58" s="407"/>
    </row>
    <row r="59" spans="1:26"/>
    <row r="60" spans="1:26" ht="31.5" customHeight="1">
      <c r="A60" s="13" t="s">
        <v>98</v>
      </c>
      <c r="B60" s="52">
        <v>45846</v>
      </c>
    </row>
    <row r="61" spans="1:26" s="59" customFormat="1" ht="21.75" customHeight="1">
      <c r="H61" s="477"/>
      <c r="I61" s="675" t="s">
        <v>498</v>
      </c>
      <c r="J61" s="675"/>
      <c r="K61" s="675"/>
      <c r="L61" s="675"/>
      <c r="M61" s="675"/>
      <c r="N61" s="675"/>
      <c r="O61" s="675"/>
      <c r="P61" s="675"/>
      <c r="Q61" s="675"/>
      <c r="R61" s="675"/>
      <c r="S61" s="675"/>
      <c r="T61" s="675"/>
    </row>
    <row r="62" spans="1:26" s="59" customFormat="1" ht="21.75" customHeight="1">
      <c r="H62" s="477"/>
      <c r="I62" s="478" t="s">
        <v>10</v>
      </c>
      <c r="J62" s="478" t="s">
        <v>11</v>
      </c>
      <c r="K62" s="478" t="s">
        <v>12</v>
      </c>
      <c r="L62" s="478" t="s">
        <v>13</v>
      </c>
      <c r="M62" s="478" t="s">
        <v>499</v>
      </c>
      <c r="N62" s="478" t="s">
        <v>15</v>
      </c>
      <c r="O62" s="478" t="s">
        <v>16</v>
      </c>
      <c r="P62" s="478" t="s">
        <v>500</v>
      </c>
      <c r="Q62" s="478" t="s">
        <v>18</v>
      </c>
      <c r="R62" s="478" t="s">
        <v>19</v>
      </c>
      <c r="S62" s="478" t="s">
        <v>20</v>
      </c>
      <c r="T62" s="478" t="s">
        <v>21</v>
      </c>
    </row>
    <row r="63" spans="1:26" s="59" customFormat="1" ht="21.75" customHeight="1">
      <c r="F63" s="671" t="s">
        <v>281</v>
      </c>
      <c r="G63" s="671"/>
      <c r="H63" s="671"/>
      <c r="I63" s="479">
        <f>+I58</f>
        <v>1</v>
      </c>
      <c r="J63" s="159">
        <f t="shared" ref="J63:T63" si="3">+J58</f>
        <v>2</v>
      </c>
      <c r="K63" s="159">
        <f t="shared" si="3"/>
        <v>5</v>
      </c>
      <c r="L63" s="159">
        <f t="shared" si="3"/>
        <v>6</v>
      </c>
      <c r="M63" s="159">
        <f t="shared" si="3"/>
        <v>6</v>
      </c>
      <c r="N63" s="159">
        <f t="shared" si="3"/>
        <v>6</v>
      </c>
      <c r="O63" s="159">
        <f t="shared" si="3"/>
        <v>8</v>
      </c>
      <c r="P63" s="159">
        <f t="shared" si="3"/>
        <v>6</v>
      </c>
      <c r="Q63" s="159">
        <f t="shared" si="3"/>
        <v>5</v>
      </c>
      <c r="R63" s="159">
        <f t="shared" si="3"/>
        <v>7</v>
      </c>
      <c r="S63" s="159">
        <f t="shared" si="3"/>
        <v>5</v>
      </c>
      <c r="T63" s="159">
        <f t="shared" si="3"/>
        <v>1</v>
      </c>
    </row>
    <row r="64" spans="1:26" s="59" customFormat="1" ht="21.75" customHeight="1">
      <c r="F64" s="671" t="s">
        <v>282</v>
      </c>
      <c r="G64" s="671"/>
      <c r="H64" s="671"/>
      <c r="I64" s="479"/>
      <c r="J64" s="159"/>
      <c r="K64" s="160">
        <f>+I63+J63+K63</f>
        <v>8</v>
      </c>
      <c r="L64" s="159"/>
      <c r="M64" s="159"/>
      <c r="N64" s="160">
        <f>L63+M63+N63</f>
        <v>18</v>
      </c>
      <c r="O64" s="159"/>
      <c r="P64" s="159"/>
      <c r="Q64" s="160">
        <f>O63+P63+Q63</f>
        <v>19</v>
      </c>
      <c r="R64" s="159"/>
      <c r="S64" s="159"/>
      <c r="T64" s="160">
        <f>R63+S63+T63</f>
        <v>13</v>
      </c>
    </row>
    <row r="65" spans="6:20" s="59" customFormat="1" ht="21.75" customHeight="1">
      <c r="F65" s="671" t="s">
        <v>501</v>
      </c>
      <c r="G65" s="671"/>
      <c r="H65" s="671"/>
      <c r="I65" s="479"/>
      <c r="J65" s="159"/>
      <c r="K65" s="159"/>
      <c r="L65" s="159"/>
      <c r="M65" s="159"/>
      <c r="N65" s="160">
        <f>+K64+N64</f>
        <v>26</v>
      </c>
      <c r="O65" s="159"/>
      <c r="P65" s="159"/>
      <c r="Q65" s="159"/>
      <c r="R65" s="159"/>
      <c r="S65" s="159"/>
      <c r="T65" s="160">
        <f>+Q64+T64</f>
        <v>32</v>
      </c>
    </row>
    <row r="66" spans="6:20" s="59" customFormat="1" ht="21.75" customHeight="1">
      <c r="F66" s="671" t="s">
        <v>502</v>
      </c>
      <c r="G66" s="671"/>
      <c r="H66" s="671"/>
      <c r="I66" s="479">
        <f>+I63</f>
        <v>1</v>
      </c>
      <c r="J66" s="159">
        <f>+I63+J63</f>
        <v>3</v>
      </c>
      <c r="K66" s="480">
        <f t="shared" ref="K66:T66" si="4">+J66+K63</f>
        <v>8</v>
      </c>
      <c r="L66" s="159">
        <f t="shared" si="4"/>
        <v>14</v>
      </c>
      <c r="M66" s="159">
        <f t="shared" si="4"/>
        <v>20</v>
      </c>
      <c r="N66" s="480">
        <f t="shared" si="4"/>
        <v>26</v>
      </c>
      <c r="O66" s="159">
        <f t="shared" si="4"/>
        <v>34</v>
      </c>
      <c r="P66" s="159">
        <f t="shared" si="4"/>
        <v>40</v>
      </c>
      <c r="Q66" s="480">
        <f t="shared" si="4"/>
        <v>45</v>
      </c>
      <c r="R66" s="159">
        <f t="shared" si="4"/>
        <v>52</v>
      </c>
      <c r="S66" s="159">
        <f t="shared" si="4"/>
        <v>57</v>
      </c>
      <c r="T66" s="480">
        <f t="shared" si="4"/>
        <v>58</v>
      </c>
    </row>
    <row r="67" spans="6:20" s="59" customFormat="1" ht="21.75" customHeight="1">
      <c r="F67" s="671" t="s">
        <v>503</v>
      </c>
      <c r="G67" s="671"/>
      <c r="H67" s="671"/>
      <c r="I67" s="479"/>
      <c r="J67" s="159"/>
      <c r="K67" s="161">
        <f>+K66/$T$66</f>
        <v>0.13793103448275862</v>
      </c>
      <c r="L67" s="161">
        <f t="shared" ref="L67:T67" si="5">+L66/$T$66</f>
        <v>0.2413793103448276</v>
      </c>
      <c r="M67" s="161">
        <f t="shared" si="5"/>
        <v>0.34482758620689657</v>
      </c>
      <c r="N67" s="161">
        <f t="shared" si="5"/>
        <v>0.44827586206896552</v>
      </c>
      <c r="O67" s="161">
        <f t="shared" si="5"/>
        <v>0.58620689655172409</v>
      </c>
      <c r="P67" s="161">
        <f t="shared" si="5"/>
        <v>0.68965517241379315</v>
      </c>
      <c r="Q67" s="161">
        <f t="shared" si="5"/>
        <v>0.77586206896551724</v>
      </c>
      <c r="R67" s="161">
        <f t="shared" si="5"/>
        <v>0.89655172413793105</v>
      </c>
      <c r="S67" s="161">
        <f t="shared" si="5"/>
        <v>0.98275862068965514</v>
      </c>
      <c r="T67" s="161">
        <f t="shared" si="5"/>
        <v>1</v>
      </c>
    </row>
    <row r="68" spans="6:20">
      <c r="H68" s="481"/>
      <c r="I68" s="481"/>
      <c r="J68" s="481"/>
      <c r="K68" s="481"/>
      <c r="L68" s="481"/>
      <c r="M68" s="481"/>
      <c r="N68" s="481"/>
      <c r="O68" s="481"/>
      <c r="P68" s="481"/>
      <c r="Q68" s="481"/>
      <c r="R68" s="481"/>
      <c r="S68" s="481"/>
      <c r="T68" s="481"/>
    </row>
    <row r="69" spans="6:20">
      <c r="H69" s="481"/>
      <c r="I69" s="481"/>
      <c r="J69" s="481"/>
      <c r="K69" s="481"/>
      <c r="L69" s="481"/>
      <c r="M69" s="481"/>
      <c r="N69" s="481"/>
      <c r="O69" s="481"/>
      <c r="P69" s="481"/>
      <c r="Q69" s="481"/>
      <c r="R69" s="481"/>
      <c r="S69" s="481"/>
      <c r="T69" s="481"/>
    </row>
    <row r="70" spans="6:20">
      <c r="H70" s="481"/>
      <c r="I70" s="481"/>
      <c r="J70" s="481"/>
      <c r="K70" s="481"/>
      <c r="L70" s="481"/>
      <c r="M70" s="481"/>
      <c r="N70" s="481"/>
      <c r="O70" s="481"/>
      <c r="P70" s="481"/>
      <c r="Q70" s="481"/>
      <c r="R70" s="481"/>
      <c r="S70" s="481"/>
      <c r="T70" s="481"/>
    </row>
    <row r="71" spans="6:20" s="60" customFormat="1" ht="22.5" customHeight="1">
      <c r="H71" s="667" t="s">
        <v>504</v>
      </c>
      <c r="I71" s="668" t="s">
        <v>505</v>
      </c>
      <c r="J71" s="668"/>
      <c r="K71" s="668"/>
      <c r="L71" s="668" t="s">
        <v>506</v>
      </c>
      <c r="M71" s="668"/>
      <c r="N71" s="668"/>
      <c r="O71" s="668" t="s">
        <v>507</v>
      </c>
      <c r="P71" s="668"/>
      <c r="Q71" s="668"/>
      <c r="R71" s="668" t="s">
        <v>508</v>
      </c>
      <c r="S71" s="668"/>
      <c r="T71" s="668"/>
    </row>
    <row r="72" spans="6:20" s="60" customFormat="1" ht="22.5" customHeight="1">
      <c r="H72" s="667"/>
      <c r="I72" s="162">
        <f>+K67</f>
        <v>0.13793103448275862</v>
      </c>
      <c r="J72" s="670">
        <f>+K66</f>
        <v>8</v>
      </c>
      <c r="K72" s="670"/>
      <c r="L72" s="162">
        <f>+N67</f>
        <v>0.44827586206896552</v>
      </c>
      <c r="M72" s="670">
        <f>+N66</f>
        <v>26</v>
      </c>
      <c r="N72" s="670"/>
      <c r="O72" s="162">
        <f>+Q67</f>
        <v>0.77586206896551724</v>
      </c>
      <c r="P72" s="670">
        <f>+Q66</f>
        <v>45</v>
      </c>
      <c r="Q72" s="670"/>
      <c r="R72" s="162">
        <f>+T67</f>
        <v>1</v>
      </c>
      <c r="S72" s="670">
        <f>+T66</f>
        <v>58</v>
      </c>
      <c r="T72" s="670"/>
    </row>
    <row r="73" spans="6:20" s="60" customFormat="1" ht="22.5" customHeight="1">
      <c r="H73" s="667"/>
      <c r="I73" s="669"/>
      <c r="J73" s="669"/>
      <c r="K73" s="669"/>
      <c r="L73" s="669"/>
      <c r="M73" s="669"/>
      <c r="N73" s="669"/>
      <c r="O73" s="669"/>
      <c r="P73" s="669"/>
      <c r="Q73" s="669"/>
      <c r="R73" s="669"/>
      <c r="S73" s="669"/>
      <c r="T73" s="669"/>
    </row>
    <row r="74" spans="6:20"/>
    <row r="75" spans="6:20"/>
    <row r="76" spans="6:20"/>
    <row r="77" spans="6:20"/>
    <row r="78" spans="6:20"/>
    <row r="79" spans="6:20"/>
    <row r="81"/>
    <row r="82"/>
    <row r="83"/>
    <row r="84"/>
    <row r="85"/>
    <row r="95"/>
    <row r="96"/>
    <row r="97"/>
    <row r="98"/>
    <row r="99"/>
  </sheetData>
  <protectedRanges>
    <protectedRange sqref="B36" name="Planeacion_12_1_1_1"/>
    <protectedRange sqref="B9" name="Planeacion_3_1_1_1"/>
    <protectedRange sqref="B16 B11" name="Planeacion_6_2_1_1_1"/>
    <protectedRange sqref="B35" name="Planeacion_17_3_1_1_1"/>
    <protectedRange sqref="B29:B31 B22:B27 B10 B13:B15 B20 B44 B46:B52 B54:B57" name="Planeacion_21_3_1_1_1"/>
  </protectedRanges>
  <mergeCells count="44">
    <mergeCell ref="B1:X1"/>
    <mergeCell ref="B2:X3"/>
    <mergeCell ref="B4:Z4"/>
    <mergeCell ref="A5:A7"/>
    <mergeCell ref="B5:B7"/>
    <mergeCell ref="C5:F5"/>
    <mergeCell ref="G5:U5"/>
    <mergeCell ref="V5:Y5"/>
    <mergeCell ref="Z5:Z7"/>
    <mergeCell ref="C6:C7"/>
    <mergeCell ref="D6:D7"/>
    <mergeCell ref="E6:E7"/>
    <mergeCell ref="W6:W7"/>
    <mergeCell ref="X6:X7"/>
    <mergeCell ref="Y6:Y7"/>
    <mergeCell ref="A8:Z8"/>
    <mergeCell ref="I61:T61"/>
    <mergeCell ref="F6:F7"/>
    <mergeCell ref="G6:H6"/>
    <mergeCell ref="I6:T6"/>
    <mergeCell ref="U6:U7"/>
    <mergeCell ref="V6:V7"/>
    <mergeCell ref="A28:Z28"/>
    <mergeCell ref="A45:Z45"/>
    <mergeCell ref="A53:Z53"/>
    <mergeCell ref="A21:Z21"/>
    <mergeCell ref="F63:H63"/>
    <mergeCell ref="F65:H65"/>
    <mergeCell ref="F66:H66"/>
    <mergeCell ref="F67:H67"/>
    <mergeCell ref="F64:H64"/>
    <mergeCell ref="H71:H73"/>
    <mergeCell ref="I71:K71"/>
    <mergeCell ref="I73:K73"/>
    <mergeCell ref="O73:Q73"/>
    <mergeCell ref="R73:T73"/>
    <mergeCell ref="O71:Q71"/>
    <mergeCell ref="R71:T71"/>
    <mergeCell ref="J72:K72"/>
    <mergeCell ref="M72:N72"/>
    <mergeCell ref="P72:Q72"/>
    <mergeCell ref="S72:T72"/>
    <mergeCell ref="L71:N71"/>
    <mergeCell ref="L73:N73"/>
  </mergeCells>
  <dataValidations count="5">
    <dataValidation type="decimal" operator="lessThan" allowBlank="1" showInputMessage="1" showErrorMessage="1" sqref="Y1:Y2" xr:uid="{90B1EDCE-0EC7-45B3-94E0-3236F123206D}">
      <formula1>0</formula1>
    </dataValidation>
    <dataValidation type="decimal" operator="lessThan" showInputMessage="1" sqref="Z1" xr:uid="{D23FEAEE-5E84-4666-8DFC-8BC77AFC9D4B}">
      <formula1>0</formula1>
    </dataValidation>
    <dataValidation operator="lessThan" allowBlank="1" showInputMessage="1" showErrorMessage="1" sqref="Z2:Z3 B1:B2 Y3" xr:uid="{4909C2EE-4161-470D-807C-D97A525E9D59}"/>
    <dataValidation allowBlank="1" showErrorMessage="1" promptTitle="Variable 1" prompt="Digite aqui el Valor de la Variable 1" sqref="D22:E27 D46:E52 D29:E44 D54:E58 D15:E20" xr:uid="{B600E6AD-837E-495D-BCED-6249F4C159A4}"/>
    <dataValidation allowBlank="1" showErrorMessage="1" promptTitle="Gestión Realizada" prompt="En esta celda usted deberá escribir lo que considere importante en la ejecución de esta actividad para logrará el alcance propuesto" sqref="B39 X26:X27 X44 X38:X39 W46:W52 X57 X54:X55 X22:X24" xr:uid="{1AB1CEB1-0DC1-48F6-B40C-939F33447F64}"/>
  </dataValidations>
  <hyperlinks>
    <hyperlink ref="X15" r:id="rId1" display="https://acortar.link/kYYHHU" xr:uid="{0B390DC4-B47D-4C2B-B279-5E9473DEF974}"/>
    <hyperlink ref="X18" r:id="rId2" xr:uid="{D08CCF03-DDF8-4053-AAE8-CAFB67CFC6D0}"/>
    <hyperlink ref="X27" r:id="rId3" xr:uid="{6069023E-51B4-4ADA-8D2E-5082C60762FC}"/>
    <hyperlink ref="X54" r:id="rId4" xr:uid="{CED89E32-F3BA-4B63-A393-672B6E747685}"/>
    <hyperlink ref="X55" r:id="rId5" xr:uid="{ADA287F7-FB84-4B65-990D-6B595EFC813E}"/>
    <hyperlink ref="X14" r:id="rId6" display="https://acortar.link/RQ9HHc" xr:uid="{51FBF413-7459-4521-B410-396488CF3C73}"/>
  </hyperlinks>
  <pageMargins left="0.7" right="0.7" top="0.75" bottom="0.75" header="0.3" footer="0.3"/>
  <pageSetup scale="20" orientation="portrait" r:id="rId7"/>
  <drawing r:id="rId8"/>
  <legacyDrawing r:id="rId9"/>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6B10C-84B1-4DB0-9E1F-0B0E6AFA0532}">
  <sheetPr>
    <tabColor rgb="FF00B050"/>
  </sheetPr>
  <dimension ref="A1:Z103"/>
  <sheetViews>
    <sheetView zoomScale="70" zoomScaleNormal="70" workbookViewId="0">
      <pane ySplit="7" topLeftCell="A8" activePane="bottomLeft" state="frozen"/>
      <selection activeCell="A8" sqref="A8"/>
      <selection pane="bottomLeft" activeCell="A8" sqref="A8"/>
    </sheetView>
  </sheetViews>
  <sheetFormatPr baseColWidth="10" defaultColWidth="0" defaultRowHeight="15" customHeight="1" zeroHeight="1"/>
  <cols>
    <col min="1" max="1" width="32" customWidth="1"/>
    <col min="2" max="2" width="47" customWidth="1"/>
    <col min="3" max="3" width="29.7109375" customWidth="1"/>
    <col min="4" max="4" width="15.5703125" customWidth="1"/>
    <col min="5" max="5" width="16.28515625" customWidth="1"/>
    <col min="6" max="6" width="17.7109375" customWidth="1"/>
    <col min="7" max="7" width="12.28515625" customWidth="1"/>
    <col min="8" max="8" width="12.42578125" customWidth="1"/>
    <col min="9" max="10" width="6.5703125" customWidth="1"/>
    <col min="11" max="11" width="7.42578125" customWidth="1"/>
    <col min="12" max="12" width="6.7109375" customWidth="1"/>
    <col min="13" max="13" width="7" customWidth="1"/>
    <col min="14" max="14" width="6.140625" customWidth="1"/>
    <col min="15" max="15" width="6" customWidth="1"/>
    <col min="16" max="16" width="5.5703125" customWidth="1"/>
    <col min="17" max="17" width="5.85546875" customWidth="1"/>
    <col min="18" max="18" width="6" customWidth="1"/>
    <col min="19" max="19" width="5.5703125" customWidth="1"/>
    <col min="20" max="20" width="6.5703125" customWidth="1"/>
    <col min="21" max="21" width="17.85546875" customWidth="1"/>
    <col min="22" max="22" width="19.28515625" customWidth="1"/>
    <col min="23" max="23" width="46.28515625" customWidth="1"/>
    <col min="24" max="24" width="46" customWidth="1"/>
    <col min="25" max="25" width="22.42578125" customWidth="1"/>
    <col min="26" max="26" width="22.5703125" customWidth="1"/>
    <col min="27" max="16384" width="11.42578125" hidden="1"/>
  </cols>
  <sheetData>
    <row r="1" spans="1:26" ht="27" customHeight="1">
      <c r="A1" s="1"/>
      <c r="B1" s="624" t="s">
        <v>22</v>
      </c>
      <c r="C1" s="625"/>
      <c r="D1" s="625"/>
      <c r="E1" s="625"/>
      <c r="F1" s="625"/>
      <c r="G1" s="625"/>
      <c r="H1" s="625"/>
      <c r="I1" s="625"/>
      <c r="J1" s="625"/>
      <c r="K1" s="625"/>
      <c r="L1" s="625"/>
      <c r="M1" s="625"/>
      <c r="N1" s="625"/>
      <c r="O1" s="625"/>
      <c r="P1" s="625"/>
      <c r="Q1" s="625"/>
      <c r="R1" s="625"/>
      <c r="S1" s="625"/>
      <c r="T1" s="625"/>
      <c r="U1" s="625"/>
      <c r="V1" s="625"/>
      <c r="W1" s="625"/>
      <c r="X1" s="626"/>
      <c r="Y1" s="11" t="s">
        <v>0</v>
      </c>
      <c r="Z1" s="2" t="s">
        <v>71</v>
      </c>
    </row>
    <row r="2" spans="1:26" ht="21" customHeight="1">
      <c r="A2" s="10"/>
      <c r="B2" s="627" t="s">
        <v>82</v>
      </c>
      <c r="C2" s="628"/>
      <c r="D2" s="628"/>
      <c r="E2" s="628"/>
      <c r="F2" s="628"/>
      <c r="G2" s="628"/>
      <c r="H2" s="628"/>
      <c r="I2" s="628"/>
      <c r="J2" s="628"/>
      <c r="K2" s="628"/>
      <c r="L2" s="628"/>
      <c r="M2" s="628"/>
      <c r="N2" s="628"/>
      <c r="O2" s="628"/>
      <c r="P2" s="628"/>
      <c r="Q2" s="628"/>
      <c r="R2" s="628"/>
      <c r="S2" s="628"/>
      <c r="T2" s="628"/>
      <c r="U2" s="628"/>
      <c r="V2" s="628"/>
      <c r="W2" s="628"/>
      <c r="X2" s="629"/>
      <c r="Y2" s="12" t="s">
        <v>1</v>
      </c>
      <c r="Z2" s="15">
        <v>1</v>
      </c>
    </row>
    <row r="3" spans="1:26" ht="24" customHeight="1" thickBot="1">
      <c r="A3" s="5"/>
      <c r="B3" s="630"/>
      <c r="C3" s="631"/>
      <c r="D3" s="631"/>
      <c r="E3" s="631"/>
      <c r="F3" s="631"/>
      <c r="G3" s="631"/>
      <c r="H3" s="631"/>
      <c r="I3" s="631"/>
      <c r="J3" s="631"/>
      <c r="K3" s="631"/>
      <c r="L3" s="631"/>
      <c r="M3" s="631"/>
      <c r="N3" s="631"/>
      <c r="O3" s="631"/>
      <c r="P3" s="631"/>
      <c r="Q3" s="631"/>
      <c r="R3" s="631"/>
      <c r="S3" s="631"/>
      <c r="T3" s="631"/>
      <c r="U3" s="631"/>
      <c r="V3" s="631"/>
      <c r="W3" s="631"/>
      <c r="X3" s="632"/>
      <c r="Y3" s="14" t="s">
        <v>7</v>
      </c>
      <c r="Z3" s="16">
        <v>45077</v>
      </c>
    </row>
    <row r="4" spans="1:26" ht="34.5" customHeight="1" thickBot="1">
      <c r="A4" s="54" t="s">
        <v>119</v>
      </c>
      <c r="B4" s="633" t="s">
        <v>333</v>
      </c>
      <c r="C4" s="634"/>
      <c r="D4" s="634"/>
      <c r="E4" s="634"/>
      <c r="F4" s="634"/>
      <c r="G4" s="634"/>
      <c r="H4" s="634"/>
      <c r="I4" s="634"/>
      <c r="J4" s="634"/>
      <c r="K4" s="634"/>
      <c r="L4" s="634"/>
      <c r="M4" s="634"/>
      <c r="N4" s="634"/>
      <c r="O4" s="634"/>
      <c r="P4" s="634"/>
      <c r="Q4" s="634"/>
      <c r="R4" s="634"/>
      <c r="S4" s="634"/>
      <c r="T4" s="634"/>
      <c r="U4" s="634"/>
      <c r="V4" s="634"/>
      <c r="W4" s="634"/>
      <c r="X4" s="634"/>
      <c r="Y4" s="634"/>
      <c r="Z4" s="635"/>
    </row>
    <row r="5" spans="1:26" ht="30.75" customHeight="1" thickBot="1">
      <c r="A5" s="639" t="s">
        <v>101</v>
      </c>
      <c r="B5" s="636" t="s">
        <v>83</v>
      </c>
      <c r="C5" s="642" t="s">
        <v>84</v>
      </c>
      <c r="D5" s="643"/>
      <c r="E5" s="643"/>
      <c r="F5" s="644"/>
      <c r="G5" s="642" t="s">
        <v>91</v>
      </c>
      <c r="H5" s="643"/>
      <c r="I5" s="643"/>
      <c r="J5" s="643"/>
      <c r="K5" s="643"/>
      <c r="L5" s="643"/>
      <c r="M5" s="643"/>
      <c r="N5" s="643"/>
      <c r="O5" s="643"/>
      <c r="P5" s="643"/>
      <c r="Q5" s="643"/>
      <c r="R5" s="643"/>
      <c r="S5" s="643"/>
      <c r="T5" s="643"/>
      <c r="U5" s="644"/>
      <c r="V5" s="642" t="s">
        <v>92</v>
      </c>
      <c r="W5" s="643"/>
      <c r="X5" s="643"/>
      <c r="Y5" s="644"/>
      <c r="Z5" s="636" t="s">
        <v>97</v>
      </c>
    </row>
    <row r="6" spans="1:26" ht="36" customHeight="1" thickBot="1">
      <c r="A6" s="640"/>
      <c r="B6" s="637"/>
      <c r="C6" s="637" t="s">
        <v>85</v>
      </c>
      <c r="D6" s="637" t="s">
        <v>86</v>
      </c>
      <c r="E6" s="637" t="s">
        <v>87</v>
      </c>
      <c r="F6" s="636" t="s">
        <v>88</v>
      </c>
      <c r="G6" s="642" t="s">
        <v>89</v>
      </c>
      <c r="H6" s="644"/>
      <c r="I6" s="646" t="s">
        <v>90</v>
      </c>
      <c r="J6" s="647"/>
      <c r="K6" s="647"/>
      <c r="L6" s="647"/>
      <c r="M6" s="647"/>
      <c r="N6" s="647"/>
      <c r="O6" s="647"/>
      <c r="P6" s="647"/>
      <c r="Q6" s="647"/>
      <c r="R6" s="647"/>
      <c r="S6" s="647"/>
      <c r="T6" s="648"/>
      <c r="U6" s="636" t="s">
        <v>100</v>
      </c>
      <c r="V6" s="637" t="s">
        <v>93</v>
      </c>
      <c r="W6" s="637" t="s">
        <v>94</v>
      </c>
      <c r="X6" s="637" t="s">
        <v>95</v>
      </c>
      <c r="Y6" s="637" t="s">
        <v>96</v>
      </c>
      <c r="Z6" s="637"/>
    </row>
    <row r="7" spans="1:26" ht="30.75" customHeight="1" thickBot="1">
      <c r="A7" s="684"/>
      <c r="B7" s="638"/>
      <c r="C7" s="637"/>
      <c r="D7" s="637"/>
      <c r="E7" s="637"/>
      <c r="F7" s="650"/>
      <c r="G7" s="70" t="s">
        <v>8</v>
      </c>
      <c r="H7" s="70" t="s">
        <v>9</v>
      </c>
      <c r="I7" s="71" t="s">
        <v>10</v>
      </c>
      <c r="J7" s="72" t="s">
        <v>11</v>
      </c>
      <c r="K7" s="72" t="s">
        <v>12</v>
      </c>
      <c r="L7" s="72" t="s">
        <v>13</v>
      </c>
      <c r="M7" s="72" t="s">
        <v>14</v>
      </c>
      <c r="N7" s="72" t="s">
        <v>15</v>
      </c>
      <c r="O7" s="72" t="s">
        <v>16</v>
      </c>
      <c r="P7" s="72" t="s">
        <v>17</v>
      </c>
      <c r="Q7" s="72" t="s">
        <v>18</v>
      </c>
      <c r="R7" s="72" t="s">
        <v>19</v>
      </c>
      <c r="S7" s="72" t="s">
        <v>20</v>
      </c>
      <c r="T7" s="73" t="s">
        <v>21</v>
      </c>
      <c r="U7" s="637"/>
      <c r="V7" s="637"/>
      <c r="W7" s="637"/>
      <c r="X7" s="637"/>
      <c r="Y7" s="637"/>
      <c r="Z7" s="637"/>
    </row>
    <row r="8" spans="1:26" s="57" customFormat="1" ht="19.5" customHeight="1" thickBot="1">
      <c r="A8" s="74" t="s">
        <v>334</v>
      </c>
      <c r="B8" s="75"/>
      <c r="C8" s="76"/>
      <c r="D8" s="76"/>
      <c r="E8" s="76"/>
      <c r="F8" s="77"/>
      <c r="G8" s="78"/>
      <c r="H8" s="79"/>
      <c r="I8" s="78"/>
      <c r="J8" s="80"/>
      <c r="K8" s="80"/>
      <c r="L8" s="80"/>
      <c r="M8" s="80"/>
      <c r="N8" s="80"/>
      <c r="O8" s="80"/>
      <c r="P8" s="80"/>
      <c r="Q8" s="80"/>
      <c r="R8" s="80"/>
      <c r="S8" s="80"/>
      <c r="T8" s="79"/>
      <c r="U8" s="81"/>
      <c r="V8" s="74"/>
      <c r="W8" s="74"/>
      <c r="X8" s="74"/>
      <c r="Y8" s="74"/>
      <c r="Z8" s="74"/>
    </row>
    <row r="9" spans="1:26" s="57" customFormat="1" ht="120.75" thickBot="1">
      <c r="A9" s="281" t="s">
        <v>178</v>
      </c>
      <c r="B9" s="282" t="s">
        <v>335</v>
      </c>
      <c r="C9" s="482" t="s">
        <v>336</v>
      </c>
      <c r="D9" s="483"/>
      <c r="E9" s="285">
        <f>+SUM(I9:T9)</f>
        <v>2</v>
      </c>
      <c r="F9" s="484" t="s">
        <v>25</v>
      </c>
      <c r="G9" s="287">
        <v>2</v>
      </c>
      <c r="H9" s="297">
        <v>2</v>
      </c>
      <c r="I9" s="289"/>
      <c r="J9" s="290"/>
      <c r="K9" s="290"/>
      <c r="L9" s="485"/>
      <c r="M9" s="290"/>
      <c r="N9" s="291">
        <v>1</v>
      </c>
      <c r="O9" s="290"/>
      <c r="P9" s="290"/>
      <c r="Q9" s="290"/>
      <c r="R9" s="290"/>
      <c r="S9" s="290"/>
      <c r="T9" s="486">
        <v>1</v>
      </c>
      <c r="U9" s="293"/>
      <c r="V9" s="487">
        <v>1</v>
      </c>
      <c r="W9" s="227" t="s">
        <v>297</v>
      </c>
      <c r="X9" s="227" t="s">
        <v>882</v>
      </c>
      <c r="Y9" s="234" t="s">
        <v>810</v>
      </c>
      <c r="Z9" s="235" t="s">
        <v>285</v>
      </c>
    </row>
    <row r="10" spans="1:26" s="57" customFormat="1" ht="166.5" customHeight="1">
      <c r="A10" s="281" t="s">
        <v>178</v>
      </c>
      <c r="B10" s="282" t="s">
        <v>337</v>
      </c>
      <c r="C10" s="283" t="s">
        <v>336</v>
      </c>
      <c r="D10" s="284"/>
      <c r="E10" s="285">
        <f>+SUM(I10:T10)</f>
        <v>3</v>
      </c>
      <c r="F10" s="286" t="s">
        <v>25</v>
      </c>
      <c r="G10" s="287">
        <v>3</v>
      </c>
      <c r="H10" s="297">
        <v>3</v>
      </c>
      <c r="I10" s="289"/>
      <c r="J10" s="290"/>
      <c r="K10" s="290"/>
      <c r="L10" s="290"/>
      <c r="M10" s="290"/>
      <c r="N10" s="291">
        <v>1</v>
      </c>
      <c r="O10" s="290"/>
      <c r="P10" s="290"/>
      <c r="Q10" s="291">
        <v>1</v>
      </c>
      <c r="R10" s="290"/>
      <c r="S10" s="290"/>
      <c r="T10" s="486">
        <v>1</v>
      </c>
      <c r="U10" s="293"/>
      <c r="V10" s="487">
        <v>1</v>
      </c>
      <c r="W10" s="235" t="s">
        <v>883</v>
      </c>
      <c r="X10" s="235" t="s">
        <v>884</v>
      </c>
      <c r="Y10" s="234" t="s">
        <v>810</v>
      </c>
      <c r="Z10" s="235" t="s">
        <v>285</v>
      </c>
    </row>
    <row r="11" spans="1:26" s="57" customFormat="1" ht="15.75" thickBot="1">
      <c r="A11" s="89" t="s">
        <v>338</v>
      </c>
      <c r="B11" s="90"/>
      <c r="C11" s="91"/>
      <c r="D11" s="89"/>
      <c r="E11" s="275"/>
      <c r="F11" s="90"/>
      <c r="G11" s="91"/>
      <c r="H11" s="92"/>
      <c r="I11" s="276"/>
      <c r="J11" s="275"/>
      <c r="K11" s="275"/>
      <c r="L11" s="275"/>
      <c r="M11" s="275"/>
      <c r="N11" s="275"/>
      <c r="O11" s="275"/>
      <c r="P11" s="275"/>
      <c r="Q11" s="275"/>
      <c r="R11" s="275"/>
      <c r="S11" s="275"/>
      <c r="T11" s="277"/>
      <c r="U11" s="93"/>
      <c r="V11" s="89"/>
      <c r="W11" s="94"/>
      <c r="X11" s="89"/>
      <c r="Y11" s="89"/>
      <c r="Z11" s="89"/>
    </row>
    <row r="12" spans="1:26" s="57" customFormat="1" ht="48.75" thickBot="1">
      <c r="A12" s="82" t="s">
        <v>178</v>
      </c>
      <c r="B12" s="83" t="s">
        <v>673</v>
      </c>
      <c r="C12" s="86" t="s">
        <v>336</v>
      </c>
      <c r="D12" s="87"/>
      <c r="E12" s="270">
        <f t="shared" ref="E12:E15" si="0">+SUM(I12:T12)</f>
        <v>1</v>
      </c>
      <c r="F12" s="88" t="s">
        <v>25</v>
      </c>
      <c r="G12" s="84">
        <v>1</v>
      </c>
      <c r="H12" s="95">
        <v>1</v>
      </c>
      <c r="I12" s="271"/>
      <c r="J12" s="272"/>
      <c r="K12" s="272"/>
      <c r="L12" s="272"/>
      <c r="M12" s="272"/>
      <c r="N12" s="272"/>
      <c r="O12" s="272"/>
      <c r="P12" s="272"/>
      <c r="Q12" s="272"/>
      <c r="R12" s="272"/>
      <c r="S12" s="272"/>
      <c r="T12" s="274">
        <v>1</v>
      </c>
      <c r="U12" s="85"/>
      <c r="W12" s="150" t="s">
        <v>339</v>
      </c>
      <c r="Z12" s="150" t="s">
        <v>285</v>
      </c>
    </row>
    <row r="13" spans="1:26" s="57" customFormat="1" ht="60.75" thickBot="1">
      <c r="A13" s="82" t="s">
        <v>178</v>
      </c>
      <c r="B13" s="83" t="s">
        <v>340</v>
      </c>
      <c r="C13" s="86" t="s">
        <v>336</v>
      </c>
      <c r="D13" s="87"/>
      <c r="E13" s="270">
        <f t="shared" si="0"/>
        <v>1</v>
      </c>
      <c r="F13" s="88" t="s">
        <v>25</v>
      </c>
      <c r="G13" s="84">
        <v>1</v>
      </c>
      <c r="H13" s="95">
        <v>1</v>
      </c>
      <c r="I13" s="271"/>
      <c r="J13" s="272"/>
      <c r="K13" s="272"/>
      <c r="L13" s="272"/>
      <c r="M13" s="272"/>
      <c r="N13" s="272"/>
      <c r="O13" s="272"/>
      <c r="P13" s="272"/>
      <c r="Q13" s="272"/>
      <c r="R13" s="272"/>
      <c r="S13" s="272"/>
      <c r="T13" s="274">
        <v>1</v>
      </c>
      <c r="U13" s="85"/>
      <c r="W13" s="150" t="s">
        <v>341</v>
      </c>
      <c r="Z13" s="150" t="s">
        <v>285</v>
      </c>
    </row>
    <row r="14" spans="1:26" s="57" customFormat="1" ht="36.75" thickBot="1">
      <c r="A14" s="82" t="s">
        <v>178</v>
      </c>
      <c r="B14" s="83" t="s">
        <v>342</v>
      </c>
      <c r="C14" s="86" t="s">
        <v>336</v>
      </c>
      <c r="D14" s="87"/>
      <c r="E14" s="270">
        <f t="shared" si="0"/>
        <v>1</v>
      </c>
      <c r="F14" s="88" t="s">
        <v>25</v>
      </c>
      <c r="G14" s="84">
        <v>1</v>
      </c>
      <c r="H14" s="95">
        <v>1</v>
      </c>
      <c r="I14" s="271"/>
      <c r="J14" s="272"/>
      <c r="K14" s="272"/>
      <c r="L14" s="272"/>
      <c r="M14" s="272"/>
      <c r="N14" s="272"/>
      <c r="O14" s="272"/>
      <c r="P14" s="272"/>
      <c r="Q14" s="272"/>
      <c r="R14" s="272"/>
      <c r="S14" s="272"/>
      <c r="T14" s="274">
        <v>1</v>
      </c>
      <c r="U14" s="85"/>
      <c r="W14" s="150" t="s">
        <v>343</v>
      </c>
      <c r="Z14" s="150" t="s">
        <v>285</v>
      </c>
    </row>
    <row r="15" spans="1:26" s="57" customFormat="1" ht="120">
      <c r="A15" s="281" t="s">
        <v>178</v>
      </c>
      <c r="B15" s="282" t="s">
        <v>344</v>
      </c>
      <c r="C15" s="283" t="s">
        <v>336</v>
      </c>
      <c r="D15" s="284"/>
      <c r="E15" s="285">
        <f t="shared" si="0"/>
        <v>2</v>
      </c>
      <c r="F15" s="286" t="s">
        <v>25</v>
      </c>
      <c r="G15" s="488">
        <v>2</v>
      </c>
      <c r="H15" s="303">
        <v>2</v>
      </c>
      <c r="I15" s="289"/>
      <c r="J15" s="290"/>
      <c r="K15" s="290"/>
      <c r="L15" s="290"/>
      <c r="M15" s="290"/>
      <c r="N15" s="291">
        <v>1</v>
      </c>
      <c r="O15" s="290"/>
      <c r="P15" s="290"/>
      <c r="Q15" s="290"/>
      <c r="R15" s="290"/>
      <c r="S15" s="290"/>
      <c r="T15" s="486">
        <v>1</v>
      </c>
      <c r="U15" s="293"/>
      <c r="V15" s="487">
        <v>1</v>
      </c>
      <c r="W15" s="226" t="s">
        <v>885</v>
      </c>
      <c r="X15" s="235" t="s">
        <v>886</v>
      </c>
      <c r="Y15" s="234" t="s">
        <v>810</v>
      </c>
      <c r="Z15" s="235" t="s">
        <v>285</v>
      </c>
    </row>
    <row r="16" spans="1:26" s="57" customFormat="1" ht="15.75" thickBot="1">
      <c r="A16" s="97" t="s">
        <v>345</v>
      </c>
      <c r="B16" s="98"/>
      <c r="C16" s="99"/>
      <c r="D16" s="97"/>
      <c r="E16" s="278"/>
      <c r="F16" s="98"/>
      <c r="G16" s="99"/>
      <c r="H16" s="100"/>
      <c r="I16" s="279"/>
      <c r="J16" s="278"/>
      <c r="K16" s="278"/>
      <c r="L16" s="278"/>
      <c r="M16" s="278"/>
      <c r="N16" s="278"/>
      <c r="O16" s="278"/>
      <c r="P16" s="278"/>
      <c r="Q16" s="278"/>
      <c r="R16" s="278"/>
      <c r="S16" s="278"/>
      <c r="T16" s="280"/>
      <c r="U16" s="101"/>
      <c r="V16" s="97"/>
      <c r="W16" s="97"/>
      <c r="X16" s="97"/>
      <c r="Y16" s="97"/>
      <c r="Z16" s="97"/>
    </row>
    <row r="17" spans="1:26" s="57" customFormat="1" ht="107.25" customHeight="1" thickBot="1">
      <c r="A17" s="281" t="s">
        <v>178</v>
      </c>
      <c r="B17" s="282" t="s">
        <v>346</v>
      </c>
      <c r="C17" s="283" t="s">
        <v>336</v>
      </c>
      <c r="D17" s="284"/>
      <c r="E17" s="285">
        <f t="shared" ref="E17:E23" si="1">+SUM(I17:T17)</f>
        <v>2</v>
      </c>
      <c r="F17" s="286" t="s">
        <v>25</v>
      </c>
      <c r="G17" s="287">
        <v>4</v>
      </c>
      <c r="H17" s="288">
        <v>2</v>
      </c>
      <c r="I17" s="289"/>
      <c r="J17" s="290"/>
      <c r="K17" s="291">
        <v>1</v>
      </c>
      <c r="L17" s="290"/>
      <c r="M17" s="290"/>
      <c r="N17" s="291">
        <v>1</v>
      </c>
      <c r="O17" s="290"/>
      <c r="P17" s="290"/>
      <c r="Q17" s="290"/>
      <c r="R17" s="290"/>
      <c r="S17" s="290"/>
      <c r="T17" s="292"/>
      <c r="U17" s="293"/>
      <c r="V17" s="487">
        <v>1</v>
      </c>
      <c r="W17" s="235" t="s">
        <v>887</v>
      </c>
      <c r="X17" s="235" t="s">
        <v>888</v>
      </c>
      <c r="Y17" s="234" t="s">
        <v>810</v>
      </c>
      <c r="Z17" s="235" t="s">
        <v>285</v>
      </c>
    </row>
    <row r="18" spans="1:26" s="57" customFormat="1" ht="165.75" thickBot="1">
      <c r="A18" s="281" t="s">
        <v>178</v>
      </c>
      <c r="B18" s="282" t="s">
        <v>347</v>
      </c>
      <c r="C18" s="283" t="s">
        <v>336</v>
      </c>
      <c r="D18" s="284"/>
      <c r="E18" s="285">
        <f t="shared" si="1"/>
        <v>4</v>
      </c>
      <c r="F18" s="286" t="s">
        <v>25</v>
      </c>
      <c r="G18" s="294">
        <v>4</v>
      </c>
      <c r="H18" s="295">
        <v>4</v>
      </c>
      <c r="I18" s="289"/>
      <c r="J18" s="290"/>
      <c r="K18" s="291">
        <v>1</v>
      </c>
      <c r="L18" s="290"/>
      <c r="M18" s="290"/>
      <c r="N18" s="291">
        <v>1</v>
      </c>
      <c r="O18" s="290"/>
      <c r="P18" s="290"/>
      <c r="Q18" s="291">
        <v>1</v>
      </c>
      <c r="R18" s="290"/>
      <c r="S18" s="290"/>
      <c r="T18" s="291">
        <v>1</v>
      </c>
      <c r="U18" s="293"/>
      <c r="V18" s="487">
        <v>1</v>
      </c>
      <c r="W18" s="235" t="s">
        <v>889</v>
      </c>
      <c r="X18" s="235" t="s">
        <v>890</v>
      </c>
      <c r="Y18" s="234" t="s">
        <v>810</v>
      </c>
      <c r="Z18" s="235" t="s">
        <v>285</v>
      </c>
    </row>
    <row r="19" spans="1:26" s="57" customFormat="1" ht="120.75" thickBot="1">
      <c r="A19" s="281" t="s">
        <v>178</v>
      </c>
      <c r="B19" s="282" t="s">
        <v>348</v>
      </c>
      <c r="C19" s="283" t="s">
        <v>336</v>
      </c>
      <c r="D19" s="284"/>
      <c r="E19" s="285">
        <f t="shared" si="1"/>
        <v>4</v>
      </c>
      <c r="F19" s="286" t="s">
        <v>25</v>
      </c>
      <c r="G19" s="287">
        <v>4</v>
      </c>
      <c r="H19" s="296">
        <v>4</v>
      </c>
      <c r="I19" s="289"/>
      <c r="J19" s="290"/>
      <c r="K19" s="291">
        <v>1</v>
      </c>
      <c r="L19" s="290"/>
      <c r="M19" s="290"/>
      <c r="N19" s="291">
        <v>1</v>
      </c>
      <c r="O19" s="290"/>
      <c r="P19" s="290"/>
      <c r="Q19" s="291">
        <v>1</v>
      </c>
      <c r="R19" s="290"/>
      <c r="S19" s="290"/>
      <c r="T19" s="291">
        <v>1</v>
      </c>
      <c r="U19" s="293"/>
      <c r="V19" s="487">
        <v>1</v>
      </c>
      <c r="W19" s="235" t="s">
        <v>889</v>
      </c>
      <c r="X19" s="235" t="s">
        <v>891</v>
      </c>
      <c r="Y19" s="234" t="s">
        <v>810</v>
      </c>
      <c r="Z19" s="235" t="s">
        <v>285</v>
      </c>
    </row>
    <row r="20" spans="1:26" s="57" customFormat="1" ht="120.75" thickBot="1">
      <c r="A20" s="281" t="s">
        <v>178</v>
      </c>
      <c r="B20" s="282" t="s">
        <v>349</v>
      </c>
      <c r="C20" s="283" t="s">
        <v>336</v>
      </c>
      <c r="D20" s="284"/>
      <c r="E20" s="285">
        <f t="shared" si="1"/>
        <v>2</v>
      </c>
      <c r="F20" s="286" t="s">
        <v>25</v>
      </c>
      <c r="G20" s="287">
        <v>2</v>
      </c>
      <c r="H20" s="288">
        <v>2</v>
      </c>
      <c r="I20" s="289"/>
      <c r="J20" s="290"/>
      <c r="K20" s="290"/>
      <c r="L20" s="290"/>
      <c r="M20" s="290"/>
      <c r="N20" s="291">
        <v>1</v>
      </c>
      <c r="O20" s="290"/>
      <c r="P20" s="290"/>
      <c r="Q20" s="290"/>
      <c r="R20" s="290"/>
      <c r="S20" s="290"/>
      <c r="T20" s="291">
        <v>1</v>
      </c>
      <c r="U20" s="293"/>
      <c r="V20" s="487">
        <v>1</v>
      </c>
      <c r="W20" s="235" t="s">
        <v>892</v>
      </c>
      <c r="X20" s="235" t="s">
        <v>893</v>
      </c>
      <c r="Y20" s="234" t="s">
        <v>810</v>
      </c>
      <c r="Z20" s="235" t="s">
        <v>285</v>
      </c>
    </row>
    <row r="21" spans="1:26" s="57" customFormat="1" ht="135.75" thickBot="1">
      <c r="A21" s="281" t="s">
        <v>178</v>
      </c>
      <c r="B21" s="282" t="s">
        <v>350</v>
      </c>
      <c r="C21" s="283" t="s">
        <v>336</v>
      </c>
      <c r="D21" s="284"/>
      <c r="E21" s="285">
        <f t="shared" si="1"/>
        <v>4</v>
      </c>
      <c r="F21" s="286" t="s">
        <v>25</v>
      </c>
      <c r="G21" s="287">
        <v>4</v>
      </c>
      <c r="H21" s="288">
        <v>4</v>
      </c>
      <c r="I21" s="289"/>
      <c r="J21" s="290"/>
      <c r="K21" s="291">
        <v>1</v>
      </c>
      <c r="L21" s="290"/>
      <c r="M21" s="290"/>
      <c r="N21" s="291">
        <v>1</v>
      </c>
      <c r="O21" s="290"/>
      <c r="P21" s="290"/>
      <c r="Q21" s="291">
        <v>1</v>
      </c>
      <c r="R21" s="290"/>
      <c r="S21" s="290"/>
      <c r="T21" s="291">
        <v>1</v>
      </c>
      <c r="U21" s="293"/>
      <c r="V21" s="487">
        <v>1</v>
      </c>
      <c r="W21" s="235" t="s">
        <v>889</v>
      </c>
      <c r="X21" s="235" t="s">
        <v>894</v>
      </c>
      <c r="Y21" s="234" t="s">
        <v>810</v>
      </c>
      <c r="Z21" s="235" t="s">
        <v>285</v>
      </c>
    </row>
    <row r="22" spans="1:26" s="57" customFormat="1" ht="135.75" thickBot="1">
      <c r="A22" s="281" t="s">
        <v>178</v>
      </c>
      <c r="B22" s="282" t="s">
        <v>351</v>
      </c>
      <c r="C22" s="283" t="s">
        <v>336</v>
      </c>
      <c r="D22" s="284"/>
      <c r="E22" s="285">
        <f t="shared" si="1"/>
        <v>4</v>
      </c>
      <c r="F22" s="286" t="s">
        <v>25</v>
      </c>
      <c r="G22" s="287">
        <v>4</v>
      </c>
      <c r="H22" s="297">
        <v>4</v>
      </c>
      <c r="I22" s="289"/>
      <c r="J22" s="290"/>
      <c r="K22" s="291">
        <v>1</v>
      </c>
      <c r="L22" s="290"/>
      <c r="M22" s="290"/>
      <c r="N22" s="291">
        <v>1</v>
      </c>
      <c r="O22" s="290"/>
      <c r="P22" s="290"/>
      <c r="Q22" s="291">
        <v>1</v>
      </c>
      <c r="R22" s="290"/>
      <c r="S22" s="290"/>
      <c r="T22" s="291">
        <v>1</v>
      </c>
      <c r="U22" s="293"/>
      <c r="V22" s="487">
        <v>1</v>
      </c>
      <c r="W22" s="235" t="s">
        <v>889</v>
      </c>
      <c r="X22" s="235" t="s">
        <v>894</v>
      </c>
      <c r="Y22" s="234" t="s">
        <v>810</v>
      </c>
      <c r="Z22" s="235" t="s">
        <v>285</v>
      </c>
    </row>
    <row r="23" spans="1:26" s="57" customFormat="1" ht="150">
      <c r="A23" s="281" t="s">
        <v>178</v>
      </c>
      <c r="B23" s="282" t="s">
        <v>352</v>
      </c>
      <c r="C23" s="283" t="s">
        <v>336</v>
      </c>
      <c r="D23" s="284"/>
      <c r="E23" s="285">
        <f t="shared" si="1"/>
        <v>4</v>
      </c>
      <c r="F23" s="286" t="s">
        <v>25</v>
      </c>
      <c r="G23" s="287">
        <v>4</v>
      </c>
      <c r="H23" s="297">
        <v>4</v>
      </c>
      <c r="I23" s="289"/>
      <c r="J23" s="290"/>
      <c r="K23" s="291">
        <v>1</v>
      </c>
      <c r="L23" s="290"/>
      <c r="M23" s="290"/>
      <c r="N23" s="291">
        <v>1</v>
      </c>
      <c r="O23" s="290"/>
      <c r="P23" s="290"/>
      <c r="Q23" s="291">
        <v>1</v>
      </c>
      <c r="R23" s="290"/>
      <c r="S23" s="290"/>
      <c r="T23" s="291">
        <v>1</v>
      </c>
      <c r="U23" s="293"/>
      <c r="V23" s="487">
        <v>1</v>
      </c>
      <c r="W23" s="235" t="s">
        <v>895</v>
      </c>
      <c r="X23" s="235" t="s">
        <v>896</v>
      </c>
      <c r="Y23" s="234" t="s">
        <v>810</v>
      </c>
      <c r="Z23" s="235" t="s">
        <v>285</v>
      </c>
    </row>
    <row r="24" spans="1:26" s="102" customFormat="1" ht="12.75" thickBot="1">
      <c r="A24" s="102" t="s">
        <v>353</v>
      </c>
      <c r="B24" s="103"/>
      <c r="C24" s="104"/>
      <c r="E24" s="298"/>
      <c r="F24" s="103"/>
      <c r="G24" s="104"/>
      <c r="H24" s="105"/>
      <c r="I24" s="299"/>
      <c r="J24" s="298"/>
      <c r="K24" s="298"/>
      <c r="L24" s="298"/>
      <c r="M24" s="298"/>
      <c r="N24" s="298"/>
      <c r="O24" s="298"/>
      <c r="P24" s="298"/>
      <c r="Q24" s="298"/>
      <c r="R24" s="298"/>
      <c r="S24" s="298"/>
      <c r="T24" s="300"/>
      <c r="U24" s="106"/>
    </row>
    <row r="25" spans="1:26" s="57" customFormat="1" ht="120.75" thickBot="1">
      <c r="A25" s="301" t="s">
        <v>178</v>
      </c>
      <c r="B25" s="489" t="s">
        <v>354</v>
      </c>
      <c r="C25" s="283" t="s">
        <v>336</v>
      </c>
      <c r="D25" s="284"/>
      <c r="E25" s="285">
        <f t="shared" ref="E25:E26" si="2">+SUM(I25:T25)</f>
        <v>4</v>
      </c>
      <c r="F25" s="286" t="s">
        <v>25</v>
      </c>
      <c r="G25" s="302">
        <v>4</v>
      </c>
      <c r="H25" s="303">
        <v>4</v>
      </c>
      <c r="I25" s="304"/>
      <c r="J25" s="305"/>
      <c r="K25" s="291">
        <v>1</v>
      </c>
      <c r="L25" s="305"/>
      <c r="M25" s="305"/>
      <c r="N25" s="291">
        <v>1</v>
      </c>
      <c r="O25" s="305"/>
      <c r="P25" s="305"/>
      <c r="Q25" s="291">
        <v>1</v>
      </c>
      <c r="R25" s="305"/>
      <c r="S25" s="305"/>
      <c r="T25" s="291">
        <v>1</v>
      </c>
      <c r="U25" s="293"/>
      <c r="V25" s="487">
        <v>1</v>
      </c>
      <c r="W25" s="235" t="s">
        <v>897</v>
      </c>
      <c r="X25" s="235" t="s">
        <v>898</v>
      </c>
      <c r="Y25" s="234" t="s">
        <v>810</v>
      </c>
      <c r="Z25" s="235" t="s">
        <v>285</v>
      </c>
    </row>
    <row r="26" spans="1:26" s="57" customFormat="1" ht="225">
      <c r="A26" s="301" t="s">
        <v>178</v>
      </c>
      <c r="B26" s="489" t="s">
        <v>355</v>
      </c>
      <c r="C26" s="283" t="s">
        <v>336</v>
      </c>
      <c r="D26" s="284"/>
      <c r="E26" s="285">
        <f t="shared" si="2"/>
        <v>1</v>
      </c>
      <c r="F26" s="286" t="s">
        <v>25</v>
      </c>
      <c r="G26" s="302">
        <v>1</v>
      </c>
      <c r="H26" s="303">
        <v>1</v>
      </c>
      <c r="I26" s="304"/>
      <c r="J26" s="305"/>
      <c r="K26" s="305"/>
      <c r="L26" s="291">
        <v>1</v>
      </c>
      <c r="M26" s="305"/>
      <c r="N26" s="305"/>
      <c r="O26" s="305"/>
      <c r="P26" s="305"/>
      <c r="Q26" s="305"/>
      <c r="R26" s="305"/>
      <c r="S26" s="305"/>
      <c r="T26" s="490"/>
      <c r="U26" s="293"/>
      <c r="V26" s="487">
        <v>1</v>
      </c>
      <c r="W26" s="235" t="s">
        <v>899</v>
      </c>
      <c r="X26" s="235" t="s">
        <v>900</v>
      </c>
      <c r="Y26" s="234" t="s">
        <v>810</v>
      </c>
      <c r="Z26" s="235" t="s">
        <v>285</v>
      </c>
    </row>
    <row r="27" spans="1:26" s="109" customFormat="1" ht="12.75" thickBot="1">
      <c r="A27" s="109" t="s">
        <v>356</v>
      </c>
      <c r="B27" s="110"/>
      <c r="C27" s="111"/>
      <c r="E27" s="308"/>
      <c r="F27" s="110"/>
      <c r="G27" s="111"/>
      <c r="H27" s="112"/>
      <c r="I27" s="309"/>
      <c r="J27" s="308"/>
      <c r="K27" s="308"/>
      <c r="L27" s="308"/>
      <c r="M27" s="308"/>
      <c r="N27" s="308"/>
      <c r="O27" s="308"/>
      <c r="P27" s="308"/>
      <c r="Q27" s="308"/>
      <c r="R27" s="308"/>
      <c r="S27" s="308"/>
      <c r="T27" s="310"/>
      <c r="U27" s="113"/>
    </row>
    <row r="28" spans="1:26" s="57" customFormat="1" ht="409.6" thickBot="1">
      <c r="A28" s="301" t="s">
        <v>178</v>
      </c>
      <c r="B28" s="282" t="s">
        <v>357</v>
      </c>
      <c r="C28" s="283" t="s">
        <v>336</v>
      </c>
      <c r="D28" s="284"/>
      <c r="E28" s="285">
        <f t="shared" ref="E28:E34" si="3">+SUM(I28:T28)</f>
        <v>4</v>
      </c>
      <c r="F28" s="286" t="s">
        <v>25</v>
      </c>
      <c r="G28" s="302">
        <v>4</v>
      </c>
      <c r="H28" s="303">
        <v>4</v>
      </c>
      <c r="I28" s="304"/>
      <c r="J28" s="305"/>
      <c r="K28" s="291">
        <v>1</v>
      </c>
      <c r="L28" s="305"/>
      <c r="M28" s="305"/>
      <c r="N28" s="291">
        <v>1</v>
      </c>
      <c r="O28" s="305"/>
      <c r="P28" s="305"/>
      <c r="Q28" s="291">
        <v>1</v>
      </c>
      <c r="R28" s="305"/>
      <c r="S28" s="305"/>
      <c r="T28" s="291">
        <v>1</v>
      </c>
      <c r="U28" s="293"/>
      <c r="V28" s="487">
        <v>1</v>
      </c>
      <c r="W28" s="235" t="s">
        <v>901</v>
      </c>
      <c r="X28" s="235" t="s">
        <v>902</v>
      </c>
      <c r="Y28" s="234" t="s">
        <v>810</v>
      </c>
      <c r="Z28" s="235" t="s">
        <v>285</v>
      </c>
    </row>
    <row r="29" spans="1:26" s="57" customFormat="1" ht="270.75" thickBot="1">
      <c r="A29" s="301" t="s">
        <v>178</v>
      </c>
      <c r="B29" s="282" t="s">
        <v>358</v>
      </c>
      <c r="C29" s="283" t="s">
        <v>336</v>
      </c>
      <c r="D29" s="284"/>
      <c r="E29" s="285">
        <f t="shared" si="3"/>
        <v>2</v>
      </c>
      <c r="F29" s="286" t="s">
        <v>25</v>
      </c>
      <c r="G29" s="302">
        <v>2</v>
      </c>
      <c r="H29" s="303">
        <v>2</v>
      </c>
      <c r="I29" s="304"/>
      <c r="J29" s="305"/>
      <c r="K29" s="305"/>
      <c r="L29" s="305"/>
      <c r="M29" s="305"/>
      <c r="N29" s="291">
        <v>1</v>
      </c>
      <c r="O29" s="305"/>
      <c r="P29" s="305"/>
      <c r="Q29" s="305"/>
      <c r="R29" s="305"/>
      <c r="S29" s="305"/>
      <c r="T29" s="291">
        <v>1</v>
      </c>
      <c r="U29" s="293"/>
      <c r="V29" s="487">
        <v>1</v>
      </c>
      <c r="W29" s="235" t="s">
        <v>903</v>
      </c>
      <c r="X29" s="235" t="s">
        <v>904</v>
      </c>
      <c r="Y29" s="234" t="s">
        <v>810</v>
      </c>
      <c r="Z29" s="235" t="s">
        <v>285</v>
      </c>
    </row>
    <row r="30" spans="1:26" s="57" customFormat="1" ht="120.75" thickBot="1">
      <c r="A30" s="301" t="s">
        <v>178</v>
      </c>
      <c r="B30" s="282" t="s">
        <v>359</v>
      </c>
      <c r="C30" s="283" t="s">
        <v>336</v>
      </c>
      <c r="D30" s="284"/>
      <c r="E30" s="285">
        <f t="shared" si="3"/>
        <v>1</v>
      </c>
      <c r="F30" s="286" t="s">
        <v>25</v>
      </c>
      <c r="G30" s="302">
        <v>1</v>
      </c>
      <c r="H30" s="303">
        <v>1</v>
      </c>
      <c r="I30" s="304"/>
      <c r="J30" s="305"/>
      <c r="K30" s="305"/>
      <c r="L30" s="305"/>
      <c r="M30" s="305"/>
      <c r="N30" s="291">
        <v>1</v>
      </c>
      <c r="O30" s="305"/>
      <c r="P30" s="305"/>
      <c r="Q30" s="305"/>
      <c r="R30" s="305"/>
      <c r="S30" s="305"/>
      <c r="T30" s="490"/>
      <c r="U30" s="293"/>
      <c r="V30" s="487">
        <v>1</v>
      </c>
      <c r="W30" s="235" t="s">
        <v>905</v>
      </c>
      <c r="X30" s="235" t="s">
        <v>906</v>
      </c>
      <c r="Y30" s="234" t="s">
        <v>810</v>
      </c>
      <c r="Z30" s="235" t="s">
        <v>285</v>
      </c>
    </row>
    <row r="31" spans="1:26" s="57" customFormat="1" ht="36.75" thickBot="1">
      <c r="A31" s="107" t="s">
        <v>178</v>
      </c>
      <c r="B31" s="83" t="s">
        <v>360</v>
      </c>
      <c r="C31" s="86" t="s">
        <v>336</v>
      </c>
      <c r="D31" s="87"/>
      <c r="E31" s="270">
        <f t="shared" si="3"/>
        <v>1</v>
      </c>
      <c r="F31" s="88" t="s">
        <v>25</v>
      </c>
      <c r="G31" s="108">
        <v>1</v>
      </c>
      <c r="H31" s="96">
        <v>1</v>
      </c>
      <c r="I31" s="306"/>
      <c r="J31" s="307"/>
      <c r="K31" s="307"/>
      <c r="L31" s="307"/>
      <c r="M31" s="307"/>
      <c r="N31" s="307"/>
      <c r="O31" s="307"/>
      <c r="P31" s="307"/>
      <c r="Q31" s="307"/>
      <c r="R31" s="307"/>
      <c r="S31" s="307"/>
      <c r="T31" s="273">
        <v>1</v>
      </c>
      <c r="U31" s="85"/>
      <c r="W31" s="150" t="s">
        <v>361</v>
      </c>
      <c r="Z31" s="150" t="s">
        <v>285</v>
      </c>
    </row>
    <row r="32" spans="1:26" s="57" customFormat="1" ht="120.75" thickBot="1">
      <c r="A32" s="301" t="s">
        <v>178</v>
      </c>
      <c r="B32" s="282" t="s">
        <v>362</v>
      </c>
      <c r="C32" s="283" t="s">
        <v>336</v>
      </c>
      <c r="D32" s="284"/>
      <c r="E32" s="285">
        <f t="shared" si="3"/>
        <v>1</v>
      </c>
      <c r="F32" s="286" t="s">
        <v>25</v>
      </c>
      <c r="G32" s="302">
        <v>1</v>
      </c>
      <c r="H32" s="303">
        <v>1</v>
      </c>
      <c r="I32" s="304"/>
      <c r="J32" s="305"/>
      <c r="K32" s="305"/>
      <c r="L32" s="305"/>
      <c r="M32" s="305"/>
      <c r="N32" s="291">
        <v>1</v>
      </c>
      <c r="O32" s="305"/>
      <c r="P32" s="305"/>
      <c r="Q32" s="305"/>
      <c r="R32" s="305"/>
      <c r="S32" s="305"/>
      <c r="T32" s="490"/>
      <c r="U32" s="293"/>
      <c r="V32" s="487">
        <v>1</v>
      </c>
      <c r="W32" s="235" t="s">
        <v>907</v>
      </c>
      <c r="X32" s="235" t="s">
        <v>908</v>
      </c>
      <c r="Y32" s="234" t="s">
        <v>810</v>
      </c>
      <c r="Z32" s="235" t="s">
        <v>285</v>
      </c>
    </row>
    <row r="33" spans="1:26" s="57" customFormat="1" ht="36.75" thickBot="1">
      <c r="A33" s="107" t="s">
        <v>178</v>
      </c>
      <c r="B33" s="83" t="s">
        <v>363</v>
      </c>
      <c r="C33" s="86" t="s">
        <v>336</v>
      </c>
      <c r="D33" s="87"/>
      <c r="E33" s="270">
        <f t="shared" si="3"/>
        <v>1</v>
      </c>
      <c r="F33" s="88" t="s">
        <v>25</v>
      </c>
      <c r="G33" s="108">
        <v>1</v>
      </c>
      <c r="H33" s="96">
        <v>1</v>
      </c>
      <c r="I33" s="306"/>
      <c r="J33" s="307"/>
      <c r="K33" s="307"/>
      <c r="L33" s="307"/>
      <c r="M33" s="307"/>
      <c r="N33" s="307"/>
      <c r="O33" s="307"/>
      <c r="P33" s="307"/>
      <c r="Q33" s="307"/>
      <c r="R33" s="307"/>
      <c r="S33" s="307"/>
      <c r="T33" s="273">
        <v>1</v>
      </c>
      <c r="U33" s="85"/>
      <c r="W33" s="150" t="s">
        <v>364</v>
      </c>
      <c r="Z33" s="150" t="s">
        <v>285</v>
      </c>
    </row>
    <row r="34" spans="1:26" s="57" customFormat="1" ht="36">
      <c r="A34" s="107" t="s">
        <v>178</v>
      </c>
      <c r="B34" s="83" t="s">
        <v>365</v>
      </c>
      <c r="C34" s="86" t="s">
        <v>336</v>
      </c>
      <c r="D34" s="87"/>
      <c r="E34" s="270">
        <f t="shared" si="3"/>
        <v>1</v>
      </c>
      <c r="F34" s="88" t="s">
        <v>25</v>
      </c>
      <c r="G34" s="108">
        <v>1</v>
      </c>
      <c r="H34" s="96">
        <v>1</v>
      </c>
      <c r="I34" s="306"/>
      <c r="J34" s="307"/>
      <c r="K34" s="307"/>
      <c r="L34" s="307"/>
      <c r="M34" s="307"/>
      <c r="N34" s="307"/>
      <c r="O34" s="307"/>
      <c r="P34" s="307"/>
      <c r="Q34" s="307"/>
      <c r="R34" s="307"/>
      <c r="S34" s="307"/>
      <c r="T34" s="273">
        <v>1</v>
      </c>
      <c r="U34" s="85"/>
      <c r="W34" s="150" t="s">
        <v>366</v>
      </c>
      <c r="Z34" s="150" t="s">
        <v>285</v>
      </c>
    </row>
    <row r="35" spans="1:26" s="57" customFormat="1" ht="15.75" thickBot="1">
      <c r="A35" s="114" t="s">
        <v>367</v>
      </c>
      <c r="B35" s="115"/>
      <c r="C35" s="116"/>
      <c r="D35" s="117"/>
      <c r="E35" s="311"/>
      <c r="F35" s="118"/>
      <c r="G35" s="119"/>
      <c r="H35" s="120"/>
      <c r="I35" s="312"/>
      <c r="J35" s="313"/>
      <c r="K35" s="313"/>
      <c r="L35" s="313"/>
      <c r="M35" s="313"/>
      <c r="N35" s="314"/>
      <c r="O35" s="313"/>
      <c r="P35" s="313"/>
      <c r="Q35" s="313"/>
      <c r="R35" s="313"/>
      <c r="S35" s="313"/>
      <c r="T35" s="315"/>
      <c r="U35" s="121"/>
      <c r="V35" s="122"/>
      <c r="W35" s="122"/>
      <c r="X35" s="122"/>
      <c r="Y35" s="122"/>
      <c r="Z35" s="122"/>
    </row>
    <row r="36" spans="1:26" s="57" customFormat="1" ht="165.75" thickBot="1">
      <c r="A36" s="301" t="s">
        <v>178</v>
      </c>
      <c r="B36" s="282" t="s">
        <v>674</v>
      </c>
      <c r="C36" s="283" t="s">
        <v>336</v>
      </c>
      <c r="D36" s="284"/>
      <c r="E36" s="285">
        <f t="shared" ref="E36:E39" si="4">+SUM(I36:T36)</f>
        <v>2</v>
      </c>
      <c r="F36" s="286" t="s">
        <v>25</v>
      </c>
      <c r="G36" s="302">
        <v>2</v>
      </c>
      <c r="H36" s="303">
        <v>2</v>
      </c>
      <c r="I36" s="304"/>
      <c r="J36" s="305"/>
      <c r="K36" s="305"/>
      <c r="L36" s="305"/>
      <c r="M36" s="305"/>
      <c r="N36" s="291">
        <v>1</v>
      </c>
      <c r="O36" s="305"/>
      <c r="P36" s="305"/>
      <c r="Q36" s="305"/>
      <c r="R36" s="305"/>
      <c r="S36" s="305"/>
      <c r="T36" s="291">
        <v>1</v>
      </c>
      <c r="U36" s="293"/>
      <c r="V36" s="487">
        <v>1</v>
      </c>
      <c r="W36" s="235" t="s">
        <v>909</v>
      </c>
      <c r="X36" s="235" t="s">
        <v>910</v>
      </c>
      <c r="Y36" s="234" t="s">
        <v>810</v>
      </c>
      <c r="Z36" s="235" t="s">
        <v>285</v>
      </c>
    </row>
    <row r="37" spans="1:26" s="57" customFormat="1" ht="120.75" thickBot="1">
      <c r="A37" s="301" t="s">
        <v>178</v>
      </c>
      <c r="B37" s="282" t="s">
        <v>368</v>
      </c>
      <c r="C37" s="283" t="s">
        <v>336</v>
      </c>
      <c r="D37" s="284"/>
      <c r="E37" s="285">
        <f t="shared" si="4"/>
        <v>4</v>
      </c>
      <c r="F37" s="286" t="s">
        <v>25</v>
      </c>
      <c r="G37" s="302">
        <v>4</v>
      </c>
      <c r="H37" s="303">
        <v>4</v>
      </c>
      <c r="I37" s="304"/>
      <c r="J37" s="305"/>
      <c r="K37" s="291">
        <v>1</v>
      </c>
      <c r="L37" s="305"/>
      <c r="M37" s="305"/>
      <c r="N37" s="291">
        <v>1</v>
      </c>
      <c r="O37" s="305"/>
      <c r="P37" s="305"/>
      <c r="Q37" s="291">
        <v>1</v>
      </c>
      <c r="R37" s="305"/>
      <c r="S37" s="305"/>
      <c r="T37" s="291">
        <v>1</v>
      </c>
      <c r="U37" s="293"/>
      <c r="V37" s="487">
        <v>1</v>
      </c>
      <c r="W37" s="235" t="s">
        <v>911</v>
      </c>
      <c r="X37" s="235" t="s">
        <v>912</v>
      </c>
      <c r="Y37" s="234" t="s">
        <v>810</v>
      </c>
      <c r="Z37" s="235" t="s">
        <v>285</v>
      </c>
    </row>
    <row r="38" spans="1:26" s="57" customFormat="1" ht="255.75" thickBot="1">
      <c r="A38" s="301" t="s">
        <v>178</v>
      </c>
      <c r="B38" s="282" t="s">
        <v>369</v>
      </c>
      <c r="C38" s="283" t="s">
        <v>336</v>
      </c>
      <c r="D38" s="284"/>
      <c r="E38" s="285">
        <f t="shared" si="4"/>
        <v>4</v>
      </c>
      <c r="F38" s="286" t="s">
        <v>25</v>
      </c>
      <c r="G38" s="302">
        <v>4</v>
      </c>
      <c r="H38" s="303">
        <v>4</v>
      </c>
      <c r="I38" s="304"/>
      <c r="J38" s="305"/>
      <c r="K38" s="291">
        <v>1</v>
      </c>
      <c r="L38" s="305"/>
      <c r="M38" s="305"/>
      <c r="N38" s="291">
        <v>1</v>
      </c>
      <c r="O38" s="305"/>
      <c r="P38" s="305"/>
      <c r="Q38" s="291">
        <v>1</v>
      </c>
      <c r="R38" s="305"/>
      <c r="S38" s="305"/>
      <c r="T38" s="291">
        <v>1</v>
      </c>
      <c r="U38" s="293"/>
      <c r="V38" s="487">
        <v>1</v>
      </c>
      <c r="W38" s="235" t="s">
        <v>913</v>
      </c>
      <c r="X38" s="235" t="s">
        <v>914</v>
      </c>
      <c r="Y38" s="234" t="s">
        <v>810</v>
      </c>
      <c r="Z38" s="235" t="s">
        <v>285</v>
      </c>
    </row>
    <row r="39" spans="1:26" s="57" customFormat="1" ht="409.6" thickBot="1">
      <c r="A39" s="301" t="s">
        <v>178</v>
      </c>
      <c r="B39" s="282" t="s">
        <v>370</v>
      </c>
      <c r="C39" s="316" t="s">
        <v>336</v>
      </c>
      <c r="D39" s="317"/>
      <c r="E39" s="285">
        <f t="shared" si="4"/>
        <v>4</v>
      </c>
      <c r="F39" s="318" t="s">
        <v>25</v>
      </c>
      <c r="G39" s="319">
        <v>4</v>
      </c>
      <c r="H39" s="320">
        <v>4</v>
      </c>
      <c r="I39" s="321"/>
      <c r="J39" s="322"/>
      <c r="K39" s="291">
        <v>1</v>
      </c>
      <c r="L39" s="322"/>
      <c r="M39" s="322"/>
      <c r="N39" s="291">
        <v>1</v>
      </c>
      <c r="O39" s="322"/>
      <c r="P39" s="322"/>
      <c r="Q39" s="291">
        <v>1</v>
      </c>
      <c r="R39" s="322"/>
      <c r="S39" s="322"/>
      <c r="T39" s="291">
        <v>1</v>
      </c>
      <c r="U39" s="293"/>
      <c r="V39" s="487">
        <v>1</v>
      </c>
      <c r="W39" s="235" t="s">
        <v>915</v>
      </c>
      <c r="X39" s="235" t="s">
        <v>916</v>
      </c>
      <c r="Y39" s="234" t="s">
        <v>810</v>
      </c>
      <c r="Z39" s="235" t="s">
        <v>285</v>
      </c>
    </row>
    <row r="40" spans="1:26">
      <c r="A40" s="123"/>
      <c r="B40" s="123"/>
      <c r="C40" s="124"/>
      <c r="D40" s="125"/>
      <c r="E40" s="125"/>
      <c r="F40" s="125"/>
      <c r="G40" s="126"/>
      <c r="H40" s="127">
        <v>64</v>
      </c>
      <c r="I40" s="128"/>
      <c r="J40" s="128"/>
      <c r="K40" s="323">
        <v>11</v>
      </c>
      <c r="L40" s="324">
        <v>1</v>
      </c>
      <c r="M40" s="324"/>
      <c r="N40" s="323">
        <v>19</v>
      </c>
      <c r="O40" s="324"/>
      <c r="P40" s="324"/>
      <c r="Q40" s="323">
        <v>11</v>
      </c>
      <c r="R40" s="324"/>
      <c r="S40" s="324"/>
      <c r="T40" s="323">
        <v>22</v>
      </c>
      <c r="W40" s="325"/>
      <c r="Z40" s="325"/>
    </row>
    <row r="41" spans="1:26" ht="31.5">
      <c r="A41" s="13" t="s">
        <v>98</v>
      </c>
      <c r="B41" s="52">
        <v>45688</v>
      </c>
      <c r="H41" s="127">
        <v>64</v>
      </c>
      <c r="K41">
        <v>11</v>
      </c>
      <c r="N41">
        <v>20</v>
      </c>
      <c r="Q41">
        <v>11</v>
      </c>
      <c r="T41">
        <v>22</v>
      </c>
    </row>
    <row r="42" spans="1:26" ht="15.6" hidden="1" customHeight="1"/>
    <row r="43" spans="1:26" hidden="1"/>
    <row r="44" spans="1:26" hidden="1"/>
    <row r="45" spans="1:26" hidden="1"/>
    <row r="46" spans="1:26" hidden="1"/>
    <row r="47" spans="1:26" hidden="1"/>
    <row r="48" spans="1:26"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sheetData>
  <autoFilter ref="A7:Z41" xr:uid="{E55F8948-71E5-4833-8365-5026E1ADBF0C}"/>
  <mergeCells count="20">
    <mergeCell ref="F6:F7"/>
    <mergeCell ref="G6:H6"/>
    <mergeCell ref="I6:T6"/>
    <mergeCell ref="U6:U7"/>
    <mergeCell ref="B1:X1"/>
    <mergeCell ref="B2:X3"/>
    <mergeCell ref="B4:Z4"/>
    <mergeCell ref="Z5:Z7"/>
    <mergeCell ref="A5:A7"/>
    <mergeCell ref="B5:B7"/>
    <mergeCell ref="C5:F5"/>
    <mergeCell ref="G5:U5"/>
    <mergeCell ref="V5:Y5"/>
    <mergeCell ref="C6:C7"/>
    <mergeCell ref="V6:V7"/>
    <mergeCell ref="W6:W7"/>
    <mergeCell ref="X6:X7"/>
    <mergeCell ref="Y6:Y7"/>
    <mergeCell ref="D6:D7"/>
    <mergeCell ref="E6:E7"/>
  </mergeCells>
  <dataValidations count="4">
    <dataValidation allowBlank="1" showErrorMessage="1" promptTitle="Variable 1" prompt="Digite aqui el Valor de la Variable 1" sqref="D15:D40 E16 E24 E27 E35" xr:uid="{AE9C7096-AC12-41B4-9F7A-821E25F0A9C1}"/>
    <dataValidation type="decimal" operator="lessThan" allowBlank="1" showInputMessage="1" showErrorMessage="1" sqref="Y1:Y2" xr:uid="{44A74A4A-1808-40AE-9157-04140EDA2163}">
      <formula1>0</formula1>
    </dataValidation>
    <dataValidation type="decimal" operator="lessThan" showInputMessage="1" sqref="Z1" xr:uid="{8BF6F86E-BCA3-48CD-B629-0D619ACC13CC}">
      <formula1>0</formula1>
    </dataValidation>
    <dataValidation operator="lessThan" allowBlank="1" showInputMessage="1" showErrorMessage="1" sqref="Z2:Z3 B1:B2 Y3" xr:uid="{08DBB0B6-5A5A-420E-9CFD-01C84876136B}"/>
  </dataValidations>
  <pageMargins left="0.7" right="0.7" top="0.75" bottom="0.75" header="0.3" footer="0.3"/>
  <pageSetup scale="2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umero xmlns="b6565643-c00f-44ce-b5d1-532a85e4382c">CC</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2025-08-14T05:00:00+00:00</Fecha_x0020_de_x0020_generación_x0020_de_x0020_la_x0020_información>
    <Serie xmlns="cfd7d055-4c42-4b1a-a19c-7e601acfe3a8">129</Serie>
    <Tipo_de_Norma xmlns="b6565643-c00f-44ce-b5d1-532a85e4382c">No aplica</Tipo_de_Norma>
    <Fecha_x0020_final_x0020_de_x0020_publicación xmlns="b6565643-c00f-44ce-b5d1-532a85e4382c" xsi:nil="true"/>
    <Frecuencia_de_actualizacion xmlns="b6565643-c00f-44ce-b5d1-532a85e4382c">Por demanda</Frecuencia_de_actualizacion>
    <Mes_Plantilla xmlns="b6565643-c00f-44ce-b5d1-532a85e4382c">agosto</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Presenta el seguimiento a los planes estratégicos institucionales durante el segundo trimestre (abril, mayo, junio) de la vigencia 2025, conforme a las exigencias del Decreto 612 de 2018.</Descripcion>
    <Ano_Plantilla xmlns="b6565643-c00f-44ce-b5d1-532a85e4382c">2025</Ano_Plantilla>
    <Sub-Serie xmlns="cfd7d055-4c42-4b1a-a19c-7e601acfe3a8">196</Sub-Serie>
    <Informacion_publicada_o_disponible xmlns="b6565643-c00f-44ce-b5d1-532a85e4382c">https://www.supersalud.gov.co/es-co/nuestra-entidad/control/informes-institucionales</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2025-08-14T05:00:00+00:00</Fecha_x0020_de_x0020_inicio_x0020_de_x0020_publicación>
    <Tipo_x0020_Documental xmlns="cfd7d055-4c42-4b1a-a19c-7e601acfe3a8">2026</Tipo_x0020_Documental>
    <_dlc_DocId xmlns="b6565643-c00f-44ce-b5d1-532a85e4382c">XQAF2AT3N76N-135-369</_dlc_DocId>
    <_dlc_DocIdUrl xmlns="b6565643-c00f-44ce-b5d1-532a85e4382c">
      <Url>https://docs.supersalud.gov.co/PortalWeb/planeacion/_layouts/15/DocIdRedir.aspx?ID=XQAF2AT3N76N-135-369</Url>
      <Description>XQAF2AT3N76N-135-369</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66F95A7D9CAE134C823E3669235409DD" ma:contentTypeVersion="34" ma:contentTypeDescription="Campos definidos por la oficina de planeación" ma:contentTypeScope="" ma:versionID="3691301fd513291dccabbaa5f38815a4">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targetNamespace="http://schemas.microsoft.com/office/2006/metadata/properties" ma:root="true" ma:fieldsID="d82c39a7726afbf49cf64a0d33adfde0" ns1:_="" ns2:_="" ns3:_="" ns4:_="">
    <xsd:import namespace="http://schemas.microsoft.com/sharepoint/v3"/>
    <xsd:import namespace="b6565643-c00f-44ce-b5d1-532a85e4382c"/>
    <xsd:import namespace="cfd7d055-4c42-4b1a-a19c-7e601acfe3a8"/>
    <xsd:import namespace="http://schemas.microsoft.com/sharepoint/v3/fields"/>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2A1F141-DDDB-4A9B-A710-2A231E9E7438}">
  <ds:schemaRefs>
    <ds:schemaRef ds:uri="http://schemas.microsoft.com/sharepoint/v3/contenttype/forms"/>
  </ds:schemaRefs>
</ds:datastoreItem>
</file>

<file path=customXml/itemProps2.xml><?xml version="1.0" encoding="utf-8"?>
<ds:datastoreItem xmlns:ds="http://schemas.openxmlformats.org/officeDocument/2006/customXml" ds:itemID="{B612D03A-8FBB-4CF4-A887-CF32964EA6D2}">
  <ds:schemaRefs>
    <ds:schemaRef ds:uri="http://purl.org/dc/dcmitype/"/>
    <ds:schemaRef ds:uri="http://schemas.microsoft.com/sharepoint/v3"/>
    <ds:schemaRef ds:uri="http://purl.org/dc/elements/1.1/"/>
    <ds:schemaRef ds:uri="http://schemas.microsoft.com/office/infopath/2007/PartnerControls"/>
    <ds:schemaRef ds:uri="http://schemas.openxmlformats.org/package/2006/metadata/core-properties"/>
    <ds:schemaRef ds:uri="http://schemas.microsoft.com/sharepoint/v3/fields"/>
    <ds:schemaRef ds:uri="http://purl.org/dc/terms/"/>
    <ds:schemaRef ds:uri="b6565643-c00f-44ce-b5d1-532a85e4382c"/>
    <ds:schemaRef ds:uri="http://schemas.microsoft.com/office/2006/documentManagement/types"/>
    <ds:schemaRef ds:uri="cfd7d055-4c42-4b1a-a19c-7e601acfe3a8"/>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C4F3728-6602-45BC-8F84-BA8F10AB50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565643-c00f-44ce-b5d1-532a85e4382c"/>
    <ds:schemaRef ds:uri="cfd7d055-4c42-4b1a-a19c-7e601acfe3a8"/>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306798E-9178-4814-A46B-BA17849B207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14</vt:i4>
      </vt:variant>
    </vt:vector>
  </HeadingPairs>
  <TitlesOfParts>
    <vt:vector size="28" baseType="lpstr">
      <vt:lpstr>PLANES ESTRATÉGICOS</vt:lpstr>
      <vt:lpstr>PEI </vt:lpstr>
      <vt:lpstr>PETH </vt:lpstr>
      <vt:lpstr>PIC </vt:lpstr>
      <vt:lpstr>PBIEN</vt:lpstr>
      <vt:lpstr>SST</vt:lpstr>
      <vt:lpstr>PAA</vt:lpstr>
      <vt:lpstr>PINAR </vt:lpstr>
      <vt:lpstr>PETH- </vt:lpstr>
      <vt:lpstr>PETI</vt:lpstr>
      <vt:lpstr>PSPI</vt:lpstr>
      <vt:lpstr>PTRSPI</vt:lpstr>
      <vt:lpstr>Metadatos</vt:lpstr>
      <vt:lpstr>LISTAS</vt:lpstr>
      <vt:lpstr>PTRSPI!Área_de_impresión</vt:lpstr>
      <vt:lpstr>D_MIPG</vt:lpstr>
      <vt:lpstr>DEPENDENCIAS</vt:lpstr>
      <vt:lpstr>EES</vt:lpstr>
      <vt:lpstr>FRECU</vt:lpstr>
      <vt:lpstr>OBI</vt:lpstr>
      <vt:lpstr>ODS</vt:lpstr>
      <vt:lpstr>P_MIPG</vt:lpstr>
      <vt:lpstr>PES</vt:lpstr>
      <vt:lpstr>PI</vt:lpstr>
      <vt:lpstr>PND</vt:lpstr>
      <vt:lpstr>PRC</vt:lpstr>
      <vt:lpstr>TIPO</vt:lpstr>
      <vt:lpstr>UM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de Seguimiento a los Planes Estratégicos Institucionales - Trim II 2025</dc:title>
  <dc:creator>Dell Inspiron</dc:creator>
  <cp:keywords>planes institucionales, 2025 supersalud, seguimiento</cp:keywords>
  <cp:lastModifiedBy>Monica Liliana Salazar Nustes</cp:lastModifiedBy>
  <cp:lastPrinted>2021-12-02T20:52:36Z</cp:lastPrinted>
  <dcterms:created xsi:type="dcterms:W3CDTF">2021-12-02T20:51:37Z</dcterms:created>
  <dcterms:modified xsi:type="dcterms:W3CDTF">2025-08-26T15:31:03Z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upo_Objetivo">
    <vt:lpwstr>Usuarios</vt:lpwstr>
  </property>
  <property fmtid="{D5CDD505-2E9C-101B-9397-08002B2CF9AE}" pid="3" name="ContentTypeId">
    <vt:lpwstr>0x0101006C70C9CFFF10F647A97BB5C9232AAEE50066F95A7D9CAE134C823E3669235409DD</vt:lpwstr>
  </property>
  <property fmtid="{D5CDD505-2E9C-101B-9397-08002B2CF9AE}" pid="4" name="Publicado">
    <vt:bool>true</vt:bool>
  </property>
  <property fmtid="{D5CDD505-2E9C-101B-9397-08002B2CF9AE}" pid="5" name="_dlc_DocIdItemGuid">
    <vt:lpwstr>8d74408a-eab7-4c77-a5df-79a1494ef57a</vt:lpwstr>
  </property>
  <property fmtid="{D5CDD505-2E9C-101B-9397-08002B2CF9AE}" pid="6" name="Tematica">
    <vt:lpwstr>formato, Encabezado, Libro, Trabajo, COFL03, hoja, calculo, Excel,  Proceso, Estratégicas, informativa,  Oficina, Asesora, Comunicaciones, Estratégicas, Imagen, Institucional.</vt:lpwstr>
  </property>
  <property fmtid="{D5CDD505-2E9C-101B-9397-08002B2CF9AE}" pid="7" name="ESRI_WORKBOOK_ID">
    <vt:lpwstr>3a8381a7e2f54c2fabe02c3de53c623e</vt:lpwstr>
  </property>
</Properties>
</file>