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Febrero/"/>
    </mc:Choice>
  </mc:AlternateContent>
  <xr:revisionPtr revIDLastSave="1390" documentId="8_{49EB4CE4-A993-4E2D-8BD9-B80B51BAB4A7}" xr6:coauthVersionLast="47" xr6:coauthVersionMax="47" xr10:uidLastSave="{6FBE8E12-9D27-4037-86B6-86CF32036DF3}"/>
  <bookViews>
    <workbookView xWindow="20370" yWindow="-120" windowWidth="29040" windowHeight="15720" tabRatio="631" xr2:uid="{00000000-000D-0000-FFFF-FFFF00000000}"/>
  </bookViews>
  <sheets>
    <sheet name="PLANES ESTRATÉGICOS" sheetId="6" r:id="rId1"/>
    <sheet name="PEI " sheetId="31" r:id="rId2"/>
    <sheet name="PETH " sheetId="32" r:id="rId3"/>
    <sheet name="PETH" sheetId="43" r:id="rId4"/>
    <sheet name="PIC" sheetId="45" r:id="rId5"/>
    <sheet name="PBIEN" sheetId="44" r:id="rId6"/>
    <sheet name="SST" sheetId="46" r:id="rId7"/>
    <sheet name="PAA" sheetId="52" r:id="rId8"/>
    <sheet name="PINAR" sheetId="48" r:id="rId9"/>
    <sheet name="PETI" sheetId="47" r:id="rId10"/>
    <sheet name="PSPI" sheetId="49" r:id="rId11"/>
    <sheet name="PTRSPI" sheetId="50" r:id="rId12"/>
    <sheet name="Metadatos" sheetId="2" state="hidden" r:id="rId13"/>
    <sheet name="LISTAS" sheetId="5" state="hidden" r:id="rId14"/>
  </sheets>
  <externalReferences>
    <externalReference r:id="rId15"/>
    <externalReference r:id="rId16"/>
    <externalReference r:id="rId17"/>
    <externalReference r:id="rId18"/>
    <externalReference r:id="rId19"/>
  </externalReferences>
  <definedNames>
    <definedName name="_xlnm._FilterDatabase" localSheetId="5" hidden="1">PBIEN!$A$7:$AA$66</definedName>
    <definedName name="_xlnm._FilterDatabase" localSheetId="1" hidden="1">'PEI '!$A$7:$XFC$47</definedName>
    <definedName name="_xlnm._FilterDatabase" localSheetId="9" hidden="1">PETI!$I$7:$T$31</definedName>
    <definedName name="_xlnm._FilterDatabase" localSheetId="4" hidden="1">PIC!$A$7:$Z$59</definedName>
    <definedName name="_xlnm._FilterDatabase" localSheetId="8" hidden="1">PINAR!$A$7:$Z$7</definedName>
    <definedName name="_xlnm._FilterDatabase" localSheetId="10" hidden="1">PSPI!$I$7:$T$36</definedName>
    <definedName name="_xlnm._FilterDatabase" localSheetId="6" hidden="1">SST!$A$7:$Z$37</definedName>
    <definedName name="_xlnm.Print_Area" localSheetId="11">PTRSPI!$1:$15</definedName>
    <definedName name="D_MIPG">LISTAS!$D$2:$D$12</definedName>
    <definedName name="DEPENDENCIAS">LISTAS!$J$2:$J$16</definedName>
    <definedName name="EES">LISTAS!$G$2:$G$7</definedName>
    <definedName name="FRECU">LISTAS!$L$2:$L$8</definedName>
    <definedName name="FUENTES" localSheetId="8">[1]TABLAS!#REF!</definedName>
    <definedName name="FUENTES">[2]TABLAS!#REF!</definedName>
    <definedName name="Lista" localSheetId="7">[3]Hoja1!$D$3:$D$6</definedName>
    <definedName name="Lista" localSheetId="5">[3]Hoja1!$D$3:$D$6</definedName>
    <definedName name="Lista" localSheetId="1">[3]Hoja1!$D$3:$D$6</definedName>
    <definedName name="Lista" localSheetId="3">[3]Hoja1!$D$3:$D$6</definedName>
    <definedName name="Lista" localSheetId="2">#REF!</definedName>
    <definedName name="Lista" localSheetId="9">[3]Hoja1!$D$3:$D$6</definedName>
    <definedName name="Lista" localSheetId="4">[3]Hoja1!$D$3:$D$6</definedName>
    <definedName name="Lista" localSheetId="8">[3]Hoja1!$D$3:$D$6</definedName>
    <definedName name="Lista" localSheetId="0">#REF!</definedName>
    <definedName name="Lista" localSheetId="10">[3]Hoja1!$D$3:$D$6</definedName>
    <definedName name="Lista" localSheetId="11">[3]Hoja1!$D$3:$D$6</definedName>
    <definedName name="Lista" localSheetId="6">[3]Hoja1!$D$3:$D$6</definedName>
    <definedName name="Lista">#REF!</definedName>
    <definedName name="meses" localSheetId="8">[1]TABLAS!$A$6:$A$17</definedName>
    <definedName name="meses">[2]TABLAS!$A$6:$A$17</definedName>
    <definedName name="MIPG">#REF!</definedName>
    <definedName name="NO">#REF!</definedName>
    <definedName name="OBI">LISTAS!$F$2:$F$9</definedName>
    <definedName name="Objetivo_institucional" localSheetId="7">[4]Listas!$F$2:$F$11</definedName>
    <definedName name="Objetivo_institucional" localSheetId="5">[4]Listas!$F$2:$F$11</definedName>
    <definedName name="Objetivo_institucional" localSheetId="1">[4]Listas!$F$2:$F$11</definedName>
    <definedName name="Objetivo_institucional" localSheetId="3">[4]Listas!$F$2:$F$11</definedName>
    <definedName name="Objetivo_institucional" localSheetId="2">#REF!</definedName>
    <definedName name="Objetivo_institucional" localSheetId="9">[4]Listas!$F$2:$F$11</definedName>
    <definedName name="Objetivo_institucional" localSheetId="4">[4]Listas!$F$2:$F$11</definedName>
    <definedName name="Objetivo_institucional" localSheetId="8">[4]Listas!$F$2:$F$11</definedName>
    <definedName name="Objetivo_institucional" localSheetId="0">#REF!</definedName>
    <definedName name="Objetivo_institucional" localSheetId="10">[4]Listas!$F$2:$F$11</definedName>
    <definedName name="Objetivo_institucional" localSheetId="11">[4]Listas!$F$2:$F$11</definedName>
    <definedName name="Objetivo_institucional" localSheetId="6">[4]Listas!$F$2:$F$11</definedName>
    <definedName name="Objetivo_institucional">#REF!</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 localSheetId="8">[5]Listas!$B$2:$B$6</definedName>
    <definedName name="Pregunta1">#REF!</definedName>
    <definedName name="Pregunta10" localSheetId="8">[5]Listas!$B$47:$B$51</definedName>
    <definedName name="Pregunta10">#REF!</definedName>
    <definedName name="Pregunta11" localSheetId="8">[5]Listas!$B$52:$B$56</definedName>
    <definedName name="Pregunta11">#REF!</definedName>
    <definedName name="Pregunta12" localSheetId="8">[5]Listas!$B$57:$B$61</definedName>
    <definedName name="Pregunta12">#REF!</definedName>
    <definedName name="Pregunta13" localSheetId="8">[5]Listas!$B$62:$B$66</definedName>
    <definedName name="Pregunta13">#REF!</definedName>
    <definedName name="Pregunta14" localSheetId="8">[5]Listas!$B$67:$B$71</definedName>
    <definedName name="Pregunta14">#REF!</definedName>
    <definedName name="Pregunta15" localSheetId="8">[5]Listas!$B$72:$B$76</definedName>
    <definedName name="Pregunta15">#REF!</definedName>
    <definedName name="Pregunta16" localSheetId="8">[5]Listas!$B$77:$B$81</definedName>
    <definedName name="Pregunta16">#REF!</definedName>
    <definedName name="Pregunta17" localSheetId="8">[5]Listas!$B$82:$B$86</definedName>
    <definedName name="Pregunta17">#REF!</definedName>
    <definedName name="Pregunta18" localSheetId="8">[5]Listas!$B$87:$B$91</definedName>
    <definedName name="Pregunta18">#REF!</definedName>
    <definedName name="Pregunta19" localSheetId="8">[5]Listas!$B$92:$B$96</definedName>
    <definedName name="Pregunta19">#REF!</definedName>
    <definedName name="Pregunta2" localSheetId="8">[5]Listas!$B$7:$B$11</definedName>
    <definedName name="Pregunta2">#REF!</definedName>
    <definedName name="Pregunta20" localSheetId="8">[5]Listas!$B$97:$B$101</definedName>
    <definedName name="Pregunta20">#REF!</definedName>
    <definedName name="Pregunta21" localSheetId="8">[5]Listas!$B$102:$B$106</definedName>
    <definedName name="Pregunta21">#REF!</definedName>
    <definedName name="Pregunta22" localSheetId="8">[5]Listas!$B$107:$B$111</definedName>
    <definedName name="Pregunta22">#REF!</definedName>
    <definedName name="Pregunta23" localSheetId="8">[5]Listas!$B$112:$B$116</definedName>
    <definedName name="Pregunta23">#REF!</definedName>
    <definedName name="Pregunta24" localSheetId="8">[5]Listas!$B$117:$B$121</definedName>
    <definedName name="Pregunta24">#REF!</definedName>
    <definedName name="Pregunta25" localSheetId="8">[5]Listas!$B$122:$B$126</definedName>
    <definedName name="Pregunta25">#REF!</definedName>
    <definedName name="Pregunta26" localSheetId="8">[5]Listas!$B$127:$B$131</definedName>
    <definedName name="Pregunta26">#REF!</definedName>
    <definedName name="Pregunta27" localSheetId="8">[5]Listas!$B$132:$B$136</definedName>
    <definedName name="Pregunta27">#REF!</definedName>
    <definedName name="Pregunta28" localSheetId="8">[5]Listas!$B$137:$B$141</definedName>
    <definedName name="Pregunta28">#REF!</definedName>
    <definedName name="Pregunta29" localSheetId="8">[5]Listas!$B$142:$B$146</definedName>
    <definedName name="Pregunta29">#REF!</definedName>
    <definedName name="Pregunta3" localSheetId="8">[5]Listas!$B$12:$B$16</definedName>
    <definedName name="Pregunta3">#REF!</definedName>
    <definedName name="Pregunta30" localSheetId="8">[5]Listas!$B$147:$B$151</definedName>
    <definedName name="Pregunta30">#REF!</definedName>
    <definedName name="Pregunta31" localSheetId="8">[5]Listas!$B$152:$B$156</definedName>
    <definedName name="Pregunta31">#REF!</definedName>
    <definedName name="Pregunta4" localSheetId="8">[5]Listas!$B$17:$B$21</definedName>
    <definedName name="Pregunta4">#REF!</definedName>
    <definedName name="Pregunta41" localSheetId="8">[5]Listas!$B$202:$B$206</definedName>
    <definedName name="Pregunta41">#REF!</definedName>
    <definedName name="Pregunta42" localSheetId="8">[5]Listas!$B$207:$B$211</definedName>
    <definedName name="Pregunta42">#REF!</definedName>
    <definedName name="Pregunta5" localSheetId="8">[5]Listas!$B$22:$B$26</definedName>
    <definedName name="Pregunta5">#REF!</definedName>
    <definedName name="Pregunta6" localSheetId="8">[5]Listas!$B$27:$B$31</definedName>
    <definedName name="Pregunta6">#REF!</definedName>
    <definedName name="Pregunta7" localSheetId="8">[5]Listas!$B$32:$B$36</definedName>
    <definedName name="Pregunta7">#REF!</definedName>
    <definedName name="Pregunta8" localSheetId="8">[5]Listas!$B$37:$B$41</definedName>
    <definedName name="Pregunta8">#REF!</definedName>
    <definedName name="Pregunta9" localSheetId="8">[5]Listas!$B$42:$B$46</definedName>
    <definedName name="Pregunta9">#REF!</definedName>
    <definedName name="TIPO">LISTAS!$K$2:$K$7</definedName>
    <definedName name="u">#REF!</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52" l="1"/>
  <c r="D10" i="49"/>
  <c r="D11" i="49"/>
  <c r="D12" i="49"/>
  <c r="D9" i="49"/>
  <c r="D8" i="49"/>
  <c r="D9" i="47"/>
  <c r="D10" i="47"/>
  <c r="D11" i="47"/>
  <c r="D12" i="47"/>
  <c r="D13" i="47"/>
  <c r="D14" i="47"/>
  <c r="D15" i="47"/>
  <c r="D16" i="47"/>
  <c r="D17" i="47"/>
  <c r="D18" i="47"/>
  <c r="D19" i="47"/>
  <c r="D20" i="47"/>
  <c r="D21" i="47"/>
  <c r="D22" i="47"/>
  <c r="D23" i="47"/>
  <c r="D24" i="47"/>
  <c r="D25" i="47"/>
  <c r="D26" i="47"/>
  <c r="D27" i="47"/>
  <c r="D28" i="47"/>
  <c r="D8" i="47"/>
  <c r="V8" i="47"/>
  <c r="V28" i="47"/>
  <c r="V27" i="47"/>
  <c r="V26" i="47"/>
  <c r="V25" i="47"/>
  <c r="V24" i="47"/>
  <c r="V23" i="47"/>
  <c r="V22" i="47"/>
  <c r="V21" i="47"/>
  <c r="V20" i="47"/>
  <c r="V19" i="47"/>
  <c r="V18" i="47"/>
  <c r="V17" i="47"/>
  <c r="V16" i="47"/>
  <c r="V15" i="47"/>
  <c r="V14" i="47"/>
  <c r="V13" i="47"/>
  <c r="V12" i="47"/>
  <c r="V11" i="47"/>
  <c r="V10" i="47"/>
  <c r="V9" i="47"/>
  <c r="V52" i="48"/>
  <c r="V11" i="44"/>
  <c r="V12" i="44"/>
  <c r="V13" i="44"/>
  <c r="V14" i="44"/>
  <c r="V15" i="44"/>
  <c r="V16" i="44"/>
  <c r="V17" i="44"/>
  <c r="V18" i="44"/>
  <c r="V19" i="44"/>
  <c r="V20" i="44"/>
  <c r="V21" i="44"/>
  <c r="V22" i="44"/>
  <c r="V23" i="44"/>
  <c r="V24" i="44"/>
  <c r="V25" i="44"/>
  <c r="V26" i="44"/>
  <c r="V27" i="44"/>
  <c r="V28" i="44"/>
  <c r="V29" i="44"/>
  <c r="V30" i="44"/>
  <c r="V31" i="44"/>
  <c r="V32" i="44"/>
  <c r="V33" i="44"/>
  <c r="V34" i="44"/>
  <c r="V35" i="44"/>
  <c r="V36" i="44"/>
  <c r="V37" i="44"/>
  <c r="V38" i="44"/>
  <c r="V39" i="44"/>
  <c r="V40" i="44"/>
  <c r="V41" i="44"/>
  <c r="V42" i="44"/>
  <c r="V43" i="44"/>
  <c r="V44" i="44"/>
  <c r="V45" i="44"/>
  <c r="V46" i="44"/>
  <c r="V47" i="44"/>
  <c r="V48" i="44"/>
  <c r="V49" i="44"/>
  <c r="V50" i="44"/>
  <c r="V51" i="44"/>
  <c r="V52" i="44"/>
  <c r="V53" i="44"/>
  <c r="V54" i="44"/>
  <c r="V55" i="44"/>
  <c r="V56" i="44"/>
  <c r="V57" i="44"/>
  <c r="V58" i="44"/>
  <c r="V59" i="44"/>
  <c r="V60" i="44"/>
  <c r="V61" i="44"/>
  <c r="V62" i="44"/>
  <c r="V63" i="44"/>
  <c r="V64" i="44"/>
  <c r="V65" i="44"/>
  <c r="V66" i="44"/>
  <c r="V10" i="44"/>
  <c r="K14" i="52"/>
  <c r="J13" i="52"/>
  <c r="K13" i="52"/>
  <c r="L13" i="52"/>
  <c r="M13" i="52"/>
  <c r="N13" i="52"/>
  <c r="O13" i="52"/>
  <c r="P13" i="52"/>
  <c r="Q13" i="52"/>
  <c r="R13" i="52"/>
  <c r="S13" i="52"/>
  <c r="T13" i="52"/>
  <c r="I25" i="50"/>
  <c r="L25" i="50" s="1"/>
  <c r="O25" i="50" s="1"/>
  <c r="I24" i="49"/>
  <c r="L24" i="49" s="1"/>
  <c r="O24" i="49" s="1"/>
  <c r="I41" i="47"/>
  <c r="L41" i="47" s="1"/>
  <c r="O41" i="47" s="1"/>
  <c r="I65" i="48"/>
  <c r="L65" i="48" s="1"/>
  <c r="O65" i="48" s="1"/>
  <c r="I21" i="52"/>
  <c r="L21" i="52" s="1"/>
  <c r="O21" i="52" s="1"/>
  <c r="I47" i="46"/>
  <c r="L47" i="46" s="1"/>
  <c r="O47" i="46" s="1"/>
  <c r="I78" i="44"/>
  <c r="L78" i="44" s="1"/>
  <c r="O78" i="44" s="1"/>
  <c r="I71" i="45"/>
  <c r="L71" i="45" s="1"/>
  <c r="I51" i="43"/>
  <c r="L51" i="43" s="1"/>
  <c r="O51" i="43" s="1"/>
  <c r="R78" i="44" l="1"/>
  <c r="I77" i="44" s="1"/>
  <c r="R25" i="50"/>
  <c r="O24" i="50" s="1"/>
  <c r="R24" i="49"/>
  <c r="O23" i="49" s="1"/>
  <c r="R41" i="47"/>
  <c r="O40" i="47"/>
  <c r="R65" i="48"/>
  <c r="O64" i="48" s="1"/>
  <c r="R21" i="52"/>
  <c r="O20" i="52" s="1"/>
  <c r="R47" i="46"/>
  <c r="O71" i="45"/>
  <c r="R51" i="43"/>
  <c r="O50" i="43" s="1"/>
  <c r="L50" i="43"/>
  <c r="L64" i="48" l="1"/>
  <c r="R77" i="44"/>
  <c r="L20" i="52"/>
  <c r="L77" i="44"/>
  <c r="O77" i="44"/>
  <c r="R24" i="50"/>
  <c r="L24" i="50"/>
  <c r="I24" i="50"/>
  <c r="L23" i="49"/>
  <c r="I23" i="49"/>
  <c r="R23" i="49"/>
  <c r="L40" i="47"/>
  <c r="I40" i="47"/>
  <c r="R40" i="47"/>
  <c r="R64" i="48"/>
  <c r="I64" i="48"/>
  <c r="R20" i="52"/>
  <c r="I20" i="52"/>
  <c r="I46" i="46"/>
  <c r="R46" i="46"/>
  <c r="L46" i="46"/>
  <c r="O46" i="46"/>
  <c r="R71" i="45"/>
  <c r="O70" i="45" s="1"/>
  <c r="R50" i="43"/>
  <c r="I50" i="43"/>
  <c r="R70" i="45" l="1"/>
  <c r="I70" i="45"/>
  <c r="L70" i="45"/>
  <c r="K43" i="43" l="1"/>
  <c r="N16" i="49"/>
  <c r="I33" i="47"/>
  <c r="V53" i="48" l="1"/>
  <c r="V51" i="48"/>
  <c r="V50" i="48"/>
  <c r="V49" i="48"/>
  <c r="V47" i="48"/>
  <c r="V46" i="48"/>
  <c r="V45" i="48"/>
  <c r="V44" i="48"/>
  <c r="V43" i="48"/>
  <c r="V41" i="48"/>
  <c r="V40" i="48"/>
  <c r="V39" i="48"/>
  <c r="V38" i="48"/>
  <c r="V37" i="48"/>
  <c r="V36" i="48"/>
  <c r="V35" i="48"/>
  <c r="V34" i="48"/>
  <c r="V33" i="48"/>
  <c r="V32" i="48"/>
  <c r="V31" i="48"/>
  <c r="V30" i="48"/>
  <c r="V29" i="48"/>
  <c r="V28" i="48"/>
  <c r="V26" i="48"/>
  <c r="V25" i="48"/>
  <c r="V24" i="48"/>
  <c r="V23" i="48"/>
  <c r="V22" i="48"/>
  <c r="V21" i="48"/>
  <c r="V19" i="48"/>
  <c r="V18" i="48"/>
  <c r="V17" i="48"/>
  <c r="V16" i="48"/>
  <c r="V15" i="48"/>
  <c r="V14" i="48"/>
  <c r="V13" i="48"/>
  <c r="V12" i="48"/>
  <c r="V11" i="48"/>
  <c r="V10" i="48"/>
  <c r="V9" i="48"/>
  <c r="V39" i="43"/>
  <c r="V38" i="43"/>
  <c r="V37" i="43"/>
  <c r="V36" i="43"/>
  <c r="V34" i="43"/>
  <c r="V33" i="43"/>
  <c r="V32" i="43"/>
  <c r="V31" i="43"/>
  <c r="V30" i="43"/>
  <c r="V29" i="43"/>
  <c r="V28" i="43"/>
  <c r="V26" i="43"/>
  <c r="V25" i="43"/>
  <c r="V23" i="43"/>
  <c r="V22" i="43"/>
  <c r="V21" i="43"/>
  <c r="V20" i="43"/>
  <c r="V19" i="43"/>
  <c r="V18" i="43"/>
  <c r="V17" i="43"/>
  <c r="V15" i="43"/>
  <c r="V14" i="43"/>
  <c r="V13" i="43"/>
  <c r="V12" i="43"/>
  <c r="V10" i="43"/>
  <c r="V9" i="43"/>
  <c r="V9" i="46"/>
  <c r="V10" i="46"/>
  <c r="V11" i="46"/>
  <c r="V12" i="46"/>
  <c r="V13" i="46"/>
  <c r="V14" i="46"/>
  <c r="V15" i="46"/>
  <c r="V24" i="46"/>
  <c r="V26" i="46"/>
  <c r="V27" i="46"/>
  <c r="V28" i="46"/>
  <c r="V29" i="46"/>
  <c r="V30" i="46"/>
  <c r="V31" i="46"/>
  <c r="V35" i="46"/>
  <c r="V8" i="45"/>
  <c r="V9" i="45"/>
  <c r="V10" i="45"/>
  <c r="V11" i="45"/>
  <c r="V12" i="45"/>
  <c r="V13" i="45"/>
  <c r="V14" i="45"/>
  <c r="V15" i="45"/>
  <c r="V16" i="45"/>
  <c r="V17" i="45"/>
  <c r="V18" i="45"/>
  <c r="V19" i="45"/>
  <c r="V20" i="45"/>
  <c r="V21" i="45"/>
  <c r="V22" i="45"/>
  <c r="V23" i="45"/>
  <c r="V24" i="45"/>
  <c r="V25" i="45"/>
  <c r="V26" i="45"/>
  <c r="V27" i="45"/>
  <c r="V28" i="45"/>
  <c r="V29" i="45"/>
  <c r="V30" i="45"/>
  <c r="V31" i="45"/>
  <c r="V32" i="45"/>
  <c r="V33" i="45"/>
  <c r="V34" i="45"/>
  <c r="V35" i="45"/>
  <c r="V36" i="45"/>
  <c r="V37" i="45"/>
  <c r="V38" i="45"/>
  <c r="V39" i="45"/>
  <c r="V40" i="45"/>
  <c r="V41" i="45"/>
  <c r="V42" i="45"/>
  <c r="V43" i="45"/>
  <c r="V44" i="45"/>
  <c r="V45" i="45"/>
  <c r="V46" i="45"/>
  <c r="V47" i="45"/>
  <c r="V48" i="45"/>
  <c r="V49" i="45"/>
  <c r="V50" i="45"/>
  <c r="V51" i="45"/>
  <c r="V52" i="45"/>
  <c r="V53" i="45"/>
  <c r="V54" i="45"/>
  <c r="V55" i="45"/>
  <c r="V56" i="45"/>
  <c r="V57" i="45"/>
  <c r="V58" i="45"/>
  <c r="V59" i="45"/>
  <c r="V8" i="52"/>
  <c r="V9" i="52"/>
  <c r="H12" i="46"/>
  <c r="I39" i="46"/>
  <c r="H34" i="46"/>
  <c r="V34" i="46" s="1"/>
  <c r="H33" i="46"/>
  <c r="V33" i="46" s="1"/>
  <c r="H32" i="46"/>
  <c r="V32" i="46" s="1"/>
  <c r="H31" i="46"/>
  <c r="H30" i="46"/>
  <c r="H29" i="46"/>
  <c r="H28" i="46"/>
  <c r="H27" i="46"/>
  <c r="H26" i="46"/>
  <c r="H25" i="46"/>
  <c r="V25" i="46" s="1"/>
  <c r="H24" i="46"/>
  <c r="H23" i="46"/>
  <c r="V23" i="46" s="1"/>
  <c r="H22" i="46"/>
  <c r="V22" i="46" s="1"/>
  <c r="H21" i="46"/>
  <c r="V21" i="46" s="1"/>
  <c r="H20" i="46"/>
  <c r="V20" i="46" s="1"/>
  <c r="H19" i="46"/>
  <c r="V19" i="46" s="1"/>
  <c r="H18" i="46"/>
  <c r="V18" i="46" s="1"/>
  <c r="H17" i="46"/>
  <c r="V17" i="46" s="1"/>
  <c r="H16" i="46"/>
  <c r="V16" i="46" s="1"/>
  <c r="H15" i="46"/>
  <c r="H14" i="46"/>
  <c r="H13" i="46"/>
  <c r="H11" i="46"/>
  <c r="H10" i="46"/>
  <c r="H9" i="46"/>
  <c r="H8" i="46"/>
  <c r="V8" i="46" s="1"/>
  <c r="J17" i="50" l="1"/>
  <c r="K17" i="50"/>
  <c r="L17" i="50"/>
  <c r="M17" i="50"/>
  <c r="N17" i="50"/>
  <c r="O17" i="50"/>
  <c r="P17" i="50"/>
  <c r="Q17" i="50"/>
  <c r="R17" i="50"/>
  <c r="S17" i="50"/>
  <c r="T17" i="50"/>
  <c r="I17" i="50"/>
  <c r="J16" i="49"/>
  <c r="K16" i="49"/>
  <c r="L16" i="49"/>
  <c r="M16" i="49"/>
  <c r="O16" i="49"/>
  <c r="P16" i="49"/>
  <c r="Q17" i="49" s="1"/>
  <c r="Q16" i="49"/>
  <c r="R16" i="49"/>
  <c r="S16" i="49"/>
  <c r="T16" i="49"/>
  <c r="I16" i="49"/>
  <c r="J33" i="47"/>
  <c r="J36" i="47" s="1"/>
  <c r="K33" i="47"/>
  <c r="L33" i="47"/>
  <c r="M33" i="47"/>
  <c r="N33" i="47"/>
  <c r="O33" i="47"/>
  <c r="P33" i="47"/>
  <c r="Q33" i="47"/>
  <c r="R33" i="47"/>
  <c r="S33" i="47"/>
  <c r="T33" i="47"/>
  <c r="I36" i="47"/>
  <c r="J43" i="43"/>
  <c r="L43" i="43"/>
  <c r="M43" i="43"/>
  <c r="N43" i="43"/>
  <c r="O43" i="43"/>
  <c r="P43" i="43"/>
  <c r="Q43" i="43"/>
  <c r="R43" i="43"/>
  <c r="S43" i="43"/>
  <c r="T43" i="43"/>
  <c r="I43" i="43"/>
  <c r="J39" i="46"/>
  <c r="J42" i="46" s="1"/>
  <c r="K39" i="46"/>
  <c r="L39" i="46"/>
  <c r="M39" i="46"/>
  <c r="N39" i="46"/>
  <c r="O39" i="46"/>
  <c r="P39" i="46"/>
  <c r="Q39" i="46"/>
  <c r="R39" i="46"/>
  <c r="S39" i="46"/>
  <c r="T39" i="46"/>
  <c r="T70" i="44"/>
  <c r="I42" i="46"/>
  <c r="J70" i="44"/>
  <c r="K70" i="44"/>
  <c r="L70" i="44"/>
  <c r="M70" i="44"/>
  <c r="N70" i="44"/>
  <c r="O70" i="44"/>
  <c r="P70" i="44"/>
  <c r="Q70" i="44"/>
  <c r="R70" i="44"/>
  <c r="S70" i="44"/>
  <c r="I70" i="44"/>
  <c r="I73" i="44" s="1"/>
  <c r="K63" i="45"/>
  <c r="T63" i="45"/>
  <c r="S63" i="45"/>
  <c r="R63" i="45"/>
  <c r="Q63" i="45"/>
  <c r="P63" i="45"/>
  <c r="O63" i="45"/>
  <c r="N63" i="45"/>
  <c r="M63" i="45"/>
  <c r="L63" i="45"/>
  <c r="J63" i="45"/>
  <c r="I63" i="45"/>
  <c r="K64" i="45" s="1"/>
  <c r="K36" i="47" l="1"/>
  <c r="N18" i="50"/>
  <c r="L36" i="47"/>
  <c r="M36" i="47" s="1"/>
  <c r="N36" i="47" s="1"/>
  <c r="K37" i="47"/>
  <c r="K18" i="50"/>
  <c r="N19" i="50" s="1"/>
  <c r="Q18" i="50"/>
  <c r="J19" i="49"/>
  <c r="K19" i="49" s="1"/>
  <c r="T34" i="47"/>
  <c r="T18" i="50"/>
  <c r="I20" i="50"/>
  <c r="J20" i="50"/>
  <c r="K20" i="50" s="1"/>
  <c r="T17" i="49"/>
  <c r="T18" i="49" s="1"/>
  <c r="N17" i="49"/>
  <c r="N18" i="49" s="1"/>
  <c r="N34" i="47"/>
  <c r="Q34" i="47"/>
  <c r="N44" i="43"/>
  <c r="Q40" i="46"/>
  <c r="K42" i="46"/>
  <c r="J73" i="44"/>
  <c r="K73" i="44" s="1"/>
  <c r="N64" i="45"/>
  <c r="Q64" i="45"/>
  <c r="K17" i="49"/>
  <c r="I19" i="49"/>
  <c r="N14" i="52"/>
  <c r="J46" i="43"/>
  <c r="K46" i="43" s="1"/>
  <c r="K47" i="43" s="1"/>
  <c r="Q44" i="43"/>
  <c r="I46" i="43"/>
  <c r="T44" i="43"/>
  <c r="L46" i="43"/>
  <c r="M46" i="43" s="1"/>
  <c r="N46" i="43" s="1"/>
  <c r="N47" i="43" s="1"/>
  <c r="I16" i="52"/>
  <c r="J16" i="52"/>
  <c r="K16" i="52" s="1"/>
  <c r="K17" i="52" s="1"/>
  <c r="T14" i="52"/>
  <c r="Q14" i="52"/>
  <c r="K44" i="43"/>
  <c r="N40" i="46"/>
  <c r="T40" i="46"/>
  <c r="K40" i="46"/>
  <c r="T71" i="44"/>
  <c r="K71" i="44"/>
  <c r="N65" i="45"/>
  <c r="T64" i="45"/>
  <c r="K34" i="47"/>
  <c r="I66" i="45"/>
  <c r="J66" i="45"/>
  <c r="K66" i="45" s="1"/>
  <c r="K67" i="45" s="1"/>
  <c r="Q71" i="44"/>
  <c r="N71" i="44"/>
  <c r="L73" i="44" l="1"/>
  <c r="M73" i="44" s="1"/>
  <c r="N73" i="44" s="1"/>
  <c r="K74" i="44"/>
  <c r="T45" i="43"/>
  <c r="L42" i="46"/>
  <c r="M42" i="46" s="1"/>
  <c r="N42" i="46" s="1"/>
  <c r="N43" i="46" s="1"/>
  <c r="K43" i="46"/>
  <c r="N35" i="47"/>
  <c r="O36" i="47"/>
  <c r="P36" i="47" s="1"/>
  <c r="Q36" i="47" s="1"/>
  <c r="N37" i="47"/>
  <c r="L19" i="49"/>
  <c r="M19" i="49" s="1"/>
  <c r="N19" i="49" s="1"/>
  <c r="N20" i="49" s="1"/>
  <c r="K20" i="49"/>
  <c r="L20" i="50"/>
  <c r="M20" i="50" s="1"/>
  <c r="N20" i="50" s="1"/>
  <c r="K21" i="50"/>
  <c r="T35" i="47"/>
  <c r="T19" i="50"/>
  <c r="N15" i="52"/>
  <c r="N45" i="43"/>
  <c r="T41" i="46"/>
  <c r="T15" i="52"/>
  <c r="T65" i="45"/>
  <c r="L16" i="52"/>
  <c r="M16" i="52" s="1"/>
  <c r="N16" i="52" s="1"/>
  <c r="N17" i="52" s="1"/>
  <c r="O42" i="46"/>
  <c r="P42" i="46" s="1"/>
  <c r="Q42" i="46" s="1"/>
  <c r="Q43" i="46" s="1"/>
  <c r="O46" i="43"/>
  <c r="P46" i="43" s="1"/>
  <c r="Q46" i="43" s="1"/>
  <c r="N41" i="46"/>
  <c r="T72" i="44"/>
  <c r="N72" i="44"/>
  <c r="L66" i="45"/>
  <c r="M66" i="45" s="1"/>
  <c r="N66" i="45" s="1"/>
  <c r="N67" i="45" s="1"/>
  <c r="J54" i="43"/>
  <c r="J73" i="45"/>
  <c r="V10" i="52"/>
  <c r="O73" i="44" l="1"/>
  <c r="P73" i="44" s="1"/>
  <c r="Q73" i="44" s="1"/>
  <c r="N74" i="44"/>
  <c r="O19" i="49"/>
  <c r="P19" i="49" s="1"/>
  <c r="Q19" i="49" s="1"/>
  <c r="Q20" i="49" s="1"/>
  <c r="R46" i="43"/>
  <c r="S46" i="43" s="1"/>
  <c r="T46" i="43" s="1"/>
  <c r="T47" i="43" s="1"/>
  <c r="Q47" i="43"/>
  <c r="R36" i="47"/>
  <c r="S36" i="47" s="1"/>
  <c r="T36" i="47" s="1"/>
  <c r="T37" i="47" s="1"/>
  <c r="Q37" i="47"/>
  <c r="O20" i="50"/>
  <c r="P20" i="50" s="1"/>
  <c r="Q20" i="50" s="1"/>
  <c r="N21" i="50"/>
  <c r="R19" i="49"/>
  <c r="S19" i="49" s="1"/>
  <c r="T19" i="49" s="1"/>
  <c r="T20" i="49" s="1"/>
  <c r="O16" i="52"/>
  <c r="P16" i="52" s="1"/>
  <c r="Q16" i="52" s="1"/>
  <c r="Q17" i="52" s="1"/>
  <c r="R42" i="46"/>
  <c r="S42" i="46" s="1"/>
  <c r="T42" i="46" s="1"/>
  <c r="T43" i="46" s="1"/>
  <c r="I54" i="43"/>
  <c r="O66" i="45"/>
  <c r="P66" i="45" s="1"/>
  <c r="Q66" i="45" s="1"/>
  <c r="Q67" i="45" s="1"/>
  <c r="R73" i="44" l="1"/>
  <c r="S73" i="44" s="1"/>
  <c r="T73" i="44" s="1"/>
  <c r="T74" i="44" s="1"/>
  <c r="Q74" i="44"/>
  <c r="R20" i="50"/>
  <c r="S20" i="50" s="1"/>
  <c r="T20" i="50" s="1"/>
  <c r="T21" i="50" s="1"/>
  <c r="Q21" i="50"/>
  <c r="R16" i="52"/>
  <c r="S16" i="52" s="1"/>
  <c r="T16" i="52" s="1"/>
  <c r="T17" i="52" s="1"/>
  <c r="R66" i="45"/>
  <c r="S66" i="45" s="1"/>
  <c r="T66" i="45" s="1"/>
  <c r="T67" i="45" s="1"/>
  <c r="M54" i="43" l="1"/>
  <c r="L54" i="43"/>
  <c r="M73" i="45"/>
  <c r="K40" i="49"/>
  <c r="S39" i="49"/>
  <c r="N39" i="49"/>
  <c r="O40" i="49" s="1"/>
  <c r="I38" i="49"/>
  <c r="E38" i="49"/>
  <c r="Q38" i="49" l="1"/>
  <c r="Q39" i="49" s="1"/>
  <c r="J37" i="49" l="1"/>
  <c r="I36" i="49"/>
  <c r="L36" i="49" s="1"/>
  <c r="O36" i="49" s="1"/>
  <c r="R36" i="49" s="1"/>
  <c r="P54" i="43" l="1"/>
  <c r="P73" i="45"/>
  <c r="T57" i="48"/>
  <c r="S57" i="48"/>
  <c r="R57" i="48"/>
  <c r="Q57" i="48"/>
  <c r="P57" i="48"/>
  <c r="N57" i="48"/>
  <c r="M57" i="48"/>
  <c r="K57" i="48"/>
  <c r="J57" i="48"/>
  <c r="I57" i="48"/>
  <c r="J60" i="48" l="1"/>
  <c r="K60" i="48" s="1"/>
  <c r="K61" i="48" s="1"/>
  <c r="I60" i="48"/>
  <c r="O57" i="48"/>
  <c r="Q58" i="48" s="1"/>
  <c r="L57" i="48"/>
  <c r="N58" i="48" s="1"/>
  <c r="O54" i="43"/>
  <c r="K58" i="48"/>
  <c r="T58" i="48"/>
  <c r="N59" i="48" l="1"/>
  <c r="T59" i="48"/>
  <c r="L60" i="48"/>
  <c r="M60" i="48" s="1"/>
  <c r="N60" i="48" s="1"/>
  <c r="N61" i="48" s="1"/>
  <c r="O60" i="48" l="1"/>
  <c r="P60" i="48" s="1"/>
  <c r="Q60" i="48" s="1"/>
  <c r="Q61" i="48" s="1"/>
  <c r="S54" i="43"/>
  <c r="R54" i="43"/>
  <c r="S73" i="45"/>
  <c r="R60" i="48" l="1"/>
  <c r="S60" i="48" s="1"/>
  <c r="T60" i="48" s="1"/>
  <c r="T61" i="48" s="1"/>
  <c r="L73" i="45" l="1"/>
  <c r="O73" i="45"/>
  <c r="R73" i="45"/>
  <c r="I73"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BDFC0A6-8B4F-470D-9647-D9526CAC61F6}">
      <text>
        <r>
          <rPr>
            <sz val="9"/>
            <color indexed="81"/>
            <rFont val="Tahoma"/>
            <family val="2"/>
          </rPr>
          <t>En este espacio, relacionar el nombre de la actividad asociada al plan, o plan o componente o cronograma.</t>
        </r>
      </text>
    </comment>
    <comment ref="A5" authorId="0" shapeId="0" xr:uid="{778C24BB-70A2-487E-AD0C-46C37336F016}">
      <text>
        <r>
          <rPr>
            <sz val="9"/>
            <color indexed="81"/>
            <rFont val="Tahoma"/>
            <family val="2"/>
          </rPr>
          <t>Relacionar el nombre del proceso, objetivo, política o componente (en el caso del PAAC) sobre el que se va a formular o reportar avance de sus actividades.</t>
        </r>
      </text>
    </comment>
    <comment ref="B5" authorId="0" shapeId="0" xr:uid="{45EFFEF7-29E7-4B76-89C4-8D32F8B2C31A}">
      <text>
        <r>
          <rPr>
            <sz val="9"/>
            <color indexed="81"/>
            <rFont val="Tahoma"/>
            <family val="2"/>
          </rPr>
          <t>Relacionar las actividades o tareas a ejecutar asociadas al Plan o Actividad General</t>
        </r>
      </text>
    </comment>
    <comment ref="C5" authorId="0" shapeId="0" xr:uid="{653BEA9C-BA84-4341-9EED-8243C01E751C}">
      <text>
        <r>
          <rPr>
            <sz val="9"/>
            <color indexed="81"/>
            <rFont val="Tahoma"/>
            <family val="2"/>
          </rPr>
          <t xml:space="preserve">
Informativo</t>
        </r>
      </text>
    </comment>
    <comment ref="G5" authorId="0" shapeId="0" xr:uid="{2004DF61-40B4-4C8D-918A-17F2B6C600EE}">
      <text>
        <r>
          <rPr>
            <sz val="9"/>
            <color indexed="81"/>
            <rFont val="Tahoma"/>
            <family val="2"/>
          </rPr>
          <t xml:space="preserve">
Informativo</t>
        </r>
      </text>
    </comment>
    <comment ref="Z5" authorId="0" shapeId="0" xr:uid="{BEF3D822-0131-44AC-A14E-C3A1A9A3C28F}">
      <text>
        <r>
          <rPr>
            <sz val="9"/>
            <color indexed="81"/>
            <rFont val="Tahoma"/>
            <family val="2"/>
          </rPr>
          <t xml:space="preserve">Relacione la dependencia y/o funcionario responsable de realizar la actividad o tarea
</t>
        </r>
      </text>
    </comment>
    <comment ref="C6" authorId="0" shapeId="0" xr:uid="{69D3E2DB-049F-4BE4-B229-C679D44826AC}">
      <text>
        <r>
          <rPr>
            <sz val="9"/>
            <color indexed="81"/>
            <rFont val="Tahoma"/>
            <family val="2"/>
          </rPr>
          <t xml:space="preserve">
Relacionar el Nombre del indicador. Si el cronograma se encuentra asociado a una actividad del PAG, colocar el que se encuentra en el Plan </t>
        </r>
      </text>
    </comment>
    <comment ref="D6" authorId="0" shapeId="0" xr:uid="{68D1018F-37D3-463D-AE64-CE90C3754922}">
      <text>
        <r>
          <rPr>
            <sz val="9"/>
            <color indexed="81"/>
            <rFont val="Tahoma"/>
            <family val="2"/>
          </rPr>
          <t xml:space="preserve">
Relacionar la variable 1 que hace parte de la formula del indicador.</t>
        </r>
      </text>
    </comment>
    <comment ref="E6" authorId="0" shapeId="0" xr:uid="{9E0A4015-DDDA-4D27-9DBA-EA27C4F2E78C}">
      <text>
        <r>
          <rPr>
            <sz val="9"/>
            <color indexed="81"/>
            <rFont val="Tahoma"/>
            <family val="2"/>
          </rPr>
          <t xml:space="preserve">
Relacionar la variable 2 que hace parte de la formula del indicador.</t>
        </r>
      </text>
    </comment>
    <comment ref="F6" authorId="0" shapeId="0" xr:uid="{6C03E200-611F-4F68-BACA-519F8C0E1C8C}">
      <text>
        <r>
          <rPr>
            <sz val="9"/>
            <color indexed="81"/>
            <rFont val="Tahoma"/>
            <family val="2"/>
          </rPr>
          <t xml:space="preserve">
Seleccionar la frecuencia de reporte de la lista desplegable.</t>
        </r>
      </text>
    </comment>
    <comment ref="G6" authorId="0" shapeId="0" xr:uid="{25B853D1-02A6-4878-A3AA-1C7E9F884ADF}">
      <text>
        <r>
          <rPr>
            <sz val="9"/>
            <color indexed="81"/>
            <rFont val="Tahoma"/>
            <family val="2"/>
          </rPr>
          <t xml:space="preserve">
Informativo: asociado a las metas de las actividades.</t>
        </r>
      </text>
    </comment>
    <comment ref="I6" authorId="0" shapeId="0" xr:uid="{2F570CC1-D1FA-47C1-814A-E0B680138405}">
      <text>
        <r>
          <rPr>
            <sz val="9"/>
            <color indexed="81"/>
            <rFont val="Tahoma"/>
            <family val="2"/>
          </rPr>
          <t xml:space="preserve">
Informativo: Donde se relacionan las metas por mes en que se proyecta reportar.</t>
        </r>
      </text>
    </comment>
    <comment ref="U6" authorId="0" shapeId="0" xr:uid="{047D8A20-E92A-4393-8578-684C19E85590}">
      <text>
        <r>
          <rPr>
            <sz val="9"/>
            <color indexed="81"/>
            <rFont val="Tahoma"/>
            <family val="2"/>
          </rPr>
          <t xml:space="preserve">
Este espacio aplica solo para el componente SST</t>
        </r>
      </text>
    </comment>
    <comment ref="V6" authorId="0" shapeId="0" xr:uid="{F83BD157-1B60-40FD-810B-242C4E96531F}">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0C74FAF6-A33F-418C-ADA1-04258180BAF8}">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F78623A-10FE-4F0F-A53A-70FCA0324C64}">
      <text>
        <r>
          <rPr>
            <sz val="9"/>
            <color indexed="81"/>
            <rFont val="Tahoma"/>
            <family val="2"/>
          </rPr>
          <t xml:space="preserve">
Relacione o describa la gestión realizada frente a la ejecución o avance de la actividad o tarea</t>
        </r>
      </text>
    </comment>
    <comment ref="Y6" authorId="0" shapeId="0" xr:uid="{E0E0C7CF-2D65-4F63-87BA-437B3EF59C40}">
      <text>
        <r>
          <rPr>
            <sz val="9"/>
            <color indexed="81"/>
            <rFont val="Tahoma"/>
            <family val="2"/>
          </rPr>
          <t xml:space="preserve">Este espacio exclusivo para la OAP, en donde se relaciona el análisis correspondiente a lo reportado por las areas 
</t>
        </r>
      </text>
    </comment>
    <comment ref="G7" authorId="0" shapeId="0" xr:uid="{888447F6-DC76-487A-B465-0AD41852F558}">
      <text>
        <r>
          <rPr>
            <sz val="9"/>
            <color indexed="81"/>
            <rFont val="Tahoma"/>
            <family val="2"/>
          </rPr>
          <t xml:space="preserve">
Realacionar la cifra que corresponde a la Línea o punto de partida en que inicia la actividad</t>
        </r>
      </text>
    </comment>
    <comment ref="H7" authorId="0" shapeId="0" xr:uid="{C34D4077-502A-4D2B-A7A4-51B9DEA562BD}">
      <text>
        <r>
          <rPr>
            <sz val="9"/>
            <color indexed="81"/>
            <rFont val="Tahoma"/>
            <family val="2"/>
          </rPr>
          <t xml:space="preserve">
Relacionar en número la meta que corresponde a la ejecución en el año de la actividad.</t>
        </r>
      </text>
    </comment>
    <comment ref="I7" authorId="0" shapeId="0" xr:uid="{5AE2AE84-D5EB-44DF-AA2C-A8E7F054F93B}">
      <text>
        <r>
          <rPr>
            <sz val="9"/>
            <color indexed="81"/>
            <rFont val="Tahoma"/>
            <family val="2"/>
          </rPr>
          <t xml:space="preserve">
Relacionar y proyectar por mes la meta del 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A9C6B08-AC95-4E8B-B1B5-AECCB6D2DBCF}">
      <text>
        <r>
          <rPr>
            <sz val="9"/>
            <color indexed="81"/>
            <rFont val="Tahoma"/>
            <family val="2"/>
          </rPr>
          <t>En este espacio, relacionar el nombre de la actividad asociada al plan, o plan o componente o cronograma.</t>
        </r>
      </text>
    </comment>
    <comment ref="A5" authorId="0" shapeId="0" xr:uid="{4CFEC10D-9BFB-45D9-9D99-A249D94B200C}">
      <text>
        <r>
          <rPr>
            <sz val="9"/>
            <color indexed="81"/>
            <rFont val="Tahoma"/>
            <family val="2"/>
          </rPr>
          <t>Relacionar el nombre del proceso, objetivo, política o componente (en el caso del PAAC) sobre el que se va a formular o reportar avance de sus actividades.</t>
        </r>
      </text>
    </comment>
    <comment ref="B5" authorId="0" shapeId="0" xr:uid="{67A3CE1F-6FA0-4ADE-892E-F440986828DE}">
      <text>
        <r>
          <rPr>
            <sz val="9"/>
            <color indexed="81"/>
            <rFont val="Tahoma"/>
            <family val="2"/>
          </rPr>
          <t>Relacionar las actividades o tareas a ejecutar asociadas al Plan o Actividad General</t>
        </r>
      </text>
    </comment>
    <comment ref="C5" authorId="0" shapeId="0" xr:uid="{87B7ECD4-CC29-40F2-97F8-B7403A35469E}">
      <text>
        <r>
          <rPr>
            <sz val="9"/>
            <color indexed="81"/>
            <rFont val="Tahoma"/>
            <family val="2"/>
          </rPr>
          <t xml:space="preserve">
Informativo</t>
        </r>
      </text>
    </comment>
    <comment ref="G5" authorId="0" shapeId="0" xr:uid="{29E117BA-BA51-41D8-8135-B89145019B0F}">
      <text>
        <r>
          <rPr>
            <sz val="9"/>
            <color indexed="81"/>
            <rFont val="Tahoma"/>
            <family val="2"/>
          </rPr>
          <t xml:space="preserve">
Informativo</t>
        </r>
      </text>
    </comment>
    <comment ref="Z5" authorId="0" shapeId="0" xr:uid="{1775F85F-6313-4D31-9119-E7687A0A334A}">
      <text>
        <r>
          <rPr>
            <sz val="9"/>
            <color indexed="81"/>
            <rFont val="Tahoma"/>
            <family val="2"/>
          </rPr>
          <t xml:space="preserve">Relacione la dependencia y/o funcionario responsable de realizar la actividad o tarea
</t>
        </r>
      </text>
    </comment>
    <comment ref="C6" authorId="0" shapeId="0" xr:uid="{67D69930-572E-4D8D-A64E-4EFEE2B8A028}">
      <text>
        <r>
          <rPr>
            <sz val="9"/>
            <color indexed="81"/>
            <rFont val="Tahoma"/>
            <family val="2"/>
          </rPr>
          <t xml:space="preserve">
Relacionar el Nombre del indicador. Si el cronograma se encuentra asociado a una actividad del PAG, colocar el que se encuentra en el Plan </t>
        </r>
      </text>
    </comment>
    <comment ref="D6" authorId="0" shapeId="0" xr:uid="{3E196C85-660F-483B-87A9-323F35EB08F9}">
      <text>
        <r>
          <rPr>
            <sz val="9"/>
            <color indexed="81"/>
            <rFont val="Tahoma"/>
            <family val="2"/>
          </rPr>
          <t xml:space="preserve">
Relacionar la variable 1 que hace parte de la formula del indicador.</t>
        </r>
      </text>
    </comment>
    <comment ref="E6" authorId="0" shapeId="0" xr:uid="{29ED6348-6841-4F34-BCB7-6FB0398C6FD2}">
      <text>
        <r>
          <rPr>
            <sz val="9"/>
            <color indexed="81"/>
            <rFont val="Tahoma"/>
            <family val="2"/>
          </rPr>
          <t xml:space="preserve">
Relacionar la variable 2 que hace parte de la formula del indicador.</t>
        </r>
      </text>
    </comment>
    <comment ref="F6" authorId="0" shapeId="0" xr:uid="{0A9B7A23-AF11-4B4A-952D-698C706CC3DE}">
      <text>
        <r>
          <rPr>
            <sz val="9"/>
            <color indexed="81"/>
            <rFont val="Tahoma"/>
            <family val="2"/>
          </rPr>
          <t xml:space="preserve">
Seleccionar la frecuencia de reporte de la lista desplegable.</t>
        </r>
      </text>
    </comment>
    <comment ref="G6" authorId="0" shapeId="0" xr:uid="{D9E2E58D-5C3A-440E-8103-47675A5D64CA}">
      <text>
        <r>
          <rPr>
            <sz val="9"/>
            <color indexed="81"/>
            <rFont val="Tahoma"/>
            <family val="2"/>
          </rPr>
          <t xml:space="preserve">
Informativo: asociado a las metas de las actividades.</t>
        </r>
      </text>
    </comment>
    <comment ref="I6" authorId="0" shapeId="0" xr:uid="{5F1E400E-311C-46E8-AA65-3A5903F150C0}">
      <text>
        <r>
          <rPr>
            <sz val="9"/>
            <color indexed="81"/>
            <rFont val="Tahoma"/>
            <family val="2"/>
          </rPr>
          <t xml:space="preserve">
Informativo: Donde se relacionan las metas por mes en que se proyecta reportar.</t>
        </r>
      </text>
    </comment>
    <comment ref="U6" authorId="0" shapeId="0" xr:uid="{335FA5FA-9410-4E9F-BABF-5E881A8864CB}">
      <text>
        <r>
          <rPr>
            <sz val="9"/>
            <color indexed="81"/>
            <rFont val="Tahoma"/>
            <family val="2"/>
          </rPr>
          <t xml:space="preserve">
Este espacio aplica solo para el componente SST</t>
        </r>
      </text>
    </comment>
    <comment ref="V6" authorId="0" shapeId="0" xr:uid="{AD586274-8D6E-465B-BC7F-5DA51E3B371D}">
      <text>
        <r>
          <rPr>
            <sz val="9"/>
            <color indexed="81"/>
            <rFont val="Tahoma"/>
            <family val="2"/>
          </rPr>
          <t xml:space="preserve">
Relacione el porcentaje de avance de las actividades de la columna D o F, de acuerdo a la formula del indicador,  correspondientes al período de reporte</t>
        </r>
      </text>
    </comment>
    <comment ref="X6" authorId="0" shapeId="0" xr:uid="{E63A9B82-457B-466F-859A-A89A19E4F2DF}">
      <text>
        <r>
          <rPr>
            <sz val="9"/>
            <color indexed="81"/>
            <rFont val="Tahoma"/>
            <family val="2"/>
          </rPr>
          <t xml:space="preserve">
Relacione o describa la gestión realizada frente a la ejecución o avance de la actividad o tarea</t>
        </r>
      </text>
    </comment>
    <comment ref="Y6" authorId="0" shapeId="0" xr:uid="{F1ED663E-46B1-4E85-9635-802777E263D9}">
      <text>
        <r>
          <rPr>
            <sz val="9"/>
            <color indexed="81"/>
            <rFont val="Tahoma"/>
            <family val="2"/>
          </rPr>
          <t xml:space="preserve">Este espacio exclusivo para la OAP, en donde se relaciona el análisis correspondiente a lo reportado por las areas 
</t>
        </r>
      </text>
    </comment>
    <comment ref="G7" authorId="0" shapeId="0" xr:uid="{453AF5BD-FD2C-46F7-937C-91DA0A990023}">
      <text>
        <r>
          <rPr>
            <sz val="9"/>
            <color indexed="81"/>
            <rFont val="Tahoma"/>
            <family val="2"/>
          </rPr>
          <t xml:space="preserve">
Realacionar la cifra que corresponde a la Línea o punto de partida en que inicia la actividad</t>
        </r>
      </text>
    </comment>
    <comment ref="H7" authorId="0" shapeId="0" xr:uid="{F55595A1-F594-4523-B4AB-F25C01ADE477}">
      <text>
        <r>
          <rPr>
            <sz val="9"/>
            <color indexed="81"/>
            <rFont val="Tahoma"/>
            <family val="2"/>
          </rPr>
          <t xml:space="preserve">
Relacionar en número la meta que corresponde a la ejecución en el año de la actividad.</t>
        </r>
      </text>
    </comment>
    <comment ref="I7" authorId="0" shapeId="0" xr:uid="{99F18B42-40BA-4E52-A8AB-5031DEA68BE0}">
      <text>
        <r>
          <rPr>
            <sz val="9"/>
            <color indexed="81"/>
            <rFont val="Tahoma"/>
            <family val="2"/>
          </rPr>
          <t xml:space="preserve">
Relacionar y proyectar por mes la meta del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80F2BBF3-E7E7-4BE6-B054-342D06D894FA}">
      <text>
        <r>
          <rPr>
            <sz val="9"/>
            <color indexed="81"/>
            <rFont val="Tahoma"/>
            <family val="2"/>
          </rPr>
          <t>En este espacio, relacionar el nombre de la actividad asociada al plan, o plan o componente o cronograma.</t>
        </r>
      </text>
    </comment>
    <comment ref="A5" authorId="0" shapeId="0" xr:uid="{C180865F-D61D-4F39-8A63-C635B3614A83}">
      <text>
        <r>
          <rPr>
            <sz val="9"/>
            <color indexed="81"/>
            <rFont val="Tahoma"/>
            <family val="2"/>
          </rPr>
          <t>Relacionar el nombre del proceso, objetivo, política o componente (en el caso del PAAC) sobre el que se va a formular o reportar avance de sus actividades.</t>
        </r>
      </text>
    </comment>
    <comment ref="B5" authorId="0" shapeId="0" xr:uid="{CC327986-1511-400A-A780-FC03BAC8672B}">
      <text>
        <r>
          <rPr>
            <sz val="9"/>
            <color indexed="81"/>
            <rFont val="Tahoma"/>
            <family val="2"/>
          </rPr>
          <t>Relacionar las actividades o tareas a ejecutar asociadas al Plan o Actividad General</t>
        </r>
      </text>
    </comment>
    <comment ref="C5" authorId="0" shapeId="0" xr:uid="{0803A195-8E8E-4F6E-BCDC-09BDB458E9DD}">
      <text>
        <r>
          <rPr>
            <sz val="9"/>
            <color indexed="81"/>
            <rFont val="Tahoma"/>
            <family val="2"/>
          </rPr>
          <t xml:space="preserve">
Informativo</t>
        </r>
      </text>
    </comment>
    <comment ref="G5" authorId="0" shapeId="0" xr:uid="{D42CAB8E-BBA8-4740-8774-1964D98F28F2}">
      <text>
        <r>
          <rPr>
            <sz val="9"/>
            <color indexed="81"/>
            <rFont val="Tahoma"/>
            <family val="2"/>
          </rPr>
          <t xml:space="preserve">
Informativo</t>
        </r>
      </text>
    </comment>
    <comment ref="Z5" authorId="0" shapeId="0" xr:uid="{1EF34EDC-F2AB-4569-90D7-354643044665}">
      <text>
        <r>
          <rPr>
            <sz val="9"/>
            <color indexed="81"/>
            <rFont val="Tahoma"/>
            <family val="2"/>
          </rPr>
          <t xml:space="preserve">Relacione la dependencia y/o funcionario responsable de realizar la actividad o tarea
</t>
        </r>
      </text>
    </comment>
    <comment ref="C6" authorId="0" shapeId="0" xr:uid="{AE487B74-4D1D-443B-BC74-635E08314E00}">
      <text>
        <r>
          <rPr>
            <sz val="9"/>
            <color indexed="81"/>
            <rFont val="Tahoma"/>
            <family val="2"/>
          </rPr>
          <t xml:space="preserve">
Relacionar el Nombre del indicador. Si el cronograma se encuentra asociado a una actividad del PAG, colocar el que se encuentra en el Plan </t>
        </r>
      </text>
    </comment>
    <comment ref="D6" authorId="0" shapeId="0" xr:uid="{4176F30A-8B8C-4A48-A6CE-8F9E0DB8688D}">
      <text>
        <r>
          <rPr>
            <sz val="9"/>
            <color indexed="81"/>
            <rFont val="Tahoma"/>
            <family val="2"/>
          </rPr>
          <t xml:space="preserve">
Relacionar la variable 1 que hace parte de la formula del indicador.</t>
        </r>
      </text>
    </comment>
    <comment ref="E6" authorId="0" shapeId="0" xr:uid="{0F05C73F-2E81-4F9E-B486-543B3C720051}">
      <text>
        <r>
          <rPr>
            <sz val="9"/>
            <color indexed="81"/>
            <rFont val="Tahoma"/>
            <family val="2"/>
          </rPr>
          <t xml:space="preserve">
Relacionar la variable 2 que hace parte de la formula del indicador.</t>
        </r>
      </text>
    </comment>
    <comment ref="F6" authorId="0" shapeId="0" xr:uid="{F55FDEDE-A66C-41D6-AC14-D2E34CED5045}">
      <text>
        <r>
          <rPr>
            <sz val="9"/>
            <color indexed="81"/>
            <rFont val="Tahoma"/>
            <family val="2"/>
          </rPr>
          <t xml:space="preserve">
Seleccionar la frecuencia de reporte de la lista desplegable.</t>
        </r>
      </text>
    </comment>
    <comment ref="G6" authorId="0" shapeId="0" xr:uid="{634B70A2-CA19-4F92-A6A7-7DC97656C5F1}">
      <text>
        <r>
          <rPr>
            <sz val="9"/>
            <color indexed="81"/>
            <rFont val="Tahoma"/>
            <family val="2"/>
          </rPr>
          <t xml:space="preserve">
Informativo: asociado a las metas de las actividades.</t>
        </r>
      </text>
    </comment>
    <comment ref="I6" authorId="0" shapeId="0" xr:uid="{7FE923B0-D7D7-4157-8CC7-E49EAC7DB864}">
      <text>
        <r>
          <rPr>
            <sz val="9"/>
            <color indexed="81"/>
            <rFont val="Tahoma"/>
            <family val="2"/>
          </rPr>
          <t xml:space="preserve">
Informativo: Donde se relacionan las metas por mes en que se proyecta reportar.</t>
        </r>
      </text>
    </comment>
    <comment ref="U6" authorId="0" shapeId="0" xr:uid="{1D593760-77BF-413F-B4B5-63A6675DE2DA}">
      <text>
        <r>
          <rPr>
            <sz val="9"/>
            <color indexed="81"/>
            <rFont val="Tahoma"/>
            <family val="2"/>
          </rPr>
          <t xml:space="preserve">
Este espacio aplica solo para el componente SST</t>
        </r>
      </text>
    </comment>
    <comment ref="V6" authorId="0" shapeId="0" xr:uid="{DB7525DC-C503-408E-B9FE-FD65594C31E8}">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6D489EAA-DDE7-4A1D-8059-1048057772C2}">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B40AE533-2BA7-4E32-A482-790B79EF2DC0}">
      <text>
        <r>
          <rPr>
            <sz val="9"/>
            <color indexed="81"/>
            <rFont val="Tahoma"/>
            <family val="2"/>
          </rPr>
          <t xml:space="preserve">
Relacione o describa la gestión realizada frente a la ejecución o avance de la actividad o tarea</t>
        </r>
      </text>
    </comment>
    <comment ref="Y6" authorId="0" shapeId="0" xr:uid="{74A8CD13-BC44-4D5F-AD90-AF107843C5C2}">
      <text>
        <r>
          <rPr>
            <sz val="9"/>
            <color indexed="81"/>
            <rFont val="Tahoma"/>
            <family val="2"/>
          </rPr>
          <t xml:space="preserve">Este espacio exclusivo para la OAP, en donde se relaciona el análisis correspondiente a lo reportado por las areas 
</t>
        </r>
      </text>
    </comment>
    <comment ref="G7" authorId="0" shapeId="0" xr:uid="{B28D4EDE-2ACB-413D-B0C7-0C110840D2B1}">
      <text>
        <r>
          <rPr>
            <sz val="9"/>
            <color indexed="81"/>
            <rFont val="Tahoma"/>
            <family val="2"/>
          </rPr>
          <t xml:space="preserve">
Realacionar la cifra que corresponde a la Línea o punto de partida en que inicia la actividad</t>
        </r>
      </text>
    </comment>
    <comment ref="H7" authorId="0" shapeId="0" xr:uid="{FC56C067-D464-4B97-B302-966F1C54F8FA}">
      <text>
        <r>
          <rPr>
            <sz val="9"/>
            <color indexed="81"/>
            <rFont val="Tahoma"/>
            <family val="2"/>
          </rPr>
          <t xml:space="preserve">
Relacionar en número la meta que corresponde a la ejecución en el año de la actividad.</t>
        </r>
      </text>
    </comment>
    <comment ref="I7" authorId="0" shapeId="0" xr:uid="{ED2DDA7C-0DAF-44D0-8CDF-43A4736E3780}">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076F1129-2570-4FD4-8C54-B320E4E9E8E7}">
      <text>
        <r>
          <rPr>
            <sz val="9"/>
            <color indexed="81"/>
            <rFont val="Tahoma"/>
            <family val="2"/>
          </rPr>
          <t>En este espacio, relacionar el nombre de la actividad asociada al plan, o plan o componente o cronograma.</t>
        </r>
      </text>
    </comment>
    <comment ref="A5" authorId="0" shapeId="0" xr:uid="{4A59D974-9108-4330-9F26-6CD71C60F528}">
      <text>
        <r>
          <rPr>
            <sz val="9"/>
            <color indexed="81"/>
            <rFont val="Tahoma"/>
            <family val="2"/>
          </rPr>
          <t>Relacionar el nombre del proceso, objetivo, política o componente (en el caso del PAAC) sobre el que se va a formular o reportar avance de sus actividades.</t>
        </r>
      </text>
    </comment>
    <comment ref="B5" authorId="0" shapeId="0" xr:uid="{0076D448-BC79-4663-BE34-A7073514D225}">
      <text>
        <r>
          <rPr>
            <sz val="9"/>
            <color indexed="81"/>
            <rFont val="Tahoma"/>
            <family val="2"/>
          </rPr>
          <t>Relacionar las actividades o tareas a ejecutar asociadas al Plan o Actividad General</t>
        </r>
      </text>
    </comment>
    <comment ref="C5" authorId="0" shapeId="0" xr:uid="{790BD1E0-6694-4447-805E-184F6880A1FB}">
      <text>
        <r>
          <rPr>
            <sz val="9"/>
            <color indexed="81"/>
            <rFont val="Tahoma"/>
            <family val="2"/>
          </rPr>
          <t xml:space="preserve">
Informativo</t>
        </r>
      </text>
    </comment>
    <comment ref="G5" authorId="0" shapeId="0" xr:uid="{83FE0B82-C22A-4ECB-A103-594074785896}">
      <text>
        <r>
          <rPr>
            <sz val="9"/>
            <color indexed="81"/>
            <rFont val="Tahoma"/>
            <family val="2"/>
          </rPr>
          <t xml:space="preserve">
Informativo</t>
        </r>
      </text>
    </comment>
    <comment ref="Z5" authorId="0" shapeId="0" xr:uid="{0E3FA3E9-B0DA-4623-A20C-C97B8BD376EC}">
      <text>
        <r>
          <rPr>
            <sz val="9"/>
            <color indexed="81"/>
            <rFont val="Tahoma"/>
            <family val="2"/>
          </rPr>
          <t xml:space="preserve">Relacione la dependencia y/o funcionario responsable de realizar la actividad o tarea
</t>
        </r>
      </text>
    </comment>
    <comment ref="C6" authorId="0" shapeId="0" xr:uid="{7CE593DC-9788-4555-8712-1AF34C38B59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2AB2F898-FC18-44F2-B8B8-365D14D285B4}">
      <text>
        <r>
          <rPr>
            <sz val="9"/>
            <color indexed="81"/>
            <rFont val="Tahoma"/>
            <family val="2"/>
          </rPr>
          <t xml:space="preserve">
Relacionar la variable 1 que hace parte de la formula del indicador.</t>
        </r>
      </text>
    </comment>
    <comment ref="E6" authorId="0" shapeId="0" xr:uid="{67971B55-6A24-4B61-818E-FA608A69AFAB}">
      <text>
        <r>
          <rPr>
            <sz val="9"/>
            <color indexed="81"/>
            <rFont val="Tahoma"/>
            <family val="2"/>
          </rPr>
          <t xml:space="preserve">
Relacionar la variable 2 que hace parte de la formula del indicador.</t>
        </r>
      </text>
    </comment>
    <comment ref="F6" authorId="0" shapeId="0" xr:uid="{6BD51675-C073-42F9-9A4C-D78F08C50B14}">
      <text>
        <r>
          <rPr>
            <sz val="9"/>
            <color indexed="81"/>
            <rFont val="Tahoma"/>
            <family val="2"/>
          </rPr>
          <t xml:space="preserve">
Seleccionar la frecuencia de reporte de la lista desplegable.</t>
        </r>
      </text>
    </comment>
    <comment ref="G6" authorId="0" shapeId="0" xr:uid="{A0E5309B-930E-4591-B07B-F33F7B10CF1B}">
      <text>
        <r>
          <rPr>
            <sz val="9"/>
            <color indexed="81"/>
            <rFont val="Tahoma"/>
            <family val="2"/>
          </rPr>
          <t xml:space="preserve">
Informativo: asociado a las metas de las actividades.</t>
        </r>
      </text>
    </comment>
    <comment ref="I6" authorId="0" shapeId="0" xr:uid="{4828BFF4-131E-4ACF-AA22-3D37CBE3684E}">
      <text>
        <r>
          <rPr>
            <sz val="9"/>
            <color indexed="81"/>
            <rFont val="Tahoma"/>
            <family val="2"/>
          </rPr>
          <t xml:space="preserve">
Informativo: Donde se relacionan las metas por mes en que se proyecta reportar.</t>
        </r>
      </text>
    </comment>
    <comment ref="U6" authorId="0" shapeId="0" xr:uid="{10B9A980-DE73-4886-A382-AD2912732E96}">
      <text>
        <r>
          <rPr>
            <sz val="9"/>
            <color indexed="81"/>
            <rFont val="Tahoma"/>
            <family val="2"/>
          </rPr>
          <t xml:space="preserve">
Este espacio aplica solo para el componente SST</t>
        </r>
      </text>
    </comment>
    <comment ref="V6" authorId="0" shapeId="0" xr:uid="{9EAB0422-BCB5-43E3-9E50-AB295C5FADC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D12EAAB-128F-4467-AB6F-1F7B5A1E04C4}">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FE0A4A72-CBD8-45F9-9086-4FD354A583B6}">
      <text>
        <r>
          <rPr>
            <sz val="9"/>
            <color indexed="81"/>
            <rFont val="Tahoma"/>
            <family val="2"/>
          </rPr>
          <t xml:space="preserve">
Relacione o describa la gestión realizada frente a la ejecución o avance de la actividad o tarea</t>
        </r>
      </text>
    </comment>
    <comment ref="Y6" authorId="0" shapeId="0" xr:uid="{AA6D0C3C-6DED-4A46-9B55-0C6E7A97349B}">
      <text>
        <r>
          <rPr>
            <sz val="9"/>
            <color indexed="81"/>
            <rFont val="Tahoma"/>
            <family val="2"/>
          </rPr>
          <t xml:space="preserve">Este espacio exclusivo para la OAP, en donde se relaciona el análisis correspondiente a lo reportado por las areas 
</t>
        </r>
      </text>
    </comment>
    <comment ref="G7" authorId="0" shapeId="0" xr:uid="{A3452993-6125-44CD-BDC4-943F83E59E12}">
      <text>
        <r>
          <rPr>
            <sz val="9"/>
            <color indexed="81"/>
            <rFont val="Tahoma"/>
            <family val="2"/>
          </rPr>
          <t xml:space="preserve">
Realacionar la cifra que corresponde a la Línea o punto de partida en que inicia la actividad</t>
        </r>
      </text>
    </comment>
    <comment ref="H7" authorId="0" shapeId="0" xr:uid="{0432124F-49C7-4A5A-A726-D9DA989E98C9}">
      <text>
        <r>
          <rPr>
            <sz val="9"/>
            <color indexed="81"/>
            <rFont val="Tahoma"/>
            <family val="2"/>
          </rPr>
          <t xml:space="preserve">
Relacionar en número la meta que corresponde a la ejecución en el año de la actividad.</t>
        </r>
      </text>
    </comment>
    <comment ref="I7" authorId="0" shapeId="0" xr:uid="{E5B259B4-B5C7-426D-BAE8-F654A54DA861}">
      <text>
        <r>
          <rPr>
            <sz val="9"/>
            <color indexed="81"/>
            <rFont val="Tahoma"/>
            <family val="2"/>
          </rPr>
          <t xml:space="preserve">
Relacionar y proyectar por mes la meta del 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B9EAD94D-8A11-48D2-A9B5-778EEA9AECA5}">
      <text>
        <r>
          <rPr>
            <sz val="9"/>
            <color indexed="81"/>
            <rFont val="Tahoma"/>
            <family val="2"/>
          </rPr>
          <t>En este espacio, relacionar el nombre de la actividad asociada al plan, o plan o componente o cronograma.</t>
        </r>
      </text>
    </comment>
    <comment ref="A5" authorId="0" shapeId="0" xr:uid="{CD014D12-2079-4A8B-B4FB-605462DF6E08}">
      <text>
        <r>
          <rPr>
            <sz val="9"/>
            <color indexed="81"/>
            <rFont val="Tahoma"/>
            <family val="2"/>
          </rPr>
          <t>Relacionar el nombre del proceso, objetivo, política o componente (en el caso del PAAC) sobre el que se va a formular o reportar avance de sus actividades.</t>
        </r>
      </text>
    </comment>
    <comment ref="B5" authorId="0" shapeId="0" xr:uid="{3195EF9D-27F4-45CA-A890-8A991A1996C7}">
      <text>
        <r>
          <rPr>
            <sz val="9"/>
            <color indexed="81"/>
            <rFont val="Tahoma"/>
            <family val="2"/>
          </rPr>
          <t>Relacionar las actividades o tareas a ejecutar asociadas al Plan o Actividad General</t>
        </r>
      </text>
    </comment>
    <comment ref="C5" authorId="0" shapeId="0" xr:uid="{43A73CBE-3000-4714-A6DD-110CFF468F2F}">
      <text>
        <r>
          <rPr>
            <sz val="9"/>
            <color indexed="81"/>
            <rFont val="Tahoma"/>
            <family val="2"/>
          </rPr>
          <t xml:space="preserve">
Informativo</t>
        </r>
      </text>
    </comment>
    <comment ref="G5" authorId="0" shapeId="0" xr:uid="{94D6B4C8-1E90-4570-979E-AE5C5EEC1BEB}">
      <text>
        <r>
          <rPr>
            <sz val="9"/>
            <color indexed="81"/>
            <rFont val="Tahoma"/>
            <family val="2"/>
          </rPr>
          <t xml:space="preserve">
Informativo</t>
        </r>
      </text>
    </comment>
    <comment ref="Z5" authorId="0" shapeId="0" xr:uid="{9CA9F958-F230-40CC-8F6D-2E77FCFB55C0}">
      <text>
        <r>
          <rPr>
            <sz val="9"/>
            <color indexed="81"/>
            <rFont val="Tahoma"/>
            <family val="2"/>
          </rPr>
          <t xml:space="preserve">Relacione la dependencia y/o funcionario responsable de realizar la actividad o tarea
</t>
        </r>
      </text>
    </comment>
    <comment ref="C6" authorId="0" shapeId="0" xr:uid="{3F0E1F1A-924E-4FB8-95CD-BC185D6504B4}">
      <text>
        <r>
          <rPr>
            <sz val="9"/>
            <color indexed="81"/>
            <rFont val="Tahoma"/>
            <family val="2"/>
          </rPr>
          <t xml:space="preserve">
Relacionar el Nombre del indicador. Si el cronograma se encuentra asociado a una actividad del PAG, colocar el que se encuentra en el Plan </t>
        </r>
      </text>
    </comment>
    <comment ref="D6" authorId="0" shapeId="0" xr:uid="{8CB85247-DA1A-4546-85EF-8EFB679EE27F}">
      <text>
        <r>
          <rPr>
            <sz val="9"/>
            <color indexed="81"/>
            <rFont val="Tahoma"/>
            <family val="2"/>
          </rPr>
          <t xml:space="preserve">
Relacionar la variable 1 que hace parte de la formula del indicador.</t>
        </r>
      </text>
    </comment>
    <comment ref="E6" authorId="0" shapeId="0" xr:uid="{9A9B3B3A-B8CD-46BD-BABF-586B0B0E2C70}">
      <text>
        <r>
          <rPr>
            <sz val="9"/>
            <color indexed="81"/>
            <rFont val="Tahoma"/>
            <family val="2"/>
          </rPr>
          <t xml:space="preserve">
Relacionar la variable 2 que hace parte de la formula del indicador.</t>
        </r>
      </text>
    </comment>
    <comment ref="F6" authorId="0" shapeId="0" xr:uid="{B262E31A-99AE-4FB3-8BD3-A721C756C0F2}">
      <text>
        <r>
          <rPr>
            <sz val="9"/>
            <color indexed="81"/>
            <rFont val="Tahoma"/>
            <family val="2"/>
          </rPr>
          <t xml:space="preserve">
Seleccionar la frecuencia de reporte de la lista desplegable.</t>
        </r>
      </text>
    </comment>
    <comment ref="G6" authorId="0" shapeId="0" xr:uid="{A614B0CC-9586-4C94-97C8-273A67D2845A}">
      <text>
        <r>
          <rPr>
            <sz val="9"/>
            <color indexed="81"/>
            <rFont val="Tahoma"/>
            <family val="2"/>
          </rPr>
          <t xml:space="preserve">
Informativo: asociado a las metas de las actividades.</t>
        </r>
      </text>
    </comment>
    <comment ref="I6" authorId="0" shapeId="0" xr:uid="{C333EE37-CEAC-4B35-A35D-7F66C1EC58D5}">
      <text>
        <r>
          <rPr>
            <sz val="9"/>
            <color indexed="81"/>
            <rFont val="Tahoma"/>
            <family val="2"/>
          </rPr>
          <t xml:space="preserve">
Informativo: Donde se relacionan las metas por mes en que se proyecta reportar.</t>
        </r>
      </text>
    </comment>
    <comment ref="U6" authorId="0" shapeId="0" xr:uid="{D72A33C4-6DCC-46BD-88F7-512E9832B448}">
      <text>
        <r>
          <rPr>
            <sz val="9"/>
            <color indexed="81"/>
            <rFont val="Tahoma"/>
            <family val="2"/>
          </rPr>
          <t xml:space="preserve">
Este espacio aplica solo para el componente SST</t>
        </r>
      </text>
    </comment>
    <comment ref="V6" authorId="0" shapeId="0" xr:uid="{280C44F5-4B8A-4252-83DE-EAD186A9595B}">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2E58B379-9DB7-46AC-ADA0-6C58B0AA0D72}">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E36EAE50-4D90-4C6A-B130-84C1D17BC7B0}">
      <text>
        <r>
          <rPr>
            <sz val="9"/>
            <color indexed="81"/>
            <rFont val="Tahoma"/>
            <family val="2"/>
          </rPr>
          <t xml:space="preserve">
Relacione o describa la gestión realizada frente a la ejecución o avance de la actividad o tarea</t>
        </r>
      </text>
    </comment>
    <comment ref="Y6" authorId="0" shapeId="0" xr:uid="{AE808714-5E0D-48CB-BBF5-DCDE2BAFA94A}">
      <text>
        <r>
          <rPr>
            <sz val="9"/>
            <color indexed="81"/>
            <rFont val="Tahoma"/>
            <family val="2"/>
          </rPr>
          <t xml:space="preserve">Este espacio exclusivo para la OAP, en donde se relaciona el análisis correspondiente a lo reportado por las areas 
</t>
        </r>
      </text>
    </comment>
    <comment ref="G7" authorId="0" shapeId="0" xr:uid="{0FA42BE9-78C6-473A-8118-8AA0B51CA093}">
      <text>
        <r>
          <rPr>
            <sz val="9"/>
            <color indexed="81"/>
            <rFont val="Tahoma"/>
            <family val="2"/>
          </rPr>
          <t xml:space="preserve">
Realacionar la cifra que corresponde a la Línea o punto de partida en que inicia la actividad</t>
        </r>
      </text>
    </comment>
    <comment ref="H7" authorId="0" shapeId="0" xr:uid="{32F2D695-B5A3-4752-9FA0-3EA0FB0A03F4}">
      <text>
        <r>
          <rPr>
            <sz val="9"/>
            <color indexed="81"/>
            <rFont val="Tahoma"/>
            <family val="2"/>
          </rPr>
          <t xml:space="preserve">
Relacionar en número la meta que corresponde a la ejecución en el año de la actividad.</t>
        </r>
      </text>
    </comment>
    <comment ref="I7" authorId="0" shapeId="0" xr:uid="{D30410C7-0F4D-4D29-BC0D-EA0F2B82CFE2}">
      <text>
        <r>
          <rPr>
            <sz val="9"/>
            <color indexed="81"/>
            <rFont val="Tahoma"/>
            <family val="2"/>
          </rPr>
          <t xml:space="preserve">
Relacionar y proyectar por mes la meta del 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D258FF3-B809-44B9-9E3B-F26F8AC8E928}">
      <text>
        <r>
          <rPr>
            <sz val="9"/>
            <color indexed="81"/>
            <rFont val="Tahoma"/>
            <family val="2"/>
          </rPr>
          <t>En este espacio, relacionar el nombre de la actividad asociada al plan, o plan o componente o cronograma.</t>
        </r>
      </text>
    </comment>
    <comment ref="A5" authorId="0" shapeId="0" xr:uid="{60EFD3EF-905C-43C3-BAED-C2CC427FECBA}">
      <text>
        <r>
          <rPr>
            <sz val="9"/>
            <color indexed="81"/>
            <rFont val="Tahoma"/>
            <family val="2"/>
          </rPr>
          <t>Relacionar el nombre del proceso, objetivo, política o componente (en el caso del PAAC) sobre el que se va a formular o reportar avance de sus actividades.</t>
        </r>
      </text>
    </comment>
    <comment ref="B5" authorId="0" shapeId="0" xr:uid="{35169A58-0C8E-4C8E-873F-E4EB2A224EFB}">
      <text>
        <r>
          <rPr>
            <sz val="9"/>
            <color indexed="81"/>
            <rFont val="Tahoma"/>
            <family val="2"/>
          </rPr>
          <t>Relacionar las actividades o tareas a ejecutar asociadas al Plan o Actividad General</t>
        </r>
      </text>
    </comment>
    <comment ref="C5" authorId="0" shapeId="0" xr:uid="{9FE8FC19-865E-4694-8D58-52F3F817F3B8}">
      <text>
        <r>
          <rPr>
            <sz val="9"/>
            <color indexed="81"/>
            <rFont val="Tahoma"/>
            <family val="2"/>
          </rPr>
          <t xml:space="preserve">
Informativo</t>
        </r>
      </text>
    </comment>
    <comment ref="G5" authorId="0" shapeId="0" xr:uid="{CCCC50DA-02DB-4011-8417-CBB44A268039}">
      <text>
        <r>
          <rPr>
            <sz val="9"/>
            <color indexed="81"/>
            <rFont val="Tahoma"/>
            <family val="2"/>
          </rPr>
          <t xml:space="preserve">
Informativo</t>
        </r>
      </text>
    </comment>
    <comment ref="Z5" authorId="0" shapeId="0" xr:uid="{A425CB2F-2A9B-4F80-B25D-892BB5CD14CD}">
      <text>
        <r>
          <rPr>
            <sz val="9"/>
            <color indexed="81"/>
            <rFont val="Tahoma"/>
            <family val="2"/>
          </rPr>
          <t xml:space="preserve">Relacione la dependencia y/o funcionario responsable de realizar la actividad o tarea
</t>
        </r>
      </text>
    </comment>
    <comment ref="C6" authorId="0" shapeId="0" xr:uid="{A25F8D44-B7E5-40B8-A853-01D565379DFF}">
      <text>
        <r>
          <rPr>
            <sz val="9"/>
            <color indexed="81"/>
            <rFont val="Tahoma"/>
            <family val="2"/>
          </rPr>
          <t xml:space="preserve">
Relacionar el Nombre del indicador. Si el cronograma se encuentra asociado a una actividad del PAG, colocar el que se encuentra en el Plan </t>
        </r>
      </text>
    </comment>
    <comment ref="D6" authorId="0" shapeId="0" xr:uid="{49C38BCD-B03D-49CB-9897-873BE9274CE5}">
      <text>
        <r>
          <rPr>
            <sz val="9"/>
            <color indexed="81"/>
            <rFont val="Tahoma"/>
            <family val="2"/>
          </rPr>
          <t xml:space="preserve">
Relacionar la variable 1 que hace parte de la formula del indicador.</t>
        </r>
      </text>
    </comment>
    <comment ref="E6" authorId="0" shapeId="0" xr:uid="{455E348B-4F54-42DD-B5ED-DBBC8B091303}">
      <text>
        <r>
          <rPr>
            <sz val="9"/>
            <color indexed="81"/>
            <rFont val="Tahoma"/>
            <family val="2"/>
          </rPr>
          <t xml:space="preserve">
Relacionar la variable 2 que hace parte de la formula del indicador.</t>
        </r>
      </text>
    </comment>
    <comment ref="F6" authorId="0" shapeId="0" xr:uid="{E24A11F3-B785-44BF-A2A5-0FE4F3118478}">
      <text>
        <r>
          <rPr>
            <sz val="9"/>
            <color indexed="81"/>
            <rFont val="Tahoma"/>
            <family val="2"/>
          </rPr>
          <t xml:space="preserve">
Seleccionar la frecuencia de reporte de la lista desplegable.</t>
        </r>
      </text>
    </comment>
    <comment ref="G6" authorId="0" shapeId="0" xr:uid="{58E4E6F1-4A58-4D6B-BB41-B3010BCDD203}">
      <text>
        <r>
          <rPr>
            <sz val="9"/>
            <color indexed="81"/>
            <rFont val="Tahoma"/>
            <family val="2"/>
          </rPr>
          <t xml:space="preserve">
Informativo: asociado a las metas de las actividades.</t>
        </r>
      </text>
    </comment>
    <comment ref="I6" authorId="0" shapeId="0" xr:uid="{D5E9AB0C-3406-4233-B7CD-9333540B9C3D}">
      <text>
        <r>
          <rPr>
            <sz val="9"/>
            <color indexed="81"/>
            <rFont val="Tahoma"/>
            <family val="2"/>
          </rPr>
          <t xml:space="preserve">
Informativo: Donde se relacionan las metas por mes en que se proyecta reportar.</t>
        </r>
      </text>
    </comment>
    <comment ref="U6" authorId="0" shapeId="0" xr:uid="{82CA98D1-B8D5-4C79-9943-77708E5AFFE7}">
      <text>
        <r>
          <rPr>
            <sz val="9"/>
            <color indexed="81"/>
            <rFont val="Tahoma"/>
            <family val="2"/>
          </rPr>
          <t xml:space="preserve">
Este espacio aplica solo para el componente SST</t>
        </r>
      </text>
    </comment>
    <comment ref="V6" authorId="0" shapeId="0" xr:uid="{658A1F2D-3341-4C11-9439-207DD4435464}">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5FEDCB8E-F523-4AEF-9E45-2708D6C946C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86B05C59-2FC7-4DB7-A602-5A1954C7B022}">
      <text>
        <r>
          <rPr>
            <sz val="9"/>
            <color indexed="81"/>
            <rFont val="Tahoma"/>
            <family val="2"/>
          </rPr>
          <t xml:space="preserve">
Relacione o describa la gestión realizada frente a la ejecución o avance de la actividad o tarea</t>
        </r>
      </text>
    </comment>
    <comment ref="Y6" authorId="0" shapeId="0" xr:uid="{72160D55-E8A0-45BF-84B3-1F79A844761D}">
      <text>
        <r>
          <rPr>
            <sz val="9"/>
            <color indexed="81"/>
            <rFont val="Tahoma"/>
            <family val="2"/>
          </rPr>
          <t xml:space="preserve">Este espacio exclusivo para la OAP, en donde se relaciona el análisis correspondiente a lo reportado por las areas 
</t>
        </r>
      </text>
    </comment>
    <comment ref="G7" authorId="0" shapeId="0" xr:uid="{1E3A744E-1A80-4676-9B2B-DB9A14687414}">
      <text>
        <r>
          <rPr>
            <sz val="9"/>
            <color indexed="81"/>
            <rFont val="Tahoma"/>
            <family val="2"/>
          </rPr>
          <t xml:space="preserve">
Realacionar la cifra que corresponde a la Línea o punto de partida en que inicia la actividad</t>
        </r>
      </text>
    </comment>
    <comment ref="H7" authorId="0" shapeId="0" xr:uid="{80569B2C-3890-45FB-9B92-F342D7C551F0}">
      <text>
        <r>
          <rPr>
            <sz val="9"/>
            <color indexed="81"/>
            <rFont val="Tahoma"/>
            <family val="2"/>
          </rPr>
          <t xml:space="preserve">
Relacionar en número la meta que corresponde a la ejecución en el año de la actividad.</t>
        </r>
      </text>
    </comment>
    <comment ref="I7" authorId="0" shapeId="0" xr:uid="{269DA5B8-5081-45B0-9259-EAC1E6528246}">
      <text>
        <r>
          <rPr>
            <sz val="9"/>
            <color indexed="81"/>
            <rFont val="Tahoma"/>
            <family val="2"/>
          </rPr>
          <t xml:space="preserve">
Relacionar y proyectar por mes la meta del 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F27B2F8C-315C-4F67-9766-2A897EA9F6F8}">
      <text>
        <r>
          <rPr>
            <sz val="9"/>
            <color indexed="81"/>
            <rFont val="Tahoma"/>
            <family val="2"/>
          </rPr>
          <t>En este espacio, relacionar el nombre de la actividad asociada al plan, o plan o componente o cronograma.</t>
        </r>
      </text>
    </comment>
    <comment ref="A5" authorId="0" shapeId="0" xr:uid="{95BFB8E9-7CD5-40AB-90F4-DB182B8CEE73}">
      <text>
        <r>
          <rPr>
            <sz val="9"/>
            <color indexed="81"/>
            <rFont val="Tahoma"/>
            <family val="2"/>
          </rPr>
          <t>Relacionar el nombre del proceso, objetivo, política o componente (en el caso del PAAC) sobre el que se va a formular o reportar avance de sus actividades.</t>
        </r>
      </text>
    </comment>
    <comment ref="B5" authorId="0" shapeId="0" xr:uid="{1080DC7E-5D58-49A4-97B9-9007B8DF535F}">
      <text>
        <r>
          <rPr>
            <sz val="9"/>
            <color indexed="81"/>
            <rFont val="Tahoma"/>
            <family val="2"/>
          </rPr>
          <t>Relacionar las actividades o tareas a ejecutar asociadas al Plan o Actividad General</t>
        </r>
      </text>
    </comment>
    <comment ref="C5" authorId="0" shapeId="0" xr:uid="{FE344E0B-41A0-4189-90E5-8612780DC972}">
      <text>
        <r>
          <rPr>
            <sz val="9"/>
            <color indexed="81"/>
            <rFont val="Tahoma"/>
            <family val="2"/>
          </rPr>
          <t xml:space="preserve">
Informativo</t>
        </r>
      </text>
    </comment>
    <comment ref="G5" authorId="0" shapeId="0" xr:uid="{729CC871-A01E-42E6-9A38-9690E0206522}">
      <text>
        <r>
          <rPr>
            <sz val="9"/>
            <color indexed="81"/>
            <rFont val="Tahoma"/>
            <family val="2"/>
          </rPr>
          <t xml:space="preserve">
Informativo</t>
        </r>
      </text>
    </comment>
    <comment ref="Z5" authorId="0" shapeId="0" xr:uid="{CFA32944-7946-4B91-9DB0-F9BF7AAC02A5}">
      <text>
        <r>
          <rPr>
            <sz val="9"/>
            <color indexed="81"/>
            <rFont val="Tahoma"/>
            <family val="2"/>
          </rPr>
          <t xml:space="preserve">Relacione la dependencia y/o funcionario responsable de realizar la actividad o tarea
</t>
        </r>
      </text>
    </comment>
    <comment ref="C6" authorId="0" shapeId="0" xr:uid="{D2C82558-D3B0-4FFB-B9A3-40D9C75C65D9}">
      <text>
        <r>
          <rPr>
            <sz val="9"/>
            <color indexed="81"/>
            <rFont val="Tahoma"/>
            <family val="2"/>
          </rPr>
          <t xml:space="preserve">
Relacionar el Nombre del indicador. Si el cronograma se encuentra asociado a una actividad del PAG, colocar el que se encuentra en el Plan </t>
        </r>
      </text>
    </comment>
    <comment ref="D6" authorId="0" shapeId="0" xr:uid="{B7D2FEFD-B249-4CE6-8AB1-FDC0FD320A1F}">
      <text>
        <r>
          <rPr>
            <sz val="9"/>
            <color indexed="81"/>
            <rFont val="Tahoma"/>
            <family val="2"/>
          </rPr>
          <t xml:space="preserve">
Relacionar la variable 1 que hace parte de la formula del indicador.</t>
        </r>
      </text>
    </comment>
    <comment ref="E6" authorId="0" shapeId="0" xr:uid="{3D4405F8-8875-479A-A40D-D15F9AD65BC3}">
      <text>
        <r>
          <rPr>
            <sz val="9"/>
            <color indexed="81"/>
            <rFont val="Tahoma"/>
            <family val="2"/>
          </rPr>
          <t xml:space="preserve">
Relacionar la variable 2 que hace parte de la formula del indicador.</t>
        </r>
      </text>
    </comment>
    <comment ref="F6" authorId="0" shapeId="0" xr:uid="{BFF06661-5F89-455A-A3EE-9E61BE680DB4}">
      <text>
        <r>
          <rPr>
            <sz val="9"/>
            <color indexed="81"/>
            <rFont val="Tahoma"/>
            <family val="2"/>
          </rPr>
          <t xml:space="preserve">
Seleccionar la frecuencia de reporte de la lista desplegable.</t>
        </r>
      </text>
    </comment>
    <comment ref="G6" authorId="0" shapeId="0" xr:uid="{33AAEF30-9049-4CF4-BB08-9EDB692CCDA0}">
      <text>
        <r>
          <rPr>
            <sz val="9"/>
            <color indexed="81"/>
            <rFont val="Tahoma"/>
            <family val="2"/>
          </rPr>
          <t xml:space="preserve">
Informativo: asociado a las metas de las actividades.</t>
        </r>
      </text>
    </comment>
    <comment ref="I6" authorId="0" shapeId="0" xr:uid="{79FBC9F3-E622-4BA8-8021-E24A889CD2DB}">
      <text>
        <r>
          <rPr>
            <sz val="9"/>
            <color indexed="81"/>
            <rFont val="Tahoma"/>
            <family val="2"/>
          </rPr>
          <t xml:space="preserve">
Informativo: Donde se relacionan las metas por mes en que se proyecta reportar.</t>
        </r>
      </text>
    </comment>
    <comment ref="U6" authorId="0" shapeId="0" xr:uid="{173F7ABD-9E61-43BB-81C9-9B01914E0631}">
      <text>
        <r>
          <rPr>
            <sz val="9"/>
            <color indexed="81"/>
            <rFont val="Tahoma"/>
            <family val="2"/>
          </rPr>
          <t xml:space="preserve">
Este espacio aplica solo para el componente SST</t>
        </r>
      </text>
    </comment>
    <comment ref="V6" authorId="0" shapeId="0" xr:uid="{D102DB4A-AAA7-420D-A8F9-75C8C61828F7}">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E2EF252-198B-48D3-8384-AC4008FBB2E1}">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2CA52B1E-6F68-4A82-93EC-C1DB9AB6C292}">
      <text>
        <r>
          <rPr>
            <sz val="9"/>
            <color indexed="81"/>
            <rFont val="Tahoma"/>
            <family val="2"/>
          </rPr>
          <t xml:space="preserve">
Relacione o describa la gestión realizada frente a la ejecución o avance de la actividad o tarea</t>
        </r>
      </text>
    </comment>
    <comment ref="Y6" authorId="0" shapeId="0" xr:uid="{D0F5C54C-82FD-408D-9EB6-80C5BF1180F4}">
      <text>
        <r>
          <rPr>
            <sz val="9"/>
            <color indexed="81"/>
            <rFont val="Tahoma"/>
            <family val="2"/>
          </rPr>
          <t xml:space="preserve">Este espacio exclusivo para la OAP, en donde se relaciona el análisis correspondiente a lo reportado por las areas 
</t>
        </r>
      </text>
    </comment>
    <comment ref="G7" authorId="0" shapeId="0" xr:uid="{0BFCFED1-2063-4410-BD63-2E495CE9F396}">
      <text>
        <r>
          <rPr>
            <sz val="9"/>
            <color indexed="81"/>
            <rFont val="Tahoma"/>
            <family val="2"/>
          </rPr>
          <t xml:space="preserve">
Realacionar la cifra que corresponde a la Línea o punto de partida en que inicia la actividad</t>
        </r>
      </text>
    </comment>
    <comment ref="H7" authorId="0" shapeId="0" xr:uid="{4EC50047-26EE-4F15-B155-461A40CB03AF}">
      <text>
        <r>
          <rPr>
            <sz val="9"/>
            <color indexed="81"/>
            <rFont val="Tahoma"/>
            <family val="2"/>
          </rPr>
          <t xml:space="preserve">
Relacionar en número la meta que corresponde a la ejecución en el año de la actividad.</t>
        </r>
      </text>
    </comment>
    <comment ref="I7" authorId="0" shapeId="0" xr:uid="{170EDD03-6AB9-42FA-9372-821DEA36D3ED}">
      <text>
        <r>
          <rPr>
            <sz val="9"/>
            <color indexed="81"/>
            <rFont val="Tahoma"/>
            <family val="2"/>
          </rPr>
          <t xml:space="preserve">
Relacionar y proyectar por mes la meta del 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70FC390-3538-4598-99DB-1F3A0F92F668}">
      <text>
        <r>
          <rPr>
            <sz val="9"/>
            <color indexed="81"/>
            <rFont val="Tahoma"/>
            <family val="2"/>
          </rPr>
          <t>En este espacio, relacionar el nombre de la actividad asociada al plan, o plan o componente o cronograma.</t>
        </r>
      </text>
    </comment>
    <comment ref="A5" authorId="0" shapeId="0" xr:uid="{7FD718F7-2425-4874-8673-BB88A49F0A5B}">
      <text>
        <r>
          <rPr>
            <sz val="9"/>
            <color indexed="81"/>
            <rFont val="Tahoma"/>
            <family val="2"/>
          </rPr>
          <t>Relacionar el nombre del proceso, objetivo, política o componente (en el caso del PAAC) sobre el que se va a formular o reportar avance de sus actividades.</t>
        </r>
      </text>
    </comment>
    <comment ref="B5" authorId="0" shapeId="0" xr:uid="{017DCB42-5A36-401A-B324-B9E8040C76D3}">
      <text>
        <r>
          <rPr>
            <sz val="9"/>
            <color indexed="81"/>
            <rFont val="Tahoma"/>
            <family val="2"/>
          </rPr>
          <t>Relacionar las actividades o tareas a ejecutar asociadas al Plan o Actividad General</t>
        </r>
      </text>
    </comment>
    <comment ref="C5" authorId="0" shapeId="0" xr:uid="{5B4ED11A-E49A-47C4-8033-1DAB8BFC0375}">
      <text>
        <r>
          <rPr>
            <sz val="9"/>
            <color indexed="81"/>
            <rFont val="Tahoma"/>
            <family val="2"/>
          </rPr>
          <t xml:space="preserve">
Informativo</t>
        </r>
      </text>
    </comment>
    <comment ref="G5" authorId="0" shapeId="0" xr:uid="{AA843918-1CF4-45CD-B53F-1BB672138A86}">
      <text>
        <r>
          <rPr>
            <sz val="9"/>
            <color indexed="81"/>
            <rFont val="Tahoma"/>
            <family val="2"/>
          </rPr>
          <t xml:space="preserve">
Informativo</t>
        </r>
      </text>
    </comment>
    <comment ref="Z5" authorId="0" shapeId="0" xr:uid="{051E2427-F6C9-4AC1-A066-F72E07B0D873}">
      <text>
        <r>
          <rPr>
            <sz val="9"/>
            <color indexed="81"/>
            <rFont val="Tahoma"/>
            <family val="2"/>
          </rPr>
          <t xml:space="preserve">Relacione la dependencia y/o funcionario responsable de realizar la actividad o tarea
</t>
        </r>
      </text>
    </comment>
    <comment ref="C6" authorId="0" shapeId="0" xr:uid="{A2B4F6A0-8350-46A2-AA61-C3E365B442E2}">
      <text>
        <r>
          <rPr>
            <sz val="9"/>
            <color indexed="81"/>
            <rFont val="Tahoma"/>
            <family val="2"/>
          </rPr>
          <t xml:space="preserve">
Relacionar el Nombre del indicador. Si el cronograma se encuentra asociado a una actividad del PAG, colocar el que se encuentra en el Plan </t>
        </r>
      </text>
    </comment>
    <comment ref="D6" authorId="0" shapeId="0" xr:uid="{805833E2-7C08-4B1D-B236-730AA80E9CAA}">
      <text>
        <r>
          <rPr>
            <sz val="9"/>
            <color indexed="81"/>
            <rFont val="Tahoma"/>
            <family val="2"/>
          </rPr>
          <t xml:space="preserve">
Relacionar la variable 1 que hace parte de la formula del indicador.</t>
        </r>
      </text>
    </comment>
    <comment ref="E6" authorId="0" shapeId="0" xr:uid="{DB1784E7-590C-4FB3-99C6-748E750DA3F9}">
      <text>
        <r>
          <rPr>
            <sz val="9"/>
            <color indexed="81"/>
            <rFont val="Tahoma"/>
            <family val="2"/>
          </rPr>
          <t xml:space="preserve">
Relacionar la variable 2 que hace parte de la formula del indicador.</t>
        </r>
      </text>
    </comment>
    <comment ref="F6" authorId="0" shapeId="0" xr:uid="{59DC5436-0994-4E9F-8367-F6E6FB87082E}">
      <text>
        <r>
          <rPr>
            <sz val="9"/>
            <color indexed="81"/>
            <rFont val="Tahoma"/>
            <family val="2"/>
          </rPr>
          <t xml:space="preserve">
Seleccionar la frecuencia de reporte de la lista desplegable.</t>
        </r>
      </text>
    </comment>
    <comment ref="G6" authorId="0" shapeId="0" xr:uid="{E9B20635-3883-4504-879E-D130F55F5ECC}">
      <text>
        <r>
          <rPr>
            <sz val="9"/>
            <color indexed="81"/>
            <rFont val="Tahoma"/>
            <family val="2"/>
          </rPr>
          <t xml:space="preserve">
Informativo: asociado a las metas de las actividades.</t>
        </r>
      </text>
    </comment>
    <comment ref="I6" authorId="0" shapeId="0" xr:uid="{B87D771B-2D08-416D-BDFC-7BBC5B4BD514}">
      <text>
        <r>
          <rPr>
            <sz val="9"/>
            <color indexed="81"/>
            <rFont val="Tahoma"/>
            <family val="2"/>
          </rPr>
          <t xml:space="preserve">
Informativo: Donde se relacionan las metas por mes en que se proyecta reportar.</t>
        </r>
      </text>
    </comment>
    <comment ref="U6" authorId="0" shapeId="0" xr:uid="{3C2D0F53-5018-4079-A95F-AF68BF0658CF}">
      <text>
        <r>
          <rPr>
            <sz val="9"/>
            <color indexed="81"/>
            <rFont val="Tahoma"/>
            <family val="2"/>
          </rPr>
          <t xml:space="preserve">
Este espacio aplica solo para el componente SST</t>
        </r>
      </text>
    </comment>
    <comment ref="V6" authorId="0" shapeId="0" xr:uid="{2D707EF8-E5D5-4A0D-B389-7ECB61FE6600}">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2DF2E278-12EA-42B1-A4BE-251BB1DCB0C4}">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374F3312-0BB9-44FB-AA98-0C83E513122B}">
      <text>
        <r>
          <rPr>
            <sz val="9"/>
            <color indexed="81"/>
            <rFont val="Tahoma"/>
            <family val="2"/>
          </rPr>
          <t xml:space="preserve">
Relacione o describa la gestión realizada frente a la ejecución o avance de la actividad o tarea</t>
        </r>
      </text>
    </comment>
    <comment ref="Y6" authorId="0" shapeId="0" xr:uid="{5A5426E1-BE1A-4B39-A46E-FA7F21FF26FA}">
      <text>
        <r>
          <rPr>
            <sz val="9"/>
            <color indexed="81"/>
            <rFont val="Tahoma"/>
            <family val="2"/>
          </rPr>
          <t xml:space="preserve">Este espacio exclusivo para la OAP, en donde se relaciona el análisis correspondiente a lo reportado por las areas 
</t>
        </r>
      </text>
    </comment>
    <comment ref="G7" authorId="0" shapeId="0" xr:uid="{E91A2A9A-CED2-4417-A597-868AF5720064}">
      <text>
        <r>
          <rPr>
            <sz val="9"/>
            <color indexed="81"/>
            <rFont val="Tahoma"/>
            <family val="2"/>
          </rPr>
          <t xml:space="preserve">
Realacionar la cifra que corresponde a la Línea o punto de partida en que inicia la actividad</t>
        </r>
      </text>
    </comment>
    <comment ref="H7" authorId="0" shapeId="0" xr:uid="{127FE9DE-66DC-41D6-9473-A59E70A9C1C2}">
      <text>
        <r>
          <rPr>
            <sz val="9"/>
            <color indexed="81"/>
            <rFont val="Tahoma"/>
            <family val="2"/>
          </rPr>
          <t xml:space="preserve">
Relacionar en número la meta que corresponde a la ejecución en el año de la actividad.</t>
        </r>
      </text>
    </comment>
    <comment ref="I7" authorId="0" shapeId="0" xr:uid="{A2907BB0-4F68-4F65-AC93-CA7D8DA55BD9}">
      <text>
        <r>
          <rPr>
            <sz val="9"/>
            <color indexed="81"/>
            <rFont val="Tahoma"/>
            <family val="2"/>
          </rPr>
          <t xml:space="preserve">
Relacionar y proyectar por mes la meta del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4C9DAF76-A76E-4325-BA8E-C957DD7B88FC}">
      <text>
        <r>
          <rPr>
            <sz val="9"/>
            <color indexed="81"/>
            <rFont val="Tahoma"/>
            <family val="2"/>
          </rPr>
          <t>En este espacio, relacionar el nombre de la actividad asociada al plan, o plan o componente o cronograma.</t>
        </r>
      </text>
    </comment>
    <comment ref="A5" authorId="0" shapeId="0" xr:uid="{A29E7360-A6CE-42D2-AEC8-127333BB7C7C}">
      <text>
        <r>
          <rPr>
            <sz val="9"/>
            <color indexed="81"/>
            <rFont val="Tahoma"/>
            <family val="2"/>
          </rPr>
          <t>Relacionar el nombre del proceso, objetivo, política o componente (en el caso del PAAC) sobre el que se va a formular o reportar avance de sus actividades.</t>
        </r>
      </text>
    </comment>
    <comment ref="B5" authorId="0" shapeId="0" xr:uid="{1821D7D9-EA0C-4B94-B587-2C86F5A02FD6}">
      <text>
        <r>
          <rPr>
            <sz val="9"/>
            <color indexed="81"/>
            <rFont val="Tahoma"/>
            <family val="2"/>
          </rPr>
          <t>Relacionar las actividades o tareas a ejecutar asociadas al Plan o Actividad General</t>
        </r>
      </text>
    </comment>
    <comment ref="C5" authorId="0" shapeId="0" xr:uid="{27811A17-0AC7-43DB-9438-5B798F2EE504}">
      <text>
        <r>
          <rPr>
            <sz val="9"/>
            <color indexed="81"/>
            <rFont val="Tahoma"/>
            <family val="2"/>
          </rPr>
          <t xml:space="preserve">
Informativo</t>
        </r>
      </text>
    </comment>
    <comment ref="G5" authorId="0" shapeId="0" xr:uid="{CBD97996-E8F7-45D3-924A-A7BD5D1C1522}">
      <text>
        <r>
          <rPr>
            <sz val="9"/>
            <color indexed="81"/>
            <rFont val="Tahoma"/>
            <family val="2"/>
          </rPr>
          <t xml:space="preserve">
Informativo</t>
        </r>
      </text>
    </comment>
    <comment ref="AA5" authorId="0" shapeId="0" xr:uid="{E4979E26-8BD5-4769-8AD3-AE76FC43A8AF}">
      <text>
        <r>
          <rPr>
            <sz val="9"/>
            <color indexed="81"/>
            <rFont val="Tahoma"/>
            <family val="2"/>
          </rPr>
          <t xml:space="preserve">Relacione la dependencia y/o funcionario responsable de realizar la actividad o tarea
</t>
        </r>
      </text>
    </comment>
    <comment ref="C6" authorId="0" shapeId="0" xr:uid="{CE9EC0C8-A9C9-4A95-BD25-55E12BCDAA29}">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A46C6B7-A9EE-4A48-972E-C116F7A6D9FB}">
      <text>
        <r>
          <rPr>
            <sz val="9"/>
            <color indexed="81"/>
            <rFont val="Tahoma"/>
            <family val="2"/>
          </rPr>
          <t xml:space="preserve">
Relacionar la variable 1 que hace parte de la formula del indicador.</t>
        </r>
      </text>
    </comment>
    <comment ref="E6" authorId="0" shapeId="0" xr:uid="{3E268636-9FB6-4A8C-A789-973E97068BA3}">
      <text>
        <r>
          <rPr>
            <sz val="9"/>
            <color indexed="81"/>
            <rFont val="Tahoma"/>
            <family val="2"/>
          </rPr>
          <t xml:space="preserve">
Relacionar la variable 2 que hace parte de la formula del indicador.</t>
        </r>
      </text>
    </comment>
    <comment ref="F6" authorId="0" shapeId="0" xr:uid="{359F60F9-9452-4513-8A8A-7716E9F02667}">
      <text>
        <r>
          <rPr>
            <sz val="9"/>
            <color indexed="81"/>
            <rFont val="Tahoma"/>
            <family val="2"/>
          </rPr>
          <t xml:space="preserve">
Seleccionar la frecuencia de reporte de la lista desplegable.</t>
        </r>
      </text>
    </comment>
    <comment ref="G6" authorId="0" shapeId="0" xr:uid="{1EAF624E-BD88-4A4F-A308-DF8EAEB80AE4}">
      <text>
        <r>
          <rPr>
            <sz val="9"/>
            <color indexed="81"/>
            <rFont val="Tahoma"/>
            <family val="2"/>
          </rPr>
          <t xml:space="preserve">
Informativo: asociado a las metas de las actividades.</t>
        </r>
      </text>
    </comment>
    <comment ref="I6" authorId="0" shapeId="0" xr:uid="{15B20620-BE0A-417E-8B83-93BBFB3BBE71}">
      <text>
        <r>
          <rPr>
            <sz val="9"/>
            <color indexed="81"/>
            <rFont val="Tahoma"/>
            <family val="2"/>
          </rPr>
          <t xml:space="preserve">
Informativo: Donde se relacionan las metas por mes en que se proyecta reportar.</t>
        </r>
      </text>
    </comment>
    <comment ref="U6" authorId="0" shapeId="0" xr:uid="{AD745AA9-2A9C-4F28-861A-C3E6B1F135B9}">
      <text>
        <r>
          <rPr>
            <sz val="9"/>
            <color indexed="81"/>
            <rFont val="Tahoma"/>
            <family val="2"/>
          </rPr>
          <t xml:space="preserve">
Este espacio aplica solo para el componente SST</t>
        </r>
      </text>
    </comment>
    <comment ref="V6" authorId="0" shapeId="0" xr:uid="{26392CEC-4883-4AF1-8FED-4A9DAE5D8FA8}">
      <text>
        <r>
          <rPr>
            <sz val="9"/>
            <color indexed="81"/>
            <rFont val="Tahoma"/>
            <family val="2"/>
          </rPr>
          <t xml:space="preserve">
Relacione el porcentaje de avance de las actividades de la columna D o F, de acuerdo a la formula del indicador,  correspondientes al período de reporte</t>
        </r>
      </text>
    </comment>
    <comment ref="Y6" authorId="0" shapeId="0" xr:uid="{E38BA3E6-9E7E-453A-968F-F106716943CD}">
      <text>
        <r>
          <rPr>
            <sz val="9"/>
            <color indexed="81"/>
            <rFont val="Tahoma"/>
            <family val="2"/>
          </rPr>
          <t xml:space="preserve">
Relacione o describa la gestión realizada frente a la ejecución o avance de la actividad o tarea</t>
        </r>
      </text>
    </comment>
    <comment ref="Z6" authorId="0" shapeId="0" xr:uid="{E7F5813F-FE87-48F2-99BC-77ACE264D838}">
      <text>
        <r>
          <rPr>
            <sz val="9"/>
            <color indexed="81"/>
            <rFont val="Tahoma"/>
            <family val="2"/>
          </rPr>
          <t xml:space="preserve">Este espacio exclusivo para la OAP, en donde se relaciona el análisis correspondiente a lo reportado por las areas 
</t>
        </r>
      </text>
    </comment>
    <comment ref="G7" authorId="0" shapeId="0" xr:uid="{C78DF49D-0E3C-4671-8DA7-6C3CAF493850}">
      <text>
        <r>
          <rPr>
            <sz val="9"/>
            <color indexed="81"/>
            <rFont val="Tahoma"/>
            <family val="2"/>
          </rPr>
          <t xml:space="preserve">
Realacionar la cifra que corresponde a la Línea o punto de partida en que inicia la actividad</t>
        </r>
      </text>
    </comment>
    <comment ref="H7" authorId="0" shapeId="0" xr:uid="{AFA89FA9-5F75-495C-8D35-CC93588CE6C4}">
      <text>
        <r>
          <rPr>
            <sz val="9"/>
            <color indexed="81"/>
            <rFont val="Tahoma"/>
            <family val="2"/>
          </rPr>
          <t xml:space="preserve">
Relacionar en número la meta que corresponde a la ejecución en el año de la actividad.</t>
        </r>
      </text>
    </comment>
    <comment ref="I7" authorId="0" shapeId="0" xr:uid="{FB3DAA61-7D07-43EA-9396-49C9329E5839}">
      <text>
        <r>
          <rPr>
            <sz val="9"/>
            <color indexed="81"/>
            <rFont val="Tahoma"/>
            <family val="2"/>
          </rPr>
          <t xml:space="preserve">
Relacionar y proyectar por mes la meta del 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7CA5E05-64BF-4A40-A81C-DC44B9C1E2A0}">
      <text>
        <r>
          <rPr>
            <sz val="9"/>
            <color indexed="81"/>
            <rFont val="Tahoma"/>
            <family val="2"/>
          </rPr>
          <t>En este espacio, relacionar el nombre de la actividad asociada al plan, o plan o componente o cronograma.</t>
        </r>
      </text>
    </comment>
    <comment ref="A5" authorId="0" shapeId="0" xr:uid="{0C45D796-D2AE-49C8-BF04-485E421373FD}">
      <text>
        <r>
          <rPr>
            <sz val="9"/>
            <color indexed="81"/>
            <rFont val="Tahoma"/>
            <family val="2"/>
          </rPr>
          <t>Relacionar el nombre del proceso, objetivo, política o componente (en el caso del PAAC) sobre el que se va a formular o reportar avance de sus actividades.</t>
        </r>
      </text>
    </comment>
    <comment ref="B5" authorId="0" shapeId="0" xr:uid="{D6145574-821C-4252-8E0E-30AF658D5C21}">
      <text>
        <r>
          <rPr>
            <sz val="9"/>
            <color indexed="81"/>
            <rFont val="Tahoma"/>
            <family val="2"/>
          </rPr>
          <t>Relacionar las actividades o tareas a ejecutar asociadas al Plan o Actividad General</t>
        </r>
      </text>
    </comment>
    <comment ref="C5" authorId="0" shapeId="0" xr:uid="{F40BAF13-E9DC-42CE-A9D3-916207A330B0}">
      <text>
        <r>
          <rPr>
            <sz val="9"/>
            <color indexed="81"/>
            <rFont val="Tahoma"/>
            <family val="2"/>
          </rPr>
          <t xml:space="preserve">
Informativo</t>
        </r>
      </text>
    </comment>
    <comment ref="G5" authorId="0" shapeId="0" xr:uid="{CFEE84AD-FDFF-4CF5-AAE6-FDCCD73BCE46}">
      <text>
        <r>
          <rPr>
            <sz val="9"/>
            <color indexed="81"/>
            <rFont val="Tahoma"/>
            <family val="2"/>
          </rPr>
          <t xml:space="preserve">
Informativo</t>
        </r>
      </text>
    </comment>
    <comment ref="Z5" authorId="0" shapeId="0" xr:uid="{B74FDF29-B05D-45EF-A84B-17C8C66928F7}">
      <text>
        <r>
          <rPr>
            <sz val="9"/>
            <color indexed="81"/>
            <rFont val="Tahoma"/>
            <family val="2"/>
          </rPr>
          <t xml:space="preserve">Relacione la dependencia y/o funcionario responsable de realizar la actividad o tarea
</t>
        </r>
      </text>
    </comment>
    <comment ref="C6" authorId="0" shapeId="0" xr:uid="{171E0B5E-3B6F-462A-A7A5-AE8109919770}">
      <text>
        <r>
          <rPr>
            <sz val="9"/>
            <color indexed="81"/>
            <rFont val="Tahoma"/>
            <family val="2"/>
          </rPr>
          <t xml:space="preserve">
Relacionar el Nombre del indicador. Si el cronograma se encuentra asociado a una actividad del PAG, colocar el que se encuentra en el Plan </t>
        </r>
      </text>
    </comment>
    <comment ref="D6" authorId="0" shapeId="0" xr:uid="{7EF84783-2D7F-41A0-A75D-DAA86E54FAC8}">
      <text>
        <r>
          <rPr>
            <sz val="9"/>
            <color indexed="81"/>
            <rFont val="Tahoma"/>
            <family val="2"/>
          </rPr>
          <t xml:space="preserve">
Relacionar la variable 1 que hace parte de la formula del indicador.</t>
        </r>
      </text>
    </comment>
    <comment ref="E6" authorId="0" shapeId="0" xr:uid="{B1D26722-FDD2-4863-8B88-69F37374E307}">
      <text>
        <r>
          <rPr>
            <sz val="9"/>
            <color indexed="81"/>
            <rFont val="Tahoma"/>
            <family val="2"/>
          </rPr>
          <t xml:space="preserve">
Relacionar la variable 2 que hace parte de la formula del indicador.</t>
        </r>
      </text>
    </comment>
    <comment ref="F6" authorId="0" shapeId="0" xr:uid="{571A188F-E5F4-46AF-B6C6-D75090E0DA96}">
      <text>
        <r>
          <rPr>
            <sz val="9"/>
            <color indexed="81"/>
            <rFont val="Tahoma"/>
            <family val="2"/>
          </rPr>
          <t xml:space="preserve">
Seleccionar la frecuencia de reporte de la lista desplegable.</t>
        </r>
      </text>
    </comment>
    <comment ref="G6" authorId="0" shapeId="0" xr:uid="{340A1745-6859-4DEE-A962-83424BEF2939}">
      <text>
        <r>
          <rPr>
            <sz val="9"/>
            <color indexed="81"/>
            <rFont val="Tahoma"/>
            <family val="2"/>
          </rPr>
          <t xml:space="preserve">
Informativo: asociado a las metas de las actividades.</t>
        </r>
      </text>
    </comment>
    <comment ref="I6" authorId="0" shapeId="0" xr:uid="{1121D98C-B1B6-4DEB-9EF9-0578BCD2AD9F}">
      <text>
        <r>
          <rPr>
            <sz val="9"/>
            <color indexed="81"/>
            <rFont val="Tahoma"/>
            <family val="2"/>
          </rPr>
          <t xml:space="preserve">
Informativo: Donde se relacionan las metas por mes en que se proyecta reportar.</t>
        </r>
      </text>
    </comment>
    <comment ref="U6" authorId="0" shapeId="0" xr:uid="{E6853429-EFE9-4299-A7A7-37DC068ACD99}">
      <text>
        <r>
          <rPr>
            <sz val="9"/>
            <color indexed="81"/>
            <rFont val="Tahoma"/>
            <family val="2"/>
          </rPr>
          <t xml:space="preserve">
Este espacio aplica solo para el componente SST</t>
        </r>
      </text>
    </comment>
    <comment ref="V6" authorId="0" shapeId="0" xr:uid="{75431E8D-0D57-4E7B-B889-245289C5E07D}">
      <text>
        <r>
          <rPr>
            <sz val="9"/>
            <color indexed="81"/>
            <rFont val="Tahoma"/>
            <family val="2"/>
          </rPr>
          <t xml:space="preserve">
Relacione el porcentaje de avance de las actividades de la columna D o F, de acuerdo a la formula del indicador,  correspondientes al período de reporte</t>
        </r>
      </text>
    </comment>
    <comment ref="X6" authorId="0" shapeId="0" xr:uid="{536D1CCF-06B7-405D-B8A6-D65E2F0F5800}">
      <text>
        <r>
          <rPr>
            <sz val="9"/>
            <color indexed="81"/>
            <rFont val="Tahoma"/>
            <family val="2"/>
          </rPr>
          <t xml:space="preserve">
Relacione o describa la gestión realizada frente a la ejecución o avance de la actividad o tarea</t>
        </r>
      </text>
    </comment>
    <comment ref="Y6" authorId="0" shapeId="0" xr:uid="{00B3B53D-562F-4373-9100-47074B84ADB0}">
      <text>
        <r>
          <rPr>
            <sz val="9"/>
            <color indexed="81"/>
            <rFont val="Tahoma"/>
            <family val="2"/>
          </rPr>
          <t xml:space="preserve">Este espacio exclusivo para la OAP, en donde se relaciona el análisis correspondiente a lo reportado por las areas 
</t>
        </r>
      </text>
    </comment>
    <comment ref="G7" authorId="0" shapeId="0" xr:uid="{19DE4B1A-11AE-4BA6-9FCA-1C01062F8993}">
      <text>
        <r>
          <rPr>
            <sz val="9"/>
            <color indexed="81"/>
            <rFont val="Tahoma"/>
            <family val="2"/>
          </rPr>
          <t xml:space="preserve">
Realacionar la cifra que corresponde a la Línea o punto de partida en que inicia la actividad</t>
        </r>
      </text>
    </comment>
    <comment ref="H7" authorId="0" shapeId="0" xr:uid="{EB9D92E4-6498-4B27-B634-6BBC4DD69EB3}">
      <text>
        <r>
          <rPr>
            <sz val="9"/>
            <color indexed="81"/>
            <rFont val="Tahoma"/>
            <family val="2"/>
          </rPr>
          <t xml:space="preserve">
Relacionar en número la meta que corresponde a la ejecución en el año de la actividad.</t>
        </r>
      </text>
    </comment>
    <comment ref="I7" authorId="0" shapeId="0" xr:uid="{038EE251-F2E5-4BC7-9218-E136C74591BA}">
      <text>
        <r>
          <rPr>
            <sz val="9"/>
            <color indexed="81"/>
            <rFont val="Tahoma"/>
            <family val="2"/>
          </rPr>
          <t xml:space="preserve">
Relacionar y proyectar por mes la meta del año</t>
        </r>
      </text>
    </comment>
  </commentList>
</comments>
</file>

<file path=xl/sharedStrings.xml><?xml version="1.0" encoding="utf-8"?>
<sst xmlns="http://schemas.openxmlformats.org/spreadsheetml/2006/main" count="3190" uniqueCount="1058">
  <si>
    <t>DIRECCIONAMIENTO ESTRATÉGICO</t>
  </si>
  <si>
    <t>CÓDIGO</t>
  </si>
  <si>
    <t>DEFT04</t>
  </si>
  <si>
    <t>FORMULACIÓN Y SEGUIMIENTO DE PLANES O CRONOGRAMAS</t>
  </si>
  <si>
    <t>VERSIÓN</t>
  </si>
  <si>
    <t>FECHA</t>
  </si>
  <si>
    <t>NOMBRE DEL PLAN O CRONOGRAMA</t>
  </si>
  <si>
    <t>Plan Estratégico Institucional 2024-2026</t>
  </si>
  <si>
    <t xml:space="preserve"> PROCESO, OBJETIVO, POLÍTICA, COMPONENTE </t>
  </si>
  <si>
    <t xml:space="preserve">ACTIVIDAD O TAREA </t>
  </si>
  <si>
    <t xml:space="preserve"> INDICADOR</t>
  </si>
  <si>
    <t xml:space="preserve"> CRONOGRAMA</t>
  </si>
  <si>
    <t xml:space="preserve"> SEGUIMIENTO A LA EJECUCIÓN </t>
  </si>
  <si>
    <t xml:space="preserve"> DEPENDENCIA Y/O FUNCIONARIO RESPONSABLE </t>
  </si>
  <si>
    <t xml:space="preserve">
Nombre </t>
  </si>
  <si>
    <t xml:space="preserve">
Dato Variable 1</t>
  </si>
  <si>
    <t xml:space="preserve">
Dato Variable 2</t>
  </si>
  <si>
    <t>Frecuencia de Reporte</t>
  </si>
  <si>
    <t xml:space="preserve"> Metas Programadas</t>
  </si>
  <si>
    <t xml:space="preserve">
Fecha de Reporte o Ejecución de la actividad</t>
  </si>
  <si>
    <t>Recursos Técnicos y/o financieros</t>
  </si>
  <si>
    <t xml:space="preserve">
Porcentaje (%) de avance o cumplimiento</t>
  </si>
  <si>
    <t xml:space="preserve">
 Relacionar Producto / Evidencia</t>
  </si>
  <si>
    <t xml:space="preserve">
Resultado de la Gestión</t>
  </si>
  <si>
    <t xml:space="preserve"> Análisis resultados de Gestión (OAP)</t>
  </si>
  <si>
    <t>Línea de Base</t>
  </si>
  <si>
    <t>Valor absoluto</t>
  </si>
  <si>
    <t>Ene</t>
  </si>
  <si>
    <t>Feb</t>
  </si>
  <si>
    <t>Mar</t>
  </si>
  <si>
    <t>Abr</t>
  </si>
  <si>
    <t>May</t>
  </si>
  <si>
    <t>Jun</t>
  </si>
  <si>
    <t>Jul</t>
  </si>
  <si>
    <t>Ago</t>
  </si>
  <si>
    <t>Sep</t>
  </si>
  <si>
    <t>Oct</t>
  </si>
  <si>
    <t>Nov</t>
  </si>
  <si>
    <t>Dic</t>
  </si>
  <si>
    <t>Realizar seguimiento a la implementación de lineamientos para las Entidades de Salud del Estado (E.S.E.) con el fin de promover la formalización laboral y acciones orientadas a la atención en salud con un enfoque diferencial.</t>
  </si>
  <si>
    <t>Porcentaje de acciones de seguimiento y control a las E.S.E de la implementación de lineamientos para la formalización laboral y atención en salud con enfoque diferencial</t>
  </si>
  <si>
    <t>Trimestral</t>
  </si>
  <si>
    <t>X</t>
  </si>
  <si>
    <t>NA</t>
  </si>
  <si>
    <t>Delegatura Prestadores de Servicios en Salud</t>
  </si>
  <si>
    <t>Adelantar acciones de desconcentración y delegación de funciones de las direcciones regionales respecto de los actores del sistema.</t>
  </si>
  <si>
    <t xml:space="preserve">Delegatura para Entidades Territoriales y Generadores y Recaudadores y Administradores de Recursos del SGSSS </t>
  </si>
  <si>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</si>
  <si>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Realizar acciones de inspección y vigilancia a generadores, recaudadores y administradores de recursos y generar alertas que contribuyan a la sostenibilidad financiera del sistema.</t>
  </si>
  <si>
    <t>Porcentaje de alertas generadas en desarrollo de las acciones de IV a generadores, recaudadores y administradores de recursos del SGSSS con acciones de gestión sobre el total de alertas</t>
  </si>
  <si>
    <t>Implementar la Estrategia de Acciones Integrales en territorio</t>
  </si>
  <si>
    <t>Implementar la estrategia de Red de Controladores</t>
  </si>
  <si>
    <t>Redes de Controladores departamentales activadas</t>
  </si>
  <si>
    <t>Semestral</t>
  </si>
  <si>
    <t>Implementar acciones de inspección y vigilancia a los vigilados sobre los reclamos en salud vencidos en estado abierto.</t>
  </si>
  <si>
    <t>Porcentaje de reclamos en salud con acciones de inspección y vigilancia</t>
  </si>
  <si>
    <t xml:space="preserve">70%
</t>
  </si>
  <si>
    <t xml:space="preserve">Delegatura para la Protección al Usuario </t>
  </si>
  <si>
    <t>Implementar acciones de inspección y vigilancia sobre reclamos en salud clasificados como riesgo vital</t>
  </si>
  <si>
    <t>Porcentaje de reclamos en salud de riesgo vital con acciones de inspección y vigilancia.</t>
  </si>
  <si>
    <t xml:space="preserve">
Promover los derechos y deberes en salud y mecanismos de participación ciudadana en salud a la ciudadanía en general y poblaciones con enfoque diferencial.</t>
  </si>
  <si>
    <t xml:space="preserve">Actividades que promueven los derechos y deberes en salud y mecanismos de participación ciudadana en salud </t>
  </si>
  <si>
    <t xml:space="preserve">Promover los derechos y deberes en salud y mecanismos de participación ciudadana en salud a la ciudadanía en general y poblaciones con enfoque diferencial. </t>
  </si>
  <si>
    <t xml:space="preserve">Asistentes  a los eventos programados. </t>
  </si>
  <si>
    <t>Ejercer Inspección y Vigilancia a la dispensación completa de fórmulas de medicamentos por parte del Gestor Farmacéutico</t>
  </si>
  <si>
    <t>Porcentaje de fórmulas de medicamentos PBS dispensadas de manera completa por el Gestor Farmacéutico (GF)</t>
  </si>
  <si>
    <t>Cuatrimestral</t>
  </si>
  <si>
    <t>Delegatura para Operadores Logísticos de Tecnologías en Salud y Gestores Farmacéuticos</t>
  </si>
  <si>
    <t>Porcentaje de fórmulas de medicamentos no PBS (PBS NO UPC) dispensadas de manera completa por el Gestor Farmacéutico (GF)</t>
  </si>
  <si>
    <t>Socializar con los grupos de interés y de valor de la Superintendencia Nacional de Salud las características del Sector de los Operadores Logísticos de Tecnologías en Salud y Gestores Farmacéuticos como nuevos integrantes del SGSSS</t>
  </si>
  <si>
    <t>Cobertura de los Grupos de valor y ciudadanías de la Supersalud con información sobre las características del Sector de los Operadores Logísticos de Tecnologías en Salud y Gestores Farmacéuticos como nuevos integrantes del SGSSS"</t>
  </si>
  <si>
    <t>Delegatura Función Jurisdiccional y de Conciliación</t>
  </si>
  <si>
    <t xml:space="preserve">Realizar acciones para la recuperación de recursos del sistema de seguridad social a través del mecanismo de la Conciliación como método alternativo de solución de conflictos. </t>
  </si>
  <si>
    <t>Porcentaje del valor confirmado de pago de los acuerdos conciliatorios exigibles</t>
  </si>
  <si>
    <t>Realizar acciones para la recuperación de recursos del sistema de seguridad social a través del mecanismo de la Conciliación como método alternativo de solución de conflictos.</t>
  </si>
  <si>
    <t>Acuerdos conciliatorios realizados</t>
  </si>
  <si>
    <t>100%
a demanda</t>
  </si>
  <si>
    <t>Delegatura de Investigaciones Administrativas</t>
  </si>
  <si>
    <t>Implementar la metodología de priorización de casos para apertura de investigaciones con trascendencia social e impacto (Ruta diferenciadora)</t>
  </si>
  <si>
    <t>Dirección Jurídica</t>
  </si>
  <si>
    <t>Implementar un sistema integral de seguimiento, monitoreo y evaluación de las órdenes judiciales y mandatos de organismos internacionales, de obligatorio cumplimiento por parte de la Superintendencia Nacional de Salud.</t>
  </si>
  <si>
    <t xml:space="preserve">Porcentaje de órdenes judiciales y mandatos de organismos internacionales, de obligatorio cumplimiento por parte de la Superintendencia Nacional de Salud con acciones de seguimiento, monitoreo y/o evaluación </t>
  </si>
  <si>
    <t>Rediseñar el Marco Integral de Supervisión de la Superintendencia Nacional de Salud a partir de las fases de diagnóstico, diseño, apropiación, evaluación de la implementación y ajuste, para el fortalecimiento del ejercicio de Inspección, Vigilancia y Control.</t>
  </si>
  <si>
    <t>Porcentaje de avance en el rediseño del Marco Integral de Supervisión de la Supersalud</t>
  </si>
  <si>
    <t>Dirección de Innovación y Desarrollo</t>
  </si>
  <si>
    <t>Diseñar e implementar el Sistema de Gestión de la Innovación y del Conocimiento para la Superintendencia Nacional de Salud</t>
  </si>
  <si>
    <t>Porcentaje del Sistema de Gestión de la Innovación y del Conocimiento implementado</t>
  </si>
  <si>
    <t>Diseñar e implementar proyectos asociados al Modelo de Gobierno y Gestión de Datos e Información para la Superintendencia Nacional de Salud</t>
  </si>
  <si>
    <t xml:space="preserve">Proyectos implementados asociados al Modelo de Gobierno y Gestión de Datos e Información </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</si>
  <si>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</si>
  <si>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Porcentaje de líneas estratégicas y operativas para la transformación digital implementadas</t>
  </si>
  <si>
    <t>Implementar un registro sistematizado y en línea que contenga información de los vigilados liquidados y en liquidación para garantizar el acceso a la información pública y en atención del principio de divulgación proactiva</t>
  </si>
  <si>
    <t xml:space="preserve">Porcentaje de implementación del registro sistematizado con información pública de los vigilados liquidados  y en liquidación </t>
  </si>
  <si>
    <t>Oficina de Liquidaciones</t>
  </si>
  <si>
    <t xml:space="preserve">Implementar los requisitos normativos asociados a las politicas de gestión y desempeño del Modelo integrado de planeación y gestión para la mejora en los resultados del Indice de Desempeño Institucional. </t>
  </si>
  <si>
    <t>Indice de Evaluación de Desempeño</t>
  </si>
  <si>
    <t>Oficina Asesora de Planeación</t>
  </si>
  <si>
    <t>Monitorear y analizar la presencia y el impacto de la Superintendencia de Salud en redes sociales y medios de comunicación, para evaluar la efectividad de las campañas de comunicación y ajustar las estrategias de comunicación institucional.</t>
  </si>
  <si>
    <t>Campañas de comunicación en redes sociales y medios de comunicación</t>
  </si>
  <si>
    <t>Informe de campañas de posicionamiento institucional en redes sociales y medios de comunicación.</t>
  </si>
  <si>
    <t>Oficina Asesora de Comunicaciones</t>
  </si>
  <si>
    <t>Aumentar la presencia territorial de la Superintendencia Nacional de Salud a traves de nuevas sedes</t>
  </si>
  <si>
    <t>Nuevas sedes y oficinas de la Superintendencia Nacional de Salud en territorio</t>
  </si>
  <si>
    <t xml:space="preserve">Secretaria General </t>
  </si>
  <si>
    <t>Aumentar la capacidad de gestión de recaudo, a traves los procesos de cobro de sanciones, multas y cartera.</t>
  </si>
  <si>
    <t>Porcentaje de Recaudo de la contribución a favor de la superintendencia nacional de salud.</t>
  </si>
  <si>
    <t>Variación porcentual anual del recaudo de la contribución</t>
  </si>
  <si>
    <t>Informe de porcentaje de omisos identificados en el periodo</t>
  </si>
  <si>
    <t>Diseñar e implementar la transversalización del enfoque diferencial, de género e interseccional en la Superintendencia Nacional de Salud</t>
  </si>
  <si>
    <t>Porcentaje de avance del diseño e implementación de la estrategia de la transversalización del enfoque diferencial, de género e interseccional en la Superintendencia Nacional de Salud</t>
  </si>
  <si>
    <t>Porcentaje de modernización tecnológica en la Gestión Documental de la SNS</t>
  </si>
  <si>
    <t>Última fecha de actualización del registro :</t>
  </si>
  <si>
    <t>PLAN INSTITUCIONAL DE CAPACITACIÓN</t>
  </si>
  <si>
    <t>Gestión Estratégica de Personas</t>
  </si>
  <si>
    <t>Diplomado en Auditoria en salud énfasis en gestoría farmacéutica</t>
  </si>
  <si>
    <t>Evento de capacitación realizado</t>
  </si>
  <si>
    <t>Lista de asistencia</t>
  </si>
  <si>
    <t>Dirección de Talento Humano</t>
  </si>
  <si>
    <t>Curso Actualización normas de derecho procesal administrativo</t>
  </si>
  <si>
    <t>Curso Actualización en normas para inspección, vigilancia y control</t>
  </si>
  <si>
    <t>Charla en Gestión del Talento Humano</t>
  </si>
  <si>
    <t>Curso Actualización normativa en salud</t>
  </si>
  <si>
    <t xml:space="preserve">Curso Actualización normativa seguridad social en salud </t>
  </si>
  <si>
    <t>Charla en analitica de datos</t>
  </si>
  <si>
    <t>Aplicación de normas y reglas ortográficas en la redacción de documentos empresariales.</t>
  </si>
  <si>
    <t>Curso Auditoría en salud</t>
  </si>
  <si>
    <t>Diplomado en Auditoría Forense</t>
  </si>
  <si>
    <t xml:space="preserve">Diplomado en Auditoría interna, control interno, técnicas de auditoria </t>
  </si>
  <si>
    <t>Auditoria ISO 14001:2015</t>
  </si>
  <si>
    <t>Auditoria ISO 31000:2015</t>
  </si>
  <si>
    <t>Auditoria ISO 31010:2018</t>
  </si>
  <si>
    <t>Auditoria ISO 45001:2018</t>
  </si>
  <si>
    <t>Auditoria ISO 9001:2015</t>
  </si>
  <si>
    <t>Curso Auditorias financieras, contables y supervisión basada en riesgos</t>
  </si>
  <si>
    <t>Diplomado en Big Data</t>
  </si>
  <si>
    <t>Curso Sistema obligatorio de garantía de la calidad - habilitación y acreditación</t>
  </si>
  <si>
    <t xml:space="preserve">Charla Estilos de Comunicación </t>
  </si>
  <si>
    <t xml:space="preserve">Curso Visualización de datos en Power BI. </t>
  </si>
  <si>
    <t>Charla Creatividad e innovación</t>
  </si>
  <si>
    <t>Curso en contratación</t>
  </si>
  <si>
    <t>Diplomado en actualización contable, presupuestal y auditorias de riesgos</t>
  </si>
  <si>
    <t>Charla en transformación digital</t>
  </si>
  <si>
    <t>Charla Espacio, lugar y territorio</t>
  </si>
  <si>
    <t>Curso Excel Avanzado</t>
  </si>
  <si>
    <t>Curso Excel Básico</t>
  </si>
  <si>
    <t>Curso Excel Intermedio</t>
  </si>
  <si>
    <t>Curso Formulación, gestión, medición, análisis y monitoreo de indicadores en salud</t>
  </si>
  <si>
    <t>Curso función jurisdiccional</t>
  </si>
  <si>
    <t xml:space="preserve">Actualización de la Politica de Gobierno Digital </t>
  </si>
  <si>
    <t>Charla Inteligencia emocional y manejo de estrés laboral.</t>
  </si>
  <si>
    <t>Trato digno con enfoque etnico, derecho diferencial para comunidades negras afrodecendientes raizales y palanqueras</t>
  </si>
  <si>
    <t xml:space="preserve">Charla Lenguaje claro </t>
  </si>
  <si>
    <t>charla Liderazgo femenino.</t>
  </si>
  <si>
    <t>Curso Modelo Integrado de Planeación y Gestión MIPG)</t>
  </si>
  <si>
    <t>Charla herramientas tecnologicas (ciberseguridad, analitica de datos, transformación digital)</t>
  </si>
  <si>
    <t xml:space="preserve">Charla informativa ley 2297 de 2024 </t>
  </si>
  <si>
    <t>Curso de Estrategias Administrativas</t>
  </si>
  <si>
    <t>Charla en Equipos de Trabajo</t>
  </si>
  <si>
    <t>Curso Valoración de los distintos medios de prueba en los procesos judiciales</t>
  </si>
  <si>
    <t>Charla Valores del servicio público</t>
  </si>
  <si>
    <t>Acciones preventivas sobre acoso maltrato discriminación y persecución laboral</t>
  </si>
  <si>
    <t>Transpersonalidad y Liderazgo</t>
  </si>
  <si>
    <t>Normatividad laboral en derecho colectivo</t>
  </si>
  <si>
    <t>Charla sobre  la implementación del enfoque de género, diferencial e interseccional en procesos laborales</t>
  </si>
  <si>
    <t>Curso Prevención temprana y superación de la estigmatización de las personas en proceso de reincorporación</t>
  </si>
  <si>
    <t xml:space="preserve">Inducción </t>
  </si>
  <si>
    <t>Charla de adaptación al cambio, orientación a resultados.</t>
  </si>
  <si>
    <t>Integridad</t>
  </si>
  <si>
    <t>Total mes</t>
  </si>
  <si>
    <t xml:space="preserve">Total Trimestral </t>
  </si>
  <si>
    <t>Feria de Servicios Caja de Compensación Familiar</t>
  </si>
  <si>
    <t xml:space="preserve">Porcentaje de ejecución del Plan de bienestar social y estímulos </t>
  </si>
  <si>
    <t>Informe trimestral ejecución de la actividad</t>
  </si>
  <si>
    <t>Feria de vivienda, productos, servicios y financiera 2025</t>
  </si>
  <si>
    <t xml:space="preserve">Día de la Mujer </t>
  </si>
  <si>
    <t xml:space="preserve">Día del Hombre </t>
  </si>
  <si>
    <t>Descanso Compensado Semana Santa 2025</t>
  </si>
  <si>
    <t>Circular y/o Comunicado</t>
  </si>
  <si>
    <t>Apoyo económico para educación formal 2025 -1</t>
  </si>
  <si>
    <t xml:space="preserve">Resolución </t>
  </si>
  <si>
    <t xml:space="preserve">Apoyo y seguimiento al proceso de Pensión “Prepensionados Años Dorados de Regreso a Casa 2025 - 1” </t>
  </si>
  <si>
    <t xml:space="preserve">Conmemoración Dia de la Secretaria, Secretario y Auxiliares Administrativos SNS 2025 </t>
  </si>
  <si>
    <t>Lista de asistencia o informe trimestral ejecución de la actividad</t>
  </si>
  <si>
    <t>Actividad animales de compañía - Pets day</t>
  </si>
  <si>
    <t>Conmemoración día de la Madre</t>
  </si>
  <si>
    <t>Juegos de integración SNS 2025 - Torneo de Natación</t>
  </si>
  <si>
    <t>Día de la Familia 2025 - 1</t>
  </si>
  <si>
    <t>Caminata Ecologica 2025 - 1</t>
  </si>
  <si>
    <t>Conmemoración día del Padre</t>
  </si>
  <si>
    <t xml:space="preserve">Actividad Equidad de género, diversidad e inclusión </t>
  </si>
  <si>
    <t>Selección de los mejores empleados Supersalud 2024-2</t>
  </si>
  <si>
    <t>Conmemoración día del Servidor Público</t>
  </si>
  <si>
    <t>Día de la Familia 2025 - 2</t>
  </si>
  <si>
    <t>Juegos de integración SNS 2025 - Torneo Bolos</t>
  </si>
  <si>
    <t>Conmemoración día del conductor</t>
  </si>
  <si>
    <t>Apoyo económico para educación formal 2025 - 2</t>
  </si>
  <si>
    <t>Caminata Ecologica 2025 - 2</t>
  </si>
  <si>
    <t>Actividad artística y de manualidades</t>
  </si>
  <si>
    <t>Feria de vivienda, productos, servicios y financiera 2025 - 2</t>
  </si>
  <si>
    <t xml:space="preserve">Apoyo y seguimiento al proceso de Pensión “Prepensionados Años Dorados de Regreso a Casa 2025 - 2” </t>
  </si>
  <si>
    <t>Juegos de integración SNS 2025 - Torneo Bolirana</t>
  </si>
  <si>
    <t>Actividad para solteros 2025</t>
  </si>
  <si>
    <t>Juegos de integración SNS 2025 - Torneo Mini Tejo</t>
  </si>
  <si>
    <t>Participación en practicas deportivas - Carrera de atletismo</t>
  </si>
  <si>
    <t>Ingreso a actividades / eventos culturales de intergración Teatro</t>
  </si>
  <si>
    <t>Ingreso a actividades / eventos culturales de intergración Cine</t>
  </si>
  <si>
    <t>Actividad de parejas sentimentales 2025</t>
  </si>
  <si>
    <t>Caminata Ecologica 2025 - 3</t>
  </si>
  <si>
    <t>Halloween</t>
  </si>
  <si>
    <t xml:space="preserve">Apoyo y seguimiento al proceso de Pensión “Prepensionados Años Dorados de Regreso a Casa 2025 - 3” </t>
  </si>
  <si>
    <t xml:space="preserve">Actividad de fin de año hijos de los funcionarios </t>
  </si>
  <si>
    <t>Selección de los mejores empleados Supersalud 2025-1</t>
  </si>
  <si>
    <t>Resolucion</t>
  </si>
  <si>
    <t>Actividad Cierre de Gestión y Aniversario SNS 2025</t>
  </si>
  <si>
    <t>Novenas Navideñas 2025</t>
  </si>
  <si>
    <t>Descanso compesnado festividades de fin de año 2025 e incio de año 2026</t>
  </si>
  <si>
    <t xml:space="preserve">Encuesta evaluación servicios cajas de compensación </t>
  </si>
  <si>
    <t>Acompañamiento de desvinculación y/o retiro  concurso de merito SNS 2025 (Reunión mesa de trabajo DTH)</t>
  </si>
  <si>
    <t>Adelantar actividades orientadas al mejoramiento del clima organizacional, de acuerdo con los resultados obtenidos en la medición del año 2023.</t>
  </si>
  <si>
    <t>Grupo Cultural Supersalud</t>
  </si>
  <si>
    <t>Acondicionamiento físico aeróbicos / rumba terapia</t>
  </si>
  <si>
    <t xml:space="preserve">Difundir al interior de la Entidad los beneficios y convenios del Programa "Servimos" del Departamento Administrativo de la Función Pública. </t>
  </si>
  <si>
    <t>|</t>
  </si>
  <si>
    <t>Beneficio por Cumpleaños</t>
  </si>
  <si>
    <t>Mensaje de acompañamiento en momentos especiales e importantes. Acontecimientos importantes en la vida de nuestros funcionarios, reportados ante la Diección de Talento Humano (Nacimientos, Matrimonios, Grados)</t>
  </si>
  <si>
    <t>Mensaje de acompañamiento en momentos difíciles de afrontamiento (Enfermedad, falecimiento) reportados ante la Diección de Talento Humano.</t>
  </si>
  <si>
    <t>Promoción y prestación de Servicios por terceros aliados.</t>
  </si>
  <si>
    <t xml:space="preserve">Difusión e invitación dirigida a los directivos sobre la importancia de la participación en las actividades de Bienestar. </t>
  </si>
  <si>
    <t>Divulgación de servicios de la Caja de Compensación</t>
  </si>
  <si>
    <t>Quinquenios.
La SNS concederá a cada uno de sus servidores públicos, 1, 2,3,4 y/o 5 día(s) de permiso remunerado, cada vez que cumpla cinco años de servicios respectivamente (5 años de servicios, 10 años de servicios , 15 años de servicios, 20 años de servicios, mayor de 20 de servicios).</t>
  </si>
  <si>
    <t xml:space="preserve">Incentivo por uso de la bicicleta </t>
  </si>
  <si>
    <t xml:space="preserve">Mensaje de agradecimiento por retiro de la entidad </t>
  </si>
  <si>
    <t>PLAN DE TRABAJO ANUAL EN SST AÑO 2025</t>
  </si>
  <si>
    <t>COMPONENTE DE SEGURIDAD Y SALUD EN EL TRABAJO</t>
  </si>
  <si>
    <t>Socialización y Sensibilización  de la Política del CSST</t>
  </si>
  <si>
    <t>Porcentaje de ejecución del Plan Anual de Trabajo de SST</t>
  </si>
  <si>
    <t>$250.000.000 para el desarrollo integral del CSST, reflejado en personal, aportes ARL, equipos de oficina, EMOS, Brigadas y demás</t>
  </si>
  <si>
    <t>informe</t>
  </si>
  <si>
    <t>Reunión con la Alta Dirección para socialización del avance del CSST</t>
  </si>
  <si>
    <t>Realizar Informe para la Revisión por a Alta Dirección - Rendición de cuentas en SST</t>
  </si>
  <si>
    <t>Implementar las oportunidades de mejora identificadas en la revisión por la dirección del 2024</t>
  </si>
  <si>
    <t>Realizar reunión con ARL para seguimiento a la Gestión</t>
  </si>
  <si>
    <t>Realizar reunión semestral con ARL para Mesa Laboral - Seguimientos médicos especiales</t>
  </si>
  <si>
    <t>Analizar los Indicadores de Gestión del CSST</t>
  </si>
  <si>
    <t>Acompañamiento en la gestión del COPASST y el CCL</t>
  </si>
  <si>
    <t xml:space="preserve">Realizar Evaluación de seguimiento al CSST según criterios de la Resolución 312 DE 2019 </t>
  </si>
  <si>
    <t xml:space="preserve">Realización y/o actualización del curso de 50 horas para funcionarios que aplique </t>
  </si>
  <si>
    <t>Seguimiento al cumplimiento de SST por parte de los contratistas</t>
  </si>
  <si>
    <t>asistencias, informes</t>
  </si>
  <si>
    <t>Apoyar la auditoría interna en la entidad CSST.</t>
  </si>
  <si>
    <t>Actualizar cuando aplique, la documentación del CSST según necesidades, se incluyen Manuales, programas, políticas e indicadores</t>
  </si>
  <si>
    <t>Documentos o formatos actualizados</t>
  </si>
  <si>
    <t>Desarrollar  los programas de vigilancia epidemiológica</t>
  </si>
  <si>
    <t>Revisión del Reglamento de Higiene y Seguridad Industrial y matriz de Peligros y Riesgos</t>
  </si>
  <si>
    <t>Acompañamiento integral al trabajo de funcionarios en condición de discapacidad y Teletrabajo, incluyendo levantamiento de necesidades de capacitación, asi como implementacion de mejoras en puestos de trabajo</t>
  </si>
  <si>
    <t>Realizar exámenes médicos ocupacionales (según aplique) de acuerdo a Profesiograma</t>
  </si>
  <si>
    <t xml:space="preserve">Reportar  y Realizar las investigaciones de los AT y EL y su respectivo seguimiento a las recomendaciones que se emitan en las mismas, según la accidentalidad y ausentismo presentado. </t>
  </si>
  <si>
    <t>Realizar y hacer seguimiento al resultado de las condiciones de salud en el trabajo con base en los informes que entrega la IPS contratada.</t>
  </si>
  <si>
    <t>Realización de la Semana de la SST y celebración del día de la SST</t>
  </si>
  <si>
    <t>Seguimiento al Plan de Inspecciones Planeadas y no planeadas  (locativas, equipos de seguridad, de EPP, señalización, puestos de trabajo, puestos de teletrabajo, zonas de almacenamiento) a todo nivel de la Entidad, sede principal, archivo, regionales y Centro de Atención al Ciudadano.</t>
  </si>
  <si>
    <t>Desarrollar actividades del  Plan de Capacitación del Componente de gestion Seguridad y Salud en el Trabajo.</t>
  </si>
  <si>
    <t xml:space="preserve">Acompañamiento a la Gestión de SST en las sedes regionales </t>
  </si>
  <si>
    <t>Realización de simulacro general de evacuación por simulación de Sismo</t>
  </si>
  <si>
    <t>Listas de asistencias, correos, fotografías, informes</t>
  </si>
  <si>
    <t>Realización de simulacro de Primeros Auxilios a nivel de regionales y sede central</t>
  </si>
  <si>
    <t>GESTION DE BIENES Y SERVICIOS</t>
  </si>
  <si>
    <t>Reporte de asignación de abogado y financiero líneas PAA iniciales</t>
  </si>
  <si>
    <t>Dirección de Contratación</t>
  </si>
  <si>
    <t>Mensual</t>
  </si>
  <si>
    <t>Modelo de Gestión Documental y Administración de Archivos -MGDA- en 2025 - Alcanzar el Nivel de madurez en dos (2) componentes en "Básico" y un (1) componente en "Intermedio".</t>
  </si>
  <si>
    <t>ESTRATÉGICO</t>
  </si>
  <si>
    <t>Política de Gestión Documental</t>
  </si>
  <si>
    <t xml:space="preserve">Avanzar en la ejecución del plan de Acción para cerrar brechas, de conformidad con los hallazgos encontrados en el diagnóstico integral de archivos, Plan de mejoramiento 1563- 2024 y FURAG (2023). </t>
  </si>
  <si>
    <t xml:space="preserve">Porcentaje de avance en la ejecución del Plan de Implementación de la Política de Gestión Documental </t>
  </si>
  <si>
    <t>Informe de avance cierre de brechas Diagnóstico de archivos</t>
  </si>
  <si>
    <t>Secretaria General</t>
  </si>
  <si>
    <t>Actualizar la política de gestión documental de acuerdo con los lineamientos establecidos por el Archivo General de la Nación y la Supersalud.</t>
  </si>
  <si>
    <t>Política de Gestión Documental (actualización y aprobación de ser necesaria)</t>
  </si>
  <si>
    <t>Actualizar el Programa de Gestión Documental de acuerdo con los lineamientos y metodología definidos por el Archivo General de la Nación.</t>
  </si>
  <si>
    <t>Actualizar, aprobar e implementar el instrumento archivístico PINAR de acuerdo con los lineamientos y metodología establecida por el Archivo General de la Nación.</t>
  </si>
  <si>
    <t>Plan Institucional de Archivos - PINAR (actualización y aprobación).</t>
  </si>
  <si>
    <t>Secretaria General - Dirección de Innovación y Desarrollo - Subdirección de Tecnologías de la información</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</si>
  <si>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</si>
  <si>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</si>
  <si>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Actualizar la matriz de riegos en gestión documental, con los procesos responsables de su gestión.</t>
  </si>
  <si>
    <t>Matriz de Riesgos en Gestión Documental (Actualización)</t>
  </si>
  <si>
    <t>Identificar estrategias y planes para lograr la articulación de la gestión documental con el plan estratégico institucional.</t>
  </si>
  <si>
    <t>Documento relacionado con la articulación de la Gestión Documental con el Plan Estratégico Institucional</t>
  </si>
  <si>
    <t>Elaborar y realizar seguimiento a los indicadores de gestión para la medición del PINAR y PGD.</t>
  </si>
  <si>
    <t>Indicadores de gestión para la medición del PINAR y PGD.</t>
  </si>
  <si>
    <t>Elaborar e implementar el Programa especifico de documentos vitales y o esenciales</t>
  </si>
  <si>
    <t>Elaboración e implementación del Programa especifico de documentos vitales y o esenciales</t>
  </si>
  <si>
    <t>Diseñar lista de chequeo para el seguimiento y control de la función archivística (MGDA) contribuyendo a las actividades de auditoría interna.</t>
  </si>
  <si>
    <t>Lista de chequeo para el seguimiento y control de la función archivística (MGDA).</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</si>
  <si>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</si>
  <si>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</si>
  <si>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</si>
  <si>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</si>
  <si>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Informe de Infraestructura locativa</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</si>
  <si>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</si>
  <si>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 xml:space="preserve">Informe de estrategias para garantizar la planeación en virtud del componente administración de archivos. </t>
  </si>
  <si>
    <t>Secretaria General - Direcciones de Talento humano</t>
  </si>
  <si>
    <t>Articular con el Plan Institucional de Capacitación, los temas priorizados por el área de gestión documental o quien haga sus veces.</t>
  </si>
  <si>
    <t>Plan Institucional Capacitación en Gestión Documental</t>
  </si>
  <si>
    <t>Definir la metodología para evaluar la efectividad de la capacitación en Gestión Documental.</t>
  </si>
  <si>
    <t>Metodología para evaluar la efectividad de la capacitación en Gestión Documental.</t>
  </si>
  <si>
    <t>Desarrollar la identificación de los riesgos laborales acordes con las diferentes actividades ejecutadas en el área de archivo teniendo en cuenta aspectos como bioseguridad y trabajo de fuerza.</t>
  </si>
  <si>
    <t>Documento sobre la identificación de los riesgos laborales archivísticos</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</si>
  <si>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</si>
  <si>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</si>
  <si>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</si>
  <si>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 xml:space="preserve">Informe sobre el desarrollo de los criterios o aspectos previstos en el proceso de planeación del Programa de Gestión Documental, para la posterior producción de los documentos a la luz del Progarma específico de formas y formularios electrónicos. </t>
  </si>
  <si>
    <t>Elaborar el Cuadro de Clasificación Documental  de conformidad con la actualización de la TRD V4, de acuerdo con los lineamientos establecidos por el Archivo General de la Nación.</t>
  </si>
  <si>
    <t xml:space="preserve">Cuadro de Clasificación Documental </t>
  </si>
  <si>
    <t>Elaborar un programa de reprografía que prioriza y garantiza que la documentación cuenta con un respaldo que permite su recuperación a lo largo del tiempo mediante procesos adecuados de preservación.</t>
  </si>
  <si>
    <t xml:space="preserve">Actualización (de ser necesario), aprobación e implementación del programa específico de repografía. </t>
  </si>
  <si>
    <t>Desarrollar un manual de procedimientos que establezca el control, seguimiento y consulta de las comunicaciones oficiales enviadas y recibidas en el marco del gestor documental y el establecimiento de los diferentes canales para ello.</t>
  </si>
  <si>
    <t>Porcentaje de avance en la ejecución del Plan de Implementación de la Política de Gestión Documental.</t>
  </si>
  <si>
    <t>Manual que establezca el control, seguimiento y consulta de las comunicaciones oficiales enviadas y recibida en el marco del gestor documental.</t>
  </si>
  <si>
    <t>Secretaria General - Grupo de Correspondencia</t>
  </si>
  <si>
    <t xml:space="preserve">Desarrollar el procedimiento de descripción documental. </t>
  </si>
  <si>
    <t>Documento sobre descripción Documental</t>
  </si>
  <si>
    <t>Elaborar e implementar el Plan de transferencias documentales, primarias y secundarias.</t>
  </si>
  <si>
    <t>Plan de Transferencias Documentales primarias y secundarias y formulación de la historia institucional.</t>
  </si>
  <si>
    <t>Informe del proceso de eliminación de Documentos</t>
  </si>
  <si>
    <t>Estructurar y documentar actividades para la construcción del Plan de preservación digital a largo plazo en el contexto del Sistema Integrado de Conservación de la Entidad, siguiendo la normativa de AGN.</t>
  </si>
  <si>
    <t>Definir lineamientos con la STI sobre la Política de Preservación Digital a largo plazo</t>
  </si>
  <si>
    <t>Lineamientos Política de Preservación Digital a Largo Plazo</t>
  </si>
  <si>
    <t>Elaborar e implementar el Programa Específico de Documentos Especiales.</t>
  </si>
  <si>
    <t>Formulación e implementación del programa específico de documentos especiales.</t>
  </si>
  <si>
    <t>TECNOLÓGICO</t>
  </si>
  <si>
    <t>Dirección de Innovación y Desarrollo - Subdirección de Tecnologías de la información</t>
  </si>
  <si>
    <t xml:space="preserve">Generar y controlar a través de un consecutivo único los actos administrativos de la entidad - SGDEA. </t>
  </si>
  <si>
    <t>Informe sobre el mecanismo implementado para el control del consecutivo único de actos administrativos.</t>
  </si>
  <si>
    <t>Elaboración de los siguientes Instrumentos Archivísticos: Modelo de Requisitos para la Gestión de Documentos Electrónicos, Esquema de Metadatos,Tablas de Control de Acceso</t>
  </si>
  <si>
    <t>Formulación de instrumentos Archivísticos: Modelo de Requisitos para la Gestión de Documentos Electrónicos, Esquema de Metadatos,Tablas de Control de Acceso.</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</si>
  <si>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</si>
  <si>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</si>
  <si>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</si>
  <si>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</si>
  <si>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</si>
  <si>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</si>
  <si>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</si>
  <si>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Documento de memoria institucional</t>
  </si>
  <si>
    <t>Desarrollar mecanismos de difusión de información a través de la promoción de productos y servicios que dispone la Gestión Documental.</t>
  </si>
  <si>
    <t>Documento de mecanismos de Difusión.</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</si>
  <si>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</si>
  <si>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</si>
  <si>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Número de entregables MIPG</t>
  </si>
  <si>
    <t>Myo</t>
  </si>
  <si>
    <t>Agt</t>
  </si>
  <si>
    <t>Total Semestral</t>
  </si>
  <si>
    <t>Total anual acumulado</t>
  </si>
  <si>
    <t>Total anual acumulado %</t>
  </si>
  <si>
    <t>%PAG</t>
  </si>
  <si>
    <t>Q1</t>
  </si>
  <si>
    <t>Q2</t>
  </si>
  <si>
    <t>Q3</t>
  </si>
  <si>
    <t>Q4</t>
  </si>
  <si>
    <t>PLAN ESTRATÉGICO DE TALENTO HUMANO</t>
  </si>
  <si>
    <t>GESTIÓN DE LA CULTURA ORGANIZACIONAL</t>
  </si>
  <si>
    <t>Talleres de carácter lúdico-pedagógicos dirigido a grupos focales de todas las áreas de la entidad para fortalecer la apropiación y toma de conciencia de los valores contenidos en el código de Integridad</t>
  </si>
  <si>
    <t>Porcentaje de avance en la ejecución del Plan Estratégico de Desarrollo del Talento Humano</t>
  </si>
  <si>
    <t>En conjunto con la Oficina de Comunicaciones, gestionar la ejecución de la programación de campañas de Secretaría General y sus direcciones</t>
  </si>
  <si>
    <t>GESTIÓN DE LA PLANIFICACIÓN Y ANALÍTICA</t>
  </si>
  <si>
    <t>Elaborar  Plan Estratégico de Talento Humano vigencia 2026, que incluya los temas el monitoreo del SIGEP y Clima organizacional,  se ejecuta de acuerdo con lo planificado y se evalúa la eficacia de su implementación</t>
  </si>
  <si>
    <t xml:space="preserve">Diligenciar en la base de la planta de empleos en coordinación con las diferentes dependencias, la información correspondiente al perfil del manual de funciones de los empleos en vacancia temporal y empleos actualmente ocupados por su titular. </t>
  </si>
  <si>
    <t>Actualizar el documento de Caracterización de los Grupos de Interés internos.</t>
  </si>
  <si>
    <t>Realizar análisis de la información estadística de las causas de retiro de servidores públicos y elaborar informe.</t>
  </si>
  <si>
    <t>GESTIÓN DEL EMPLEO</t>
  </si>
  <si>
    <t>Realizar campañas periódicas de actualización la información obligatoria registrada en el SIGEP dirigidas a los servidores de la Entidad.</t>
  </si>
  <si>
    <t>Campañas remitidas a través de correo electrónico</t>
  </si>
  <si>
    <t>Realizar informe de los procesos meritocráticos realizados con el acompañamiento de la Función Pública a los aspirantes a cargos  de libre nombramiento y remoción.</t>
  </si>
  <si>
    <t>Continuar el proceso que se viene realizando para la vinculación de los servidores en los cargos provisionales.</t>
  </si>
  <si>
    <t>Verificar el registro de la Información de los funcionarios en el SIGEP.</t>
  </si>
  <si>
    <t>Realizar seguimiento al  concurso de méritos con la CNSC.</t>
  </si>
  <si>
    <t>Ejecutar el plan de vacantes y el plan de previsión de empleos de la entidad y presentar informes trimestrales de su ejecución</t>
  </si>
  <si>
    <t xml:space="preserve">Actualizar y organizar las historias laborales físicas, que permitan una consulta real y acertada de la información de los funcionarios. </t>
  </si>
  <si>
    <t>GESTIÓN DEL RENDIMIENTO</t>
  </si>
  <si>
    <t>Ejecutar las actividades definidas para el componente de la Gestión del Rendimiento de la entidad.</t>
  </si>
  <si>
    <t>Realizar evaluación y análisis de los acuerdos de gestión que hayan sido entregados en Talento Humano.</t>
  </si>
  <si>
    <t>Informe de la evaluación de los acuerdos de gestión</t>
  </si>
  <si>
    <t>GESTIÓN DEL DESARROLLO</t>
  </si>
  <si>
    <t>Elaborar, ejecutar y evaluar el Plan Institucional de Capacitación y presentar informes trimestrales de su ejecución</t>
  </si>
  <si>
    <t>Diseñar campaña comunicativa orientada a estimular la participación de los todos los funcionarios en los eventos de Capacitación</t>
  </si>
  <si>
    <t>Campaaña remititda a través de correo electrónico</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</si>
  <si>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</si>
  <si>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el aplicativo de seguimiento y control de competencias en las que se han capacitado los servidores.</t>
  </si>
  <si>
    <t>Estructurar la evaluación de impacto para los eventos de Inducción y Reinducción</t>
  </si>
  <si>
    <t>Informe de la evaluación del impacto de las capacitaciones.</t>
  </si>
  <si>
    <t xml:space="preserve">Implementar el programa de Bilingüismo dentro de la Entidad </t>
  </si>
  <si>
    <t xml:space="preserve">Definir los proyectos de aprendizaje en el diagnóstico de necesidades de capacitación que se realizará en el mes de Diciembre. </t>
  </si>
  <si>
    <t>GESTIÓN DE LA RELACIONES HUMANAS</t>
  </si>
  <si>
    <t>Ejecutar la estrategia de Enfoque de Género, Diversidad e Inclusión</t>
  </si>
  <si>
    <t xml:space="preserve">Realizar el análisis y trámite de las solicitudes de Teletrabajo allegadas a la Dirección de Talento Humano para acceder a la modalidad. </t>
  </si>
  <si>
    <t>Elaborar, ejecutar y evaluar el Plan Institucional de Bienestar e Incentivos y presentar informes trimestrales de su ejecución</t>
  </si>
  <si>
    <t>Elaborar, ejecutar y evaluar el Plan  de Seguridad y Salud en el Trabajo y presentar informes trimestrales de su ejecución</t>
  </si>
  <si>
    <t>PLAN ESTRATEGICO DE TECNOLOGIAS DE LA INFORMACIÒN - PETI</t>
  </si>
  <si>
    <t>Gobierno y Gestión de Datos e Informaciòn</t>
  </si>
  <si>
    <t>Fortalecimiento de los sistemas de información misionales, con un enfoque en la integración e interoperabilidad de datos e información</t>
  </si>
  <si>
    <t>Avance en el cumplimiento del Plan Estratégico de Tecnologías de la Información y las Comunicaciones PETI</t>
  </si>
  <si>
    <t>Grupo Sistemas de Información / STI</t>
  </si>
  <si>
    <t>Gobierno y Gestiòn de Datos e Informaciòn</t>
  </si>
  <si>
    <t>Creación de la hoja de vida del vigilado</t>
  </si>
  <si>
    <t>Grupo Estrategia, Gobierno y Arquitectura de TI / DID</t>
  </si>
  <si>
    <t>Fortalecimiento de la gestión de soluciones de software a procesos administrativos de Supersalud</t>
  </si>
  <si>
    <t xml:space="preserve">Fortalecimiento de los tramites y servicios para ciudadanos y entidades vigiladas de la Superintendencia de Salud </t>
  </si>
  <si>
    <t>Consolidación de las PQRS entorno a la prestación de los servicios de salud</t>
  </si>
  <si>
    <t>Definir e implementar el modelo de Gobernanza de Datos para la Supersalud.</t>
  </si>
  <si>
    <t>Subdirección de Analítica / Subdirección de Tecnologías de la Información</t>
  </si>
  <si>
    <t xml:space="preserve">Articular el modelo de Gobernanza de Datos y su gestión de manera transversal en la entidad. </t>
  </si>
  <si>
    <t>Impulsar la Seguridad digital a través de la adopción del modelo de seguridad y privacidad de la información y de la implementación de un SGSI para la entidad.</t>
  </si>
  <si>
    <t>Grupo Seguridad de la Información / STI</t>
  </si>
  <si>
    <t>Fortalecer la seguridad de la información a través de la implementación de controles de seguridad informática y ciberseguridad.</t>
  </si>
  <si>
    <t>Fortalecer la implementación de los controles de protección de datos personales a través de un programa de protección y la adopción de las políticas PDP y privacidad.</t>
  </si>
  <si>
    <t>Fortalecer las funciones de IVC de la SNS a través de la implementación de procedimientos y controles de auditoría a sistemas de información, cadena de custodia y Laboratorio Forense</t>
  </si>
  <si>
    <t>Acompañar el diseño y planificación del plan de Continuidad para la SNS</t>
  </si>
  <si>
    <t>Acompañar la implementación del Plan de Continuidad del Negocio (BCP), a través de la puesta en marcha de planes de contingencia de los procesos y activos críticos definidos por la SNS, realizar los simulacros del plan de continuidad y adelantar el DRP.</t>
  </si>
  <si>
    <t>Implementación y Gestión del Plan de Capacidad de TI</t>
  </si>
  <si>
    <t>Grupo de Infraestructura / STI</t>
  </si>
  <si>
    <t xml:space="preserve">Optimización de la gestión de la infraestructura tecnológica </t>
  </si>
  <si>
    <t>Fortalecimiento de la Arquitectura Empresarial</t>
  </si>
  <si>
    <t>Grupo de Estrategia, Gobierno y Arquitectura de TI / STI</t>
  </si>
  <si>
    <t>Fortalecer las capacidades para consolidar iniciativas y alianzas en la Política de Gobierno Digital</t>
  </si>
  <si>
    <t>Modelo Integral de supervisión IVC</t>
  </si>
  <si>
    <t>Subdirección de Analítica / Subdirección de Tecnologías de la Información / Subdirección de Metodologías</t>
  </si>
  <si>
    <t>Fortalecer las capacidades organizacionales para la Gestión de los Proyectos de TI</t>
  </si>
  <si>
    <t>Fortalecer el modelo de Gobierno de TI.</t>
  </si>
  <si>
    <t>Implementación del Plan de formación y capacitación de Tecnologías de la Información y Comunicación (TIC).</t>
  </si>
  <si>
    <t>Plan de Seguridad y Privacidad de la Información 2025</t>
  </si>
  <si>
    <t>Gobierno y gestión de datos. </t>
  </si>
  <si>
    <t>Avanzar en la implementación el modelo de seguridad y privacidad de la información (MSPI). </t>
  </si>
  <si>
    <t>Porcentaje de actividades ejecutadas en cumplimiento del Plan de Seguridad y Privacidad de la Información y Seguridad Digital</t>
  </si>
  <si>
    <t>Subdirección de Tecnologías de la Información- Grupo Seguridad Digital.</t>
  </si>
  <si>
    <t xml:space="preserve">Avanzar en la identificación de activos de información </t>
  </si>
  <si>
    <t>Avanzar en la implementación de controles de seguridad.</t>
  </si>
  <si>
    <t>Avanzar en el diseño e implementación de la arquitectura de seguridad de la SNS. </t>
  </si>
  <si>
    <t>Apoyar en las intervenciones de IVC de la SNS (Forense) </t>
  </si>
  <si>
    <t>Plan de Tratamiento de Riesgos de Seguridad y Privacidad de la Información 2025</t>
  </si>
  <si>
    <t>Actualización de lineamientos de riesgos</t>
  </si>
  <si>
    <t>Porcentaje de actividades ejecutadas en cumplimiento del Plan de Tratamiento de Riesgos de Seguridad y Privacidad de la Información</t>
  </si>
  <si>
    <t>Socialización de lineamientos y Herramienta - Gestión de Riesgos de Seguridad y privacidad de la Información y Seguridad Digital</t>
  </si>
  <si>
    <t>Identificación de Riesgos de Seguridad y Privacidad de la Información, Seguridad Digital y continuidad de la Operación</t>
  </si>
  <si>
    <t>Aceptación de Riesgos Identificados</t>
  </si>
  <si>
    <t>Publicación mapas de riesgos de los procesos</t>
  </si>
  <si>
    <t xml:space="preserve">Seguimiento implementación de controles y planes de tratamiento de riesgos los identificados (verificación de evidencias)
</t>
  </si>
  <si>
    <t>Atributo</t>
  </si>
  <si>
    <t>Descripción del atributo</t>
  </si>
  <si>
    <t>Tipo de atributo</t>
  </si>
  <si>
    <t>Ejemplo de registro</t>
  </si>
  <si>
    <t>Calidad del dato</t>
  </si>
  <si>
    <t>Relacionar el nombre de la actividad asociada al plan, o plan o componente o cronograma.</t>
  </si>
  <si>
    <t>Texto</t>
  </si>
  <si>
    <t>Relacionar la acividad general del PAG, ejemplo: Cronograma de actividades para la apropiación, fortalecimiento  y seguimiento de la planeación estratégica Institucional.</t>
  </si>
  <si>
    <t>Iniciar en mayuscula y no colocar siglas sin su significado</t>
  </si>
  <si>
    <t>PROCESO, OBJETIVO, POLÍTICA, COMPONENTE O PLANES</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</si>
  <si>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</si>
  <si>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</si>
  <si>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</si>
  <si>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ACTIVIDADES O TAREAS</t>
  </si>
  <si>
    <t>Relacionar las actividades o tareas a ejecutar asociadas al Plan o Actividad General</t>
  </si>
  <si>
    <t>Actividad o tarea, ejemplo: Realizar seguimiento y consolidación al plan Estratégico Sectorial</t>
  </si>
  <si>
    <t>Escribir la actividad o tarea iniciando en verbo infinitivo y sin siglas</t>
  </si>
  <si>
    <t>INDICADOR</t>
  </si>
  <si>
    <t>Espacio Informativo no se relaciona en la fila (Solo se relaciona información, si el cronograma se reporta a la OAP)</t>
  </si>
  <si>
    <t>Espacio Informativo</t>
  </si>
  <si>
    <t xml:space="preserve">Nombre </t>
  </si>
  <si>
    <t>Relacionar el indicador con que se mide en el Plan (PAG- PEIDA)</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</si>
  <si>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</si>
  <si>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 xml:space="preserve">Se relaciona el nombre del indicador, este no debe contener siglas </t>
  </si>
  <si>
    <t>Dato Variable 1</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</si>
  <si>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</si>
  <si>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</si>
  <si>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 debe relacionar en número o porcentaje de acuerdo con la formula del indicador </t>
  </si>
  <si>
    <t>Dato Variable 2</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</si>
  <si>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</si>
  <si>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</si>
  <si>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</si>
  <si>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Seleccione la variable de acuerdo a la frecuencia en reportará la actividad</t>
  </si>
  <si>
    <t>Selección</t>
  </si>
  <si>
    <t xml:space="preserve">Selecciona la periodicidad de reporte entre la lista relacionada, ejemplo: Trimestral </t>
  </si>
  <si>
    <t>Escoger solo de la Selección la cual ya viene predeterminada</t>
  </si>
  <si>
    <t>CRONOGRAMA</t>
  </si>
  <si>
    <t>Espacio Informativo no se relaciona en la fila</t>
  </si>
  <si>
    <t>Informativo</t>
  </si>
  <si>
    <t>Metas Programadas</t>
  </si>
  <si>
    <t>Fecha de Reporte o Ejecución de la actividad</t>
  </si>
  <si>
    <t>En este espacio se encuentran los meses del año y se debe colocar cuando reportará la actividad o tarea</t>
  </si>
  <si>
    <t>En este se selecciona y se coloca la meta por periodo de reporte, ejemplo: Marzo 1; Junio: 1; Septiembre: 1; Diciembre; 1</t>
  </si>
  <si>
    <t>Se debe relacionar en el mes correspondiente en numero a reportar, o x señalando que inicia la actividad</t>
  </si>
  <si>
    <t>Línea o punto de partida en que inicia la actividad</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</si>
  <si>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</si>
  <si>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</si>
  <si>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</si>
  <si>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</si>
  <si>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</si>
  <si>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Relacionar los recursos a la actividad asociada. Espacio solo para el componente de Seguridad y Salud en el Trabajo - SST</t>
  </si>
  <si>
    <t>Relacionar el recurso que necesita, ejemplo: Se necesitan $250.000.000 para la ejecución de….</t>
  </si>
  <si>
    <t xml:space="preserve">SEGUIMIENTO A LA EJECUCIÓN </t>
  </si>
  <si>
    <t>PORCENTAJE (%) DE AVANCE</t>
  </si>
  <si>
    <t>Relacione el porcentaje de avance de las actividades de la columna D o F, de acuerdo a la formula del indicador,  correspondientes al período de reporte</t>
  </si>
  <si>
    <t>Se relaciona el porcentaje de avance de las actividades de la columna D o F, de acuerdo a la formula del indicador, ejemplo: 80%</t>
  </si>
  <si>
    <t>Se debe relacionar en porcentaje, de acuerdo con la formula</t>
  </si>
  <si>
    <t>RELACIONAR PRODUCTO / EVIDENCIA</t>
  </si>
  <si>
    <t>Relacione el producto o evidencia que soporte la ejecución y/o avance de la actividad relacionada y en el seguimiento, Adjunte los documentos que respalden el resultado del indicador y de la gestión.</t>
  </si>
  <si>
    <t>Se relaciona el producto o entregable que evidencia el cumplimiento o avance de la actividad, ejemplo: Plan estratégico Sectorial consolidado y enviado al Ministerio de Salud</t>
  </si>
  <si>
    <t>Se anexa la evidencia que soporta la ejecución de la actividad</t>
  </si>
  <si>
    <t xml:space="preserve"> RESULTADO DE  LA GESTION</t>
  </si>
  <si>
    <t>Relacione o describa la gestión realizada frente a la ejecución de la actividad o tarea</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</si>
  <si>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</si>
  <si>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</si>
  <si>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Análisis resultados de Gestión (OAP)</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</si>
  <si>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</si>
  <si>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</si>
  <si>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</si>
  <si>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 xml:space="preserve">DEPENDENCIA Y/O FUNCIONARIO RESPONSABLE </t>
  </si>
  <si>
    <t>Relacione la dependencia y/o funcionario responsable de realizar la actividad o tarea</t>
  </si>
  <si>
    <t>Dependencia y funcionario responsable, ejemplo: Oficina Asesora de Planeación, Andrea del Pilar López</t>
  </si>
  <si>
    <t xml:space="preserve">Se debe colocar con las Iniciales en Mayúsculas </t>
  </si>
  <si>
    <t>Fecha Actualización</t>
  </si>
  <si>
    <t>Se realaciona la fecha de actualización del cronograma</t>
  </si>
  <si>
    <t>Se publica el primer día hábil del mes sujeto de modificación, ejemplo: 01/04/2023</t>
  </si>
  <si>
    <t>Relacionar la fecha así DD/MM/AAAA</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</si>
  <si>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</si>
  <si>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</si>
  <si>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</si>
  <si>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</si>
  <si>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</si>
  <si>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</si>
  <si>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</si>
  <si>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</si>
  <si>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</si>
  <si>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</si>
  <si>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</si>
  <si>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</si>
  <si>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</si>
  <si>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</si>
  <si>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</si>
  <si>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</si>
  <si>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</si>
  <si>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</si>
  <si>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</si>
  <si>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</si>
  <si>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</si>
  <si>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</si>
  <si>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Eficiencia</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</si>
  <si>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</si>
  <si>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</si>
  <si>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</si>
  <si>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</si>
  <si>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</si>
  <si>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</si>
  <si>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</si>
  <si>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</si>
  <si>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</si>
  <si>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</si>
  <si>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</si>
  <si>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</si>
  <si>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Bimestral</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</si>
  <si>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</si>
  <si>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</si>
  <si>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</si>
  <si>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</si>
  <si>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</si>
  <si>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</si>
  <si>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</si>
  <si>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</si>
  <si>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</si>
  <si>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</si>
  <si>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</si>
  <si>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</si>
  <si>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</si>
  <si>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</si>
  <si>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</si>
  <si>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</si>
  <si>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</si>
  <si>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</si>
  <si>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</si>
  <si>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Fortalecimiento de la ateción, protección y promoción de la participación de los ciudadanos en el Sistema General de Seguridad Social en Salud nacional</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</si>
  <si>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</si>
  <si>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</si>
  <si>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</si>
  <si>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</si>
  <si>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</si>
  <si>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</si>
  <si>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</si>
  <si>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</si>
  <si>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</si>
  <si>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</si>
  <si>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</si>
  <si>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</si>
  <si>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</si>
  <si>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</si>
  <si>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</si>
  <si>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</si>
  <si>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</si>
  <si>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</si>
  <si>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</si>
  <si>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</si>
  <si>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</si>
  <si>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</si>
  <si>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</si>
  <si>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</si>
  <si>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</si>
  <si>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</si>
  <si>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</si>
  <si>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</si>
  <si>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</si>
  <si>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Gobierno Digital</t>
  </si>
  <si>
    <t>Gestión Financiera</t>
  </si>
  <si>
    <t xml:space="preserve">Seguridad Digital </t>
  </si>
  <si>
    <t>Gestión de Bienes y Servicios</t>
  </si>
  <si>
    <r>
      <t xml:space="preserve">Participación ciudadana en la gestión </t>
    </r>
    <r>
      <rPr>
        <sz val="10"/>
        <color indexed="8"/>
        <rFont val="Verdana"/>
        <family val="2"/>
      </rPr>
      <t xml:space="preserve">pública </t>
    </r>
  </si>
  <si>
    <t xml:space="preserve">Defensa jurídica </t>
  </si>
  <si>
    <t>Gestión Jurídica</t>
  </si>
  <si>
    <t>Mejora Normativa</t>
  </si>
  <si>
    <t>Actuaciones Disciplinarias</t>
  </si>
  <si>
    <t>Oficina de Control Interno</t>
  </si>
  <si>
    <t>Gestión de la Información Estadística</t>
  </si>
  <si>
    <t>Gestión de Mejora</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</si>
  <si>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</si>
  <si>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</si>
  <si>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</si>
  <si>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</si>
  <si>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</si>
  <si>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</si>
  <si>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Programa de Gestión Documental - PGD (actualización y aprobación).</t>
  </si>
  <si>
    <t>Documentar cómo se desarrolla la articulación de la política de gestión documental, con las demás Políticas del Modelo Integrado de Planeación y Gestión - MIPG, correspondientes.</t>
  </si>
  <si>
    <t>Informe sobre cómo se desarrolla la articulación de la política de gestión documental, con las Políticas del Modelo Integrado de Planeación y Gestión - MIPG.</t>
  </si>
  <si>
    <t xml:space="preserve">Realizar el proceso de actualización, aprobación (CIGD) y remisión de la TRD al AGN, de acuerdo con las etapas establecidas en la normatividad aplicable.
</t>
  </si>
  <si>
    <t>Tablas de Retención Documental actualizada y aprobada (CIGD)</t>
  </si>
  <si>
    <t>Avanzar en el proceso de transferencia documental secundaria”</t>
  </si>
  <si>
    <t>Matriz de descripción "ISAD(G)",</t>
  </si>
  <si>
    <t xml:space="preserve">Desarrollar el proceso de eliminación documental analógica </t>
  </si>
  <si>
    <t>Actualizar y aprobar el plan de conservación documental, en el contexto del Sistema Integrado de Conservación de la Entidad.</t>
  </si>
  <si>
    <t>Plan de conservación documental actualizado y aprobado</t>
  </si>
  <si>
    <t>Cronograma de actividades para la formulación del Plan de preservación digital a largo plazo; Informe de avance de la formulación del Plan de preservación digital a largo plazo.</t>
  </si>
  <si>
    <t xml:space="preserve">Analizar e identificar las series y subseries relativas a los derechos humanos, y tipos documentales en el marco de la memoria histórica y conflicto armado, resultado del proceso de valoración documental. </t>
  </si>
  <si>
    <t>Memoria descriptiva
Tabla de Retención Documental (TRD)</t>
  </si>
  <si>
    <t>Gestionar gradualmente el proceso de implementación de un Sistema de Gestión de documentos electrónicos, de acuerdo con el análisis organizacional, normativo, tecnológico y documental y el modelo de requisitos.</t>
  </si>
  <si>
    <t>IModelo de Requisitos -MOREQ
Informe de Pruebas funcionales y no funcionales
Historias de usuario
Diagramas de Arquitectura, infraestructura y Modelo Entidad-Relación
Índice electrónico</t>
  </si>
  <si>
    <t xml:space="preserve">Gestionar los aspectos relacionados con la seguridad de información contenida en documentos electrónicos en el  Sistema de Gestión Documental. </t>
  </si>
  <si>
    <t>Informe con los aspectos relacionados con la seguridad de información contenida en documentos electrónicos de archivo</t>
  </si>
  <si>
    <t xml:space="preserve">Despliegue de productos del componente cultural del Modelo de Gestión Documental y Administración de Archivos (MGDA): Memoria institucional, Archivos históricos y redes culturales </t>
  </si>
  <si>
    <t>Informe del Despliegue de productos del componente cultural del Modelo de Gestión Documental y Administración de Archivos (MGDA)</t>
  </si>
  <si>
    <t>Acumulado</t>
  </si>
  <si>
    <t>Denominador</t>
  </si>
  <si>
    <t>Correo dirigido a Jefes de dependencia  indicando las contrataciones programadas en el mes y no radicadas. Adicionalmente reporte de las programaciones próximas a vencer</t>
  </si>
  <si>
    <t>Realizar el seguimiento a la ejecución del Plan Anual de Adquisiciones a través de informe trimestral.</t>
  </si>
  <si>
    <t>Memorando mensual dirigido a Jefes de Dependencia</t>
  </si>
  <si>
    <t>Para el seguimiento al Plan Anual de Adquisiciones (PAA) se emplearon como insumos los memorandos emitidos 09 memorandos solicitando radicacion de lineas PAA a las diferentes dependencias.</t>
  </si>
  <si>
    <t xml:space="preserve">Se realizó seguimiento mensual oportuno entre los meses de julio y sptiembre a las dependencias para mejorar el cumplimiento de las fechas de radicación establecidas por las áreas, mediante la emisión de 9 memorandos. </t>
  </si>
  <si>
    <t>Reporte mensual a Ordenador de Gasto Secretario General del avance de ejecución del Plan Anual de Adquisiciones</t>
  </si>
  <si>
    <t>Realizar el seguimiento a la ejecución del Plan Anual de Adquisiciones a través de informe mensual.</t>
  </si>
  <si>
    <t>Correo electrónico mensual con el reporte de avance de ejecución de plan anual de adquisiciones.</t>
  </si>
  <si>
    <t>Se enviaron tres reportes mensuales al Ordenador del Gasto, fortaleciendo la comunicación con el Secretario General y facilitando la toma de decisiones oportunas sobre el cumplimiento del PAA.</t>
  </si>
  <si>
    <t>Designación de abogado y financiero de las líneas programadas en Plan Anual de Adquisiciones 2025 versión inicial</t>
  </si>
  <si>
    <t>Anual</t>
  </si>
  <si>
    <t>Este reporte presenta la asignación de las líneas inicialmente programadas en el Plan Anual de Adquisiciones (PAA) a  abogados y  financieros de la Dirección de Contratación.</t>
  </si>
  <si>
    <t>Se anexa formato en excel que contiene en la hoja 1: cuadro de avances del enfoque difencial y hoja 2: pantallazos del avance de formalizacion laboral</t>
  </si>
  <si>
    <t>https://supersalud-my.sharepoint.com/:f:/r/personal/angelica_sanchez_supersalud_gov_co/Documents/EVIDENCIAS%20INDICADOR%20-%20Nuevas%20sedes%20y%20oficinas%20de%20la%20Superintendencia%20Nacional%20de%20Salud%20en%20territorio?csf=1&amp;web=1&amp;e=fUPgbH
Se relacionan la siguinetes evidencias:
1) Estudio de mercado regional Orinoquia (Villavicencio)
2)  Estudio de títulos inmuebles Villavicencio
3) Concepto jurídico inmueble Villavicencio
4) Comunicación bloqueo exhibición inmueble Villavicencio
5) Correo justificación cambio de sede
6) Solicitud modificación cambio de sede Cto 218 de 2023
7)Res120255000000004516_00002 enero 2025</t>
  </si>
  <si>
    <t xml:space="preserve">Informe extraído de GENESIS </t>
  </si>
  <si>
    <t>Las evidencias e información aportadas por la dependencia son coherentes y suficientes para soportar el avance del indicador en el cuarto trimestre de 2025.</t>
  </si>
  <si>
    <t>No se cuenta con evidencia, ya que no se generaron nuevas alertas.</t>
  </si>
  <si>
    <t>Durante los meses de noviembre y diciembre no se generaron alertas en las acciones de IV a generadores, recaudadores y administradores de recursos del SGSSS. Es importante resaltar que una de las alertas presentadas en el trimesre pasado, fue trasladada a la DIA y la otra se encuentra en los tiempos establecidos para la elaboración, revisión y seguimiento del plan de mejoramiento.</t>
  </si>
  <si>
    <t>La información aportada por la dependencia es coherentes y suficiente para soportar el avance del indicador en el cuarto trimestre de 2025.</t>
  </si>
  <si>
    <t>Acciones Integrales en Territorio</t>
  </si>
  <si>
    <t>Relación de los casos abiertos y vencidos gestionados en octubre, noviembre y diciembre 2025</t>
  </si>
  <si>
    <t>Base de datos registro sistema PQRD reclamos RIESGO VITAL del periodo octubre - diciembre 2025</t>
  </si>
  <si>
    <t>Listados de asistencia y cronograma de eventos del cuarto trimestre</t>
  </si>
  <si>
    <t xml:space="preserve">De la meta anual programada de 16.150 asistentes, durante el cuarto trimestre se lograron 12.165. </t>
  </si>
  <si>
    <t>Tablero de Control PEI-PES IV Trim DOLTS-GF</t>
  </si>
  <si>
    <t>Se anexa informe de seguimiento al cumplimiento de acuerdos conciliatorios durante IV trimestre del 2025 - DFJC</t>
  </si>
  <si>
    <t>Para el cuarto trimestre del  2025 se realizó el seguimiento al total de los acuerdos conciliatorios que corresponde a $ 12,181,054,561 como valor total conciliado, monto del cual posterior al respectivo seguimiento se confirmó que se  pago a los actores del sistema efectivamente $12,061,828,243  lo que corresponde al 99,02% valor confirmado de pago de los acuerdos conciliatorios con seguimiento exigibles.</t>
  </si>
  <si>
    <t>La(s) evidencia(s) aportada(s) por la dependencia son coherentes y suficientes para soportar el avance del indicador en el cuarto trimestre de 2025.</t>
  </si>
  <si>
    <t>Se anexa informe y base de datos en la que se muestran los datos principales de los 2737 acuerdos conciliatorios.</t>
  </si>
  <si>
    <t>Durante el periodo se reportan  2237 de actividades  con  acuerdo conciliatorio, esta gestion del CUARTO TRIMESTRE del periodo,   de audiencias de conciliación que culminen en acuerdos conciliatorios redunda en el objetivo de normalizar el flujo de recursos dentro del SGSSS en el marco de las jornadas de conciliación que se han ejecutado en el transcurrir de la vigencia y en las solicitudes recibidas en el reparto ordinario. Tal función alivia y descongestiona el aparato judicial de eventuales litigios que se presenten en el ámbito jurisdiccional y adicionalmente los actores se comprometen en depurar sus estados financieros y cartera para tener carteras saneadas. Esto contribuye al saneamiento financiero del sistema de salud .</t>
  </si>
  <si>
    <t xml:space="preserve">Se emplearon los sistemas de información y contratistas de la entidad. </t>
  </si>
  <si>
    <t xml:space="preserve">Se relacionan los oficios de salida de las respuestas dadas a las diferentes Cortes y organismos de control.  Actas de  mesas de trabajo. Bitácora de avance herramienta tecnológica  en cooperación con STI </t>
  </si>
  <si>
    <t>Se contestaron en un 100 % los requerimientos realizados, entre otros, por la Produraduría General de la Nación, Agencia Nacional para la Defensa Jurídica del Estado, Juzgados, Presidencia de la República.</t>
  </si>
  <si>
    <t>Marco Integral de Supervision y sus 4 Modelos de Supervision</t>
  </si>
  <si>
    <t>Carpeta compartida con evidencias de cada lineamiento.</t>
  </si>
  <si>
    <t>Matriz detallada de avance de cada proyecto</t>
  </si>
  <si>
    <t xml:space="preserve">Reuniones con la DID ya que es un trabajo conjunto que se viene trabajando desde el 2023 </t>
  </si>
  <si>
    <t>El resultado de este indicador se reportó en el segundo trimestre de 2025 con base en los resultados FURAG 2024, por lo que no es necesario realizar un análisis adicional.</t>
  </si>
  <si>
    <t>Las evidencias e información aportadas por la dependencia en el segundo trimestre son coherentes y suficientes para soportar el avance del indicador en el cuarto trimestre de 2025.</t>
  </si>
  <si>
    <t>Informe de las acciones implementadas  de la estrategia de la transversalización del enfoque diferencial, de género e interseccional entre las vigencias 2023 - 2025. con los respectivos anexos.</t>
  </si>
  <si>
    <t>Durante el período reportado, correspondiente al segundo semestre de la vigencia 2025, se ejecutaron once (11) acciones de seguimiento a la implementación de los lineamientos dirigidos a las Entidades de Salud del Estado (E.S.E.), orientadas a promover la formalización laboral y el fortalecimiento de la atención en salud con enfoque diferencial, alcanzando un cumplimiento del 100 % frente a la meta programada.
En relación con las acciones asociadas a la atención en salud con enfoque diferencial, se evidenció un cumplimiento del 100 % en los procesos de adopción y medición en las once (11) E.S.E. bajo medida especial. Adicionalmente, se registró un avance significativo en la parametrización del sistema, al pasar de tres (3) entidades en el segundo trimestre a nueve (9) entidades, equivalentes al 82 %, al cierre del segundo semestre de la vigencia 2025, lo cual refleja una mejora sustancial en la capacidad de reporte y análisis de la información.
En cuanto a la implementación de los lineamientos de formalización laboral, las E.S.E. continuaron con la ejecución de los planes y fases proyectadas, logrando la vinculación de personal asistencial y administrativo, con incrementos que, en algunos casos, superaron los ciento cincuenta (150) cargos formalizados, contribuyendo a la reducción de la contratación mediante prestación de servicios y al fortalecimiento de la estabilidad laboral.
En consecuencia, los resultados obtenidos permiten concluir que el indicador se mantiene en un rango de desempeño bueno, con tendencia ascendente. No obstante, se recomienda continuar el acompañamiento técnico a las entidades, con el fin de cerrar las brechas identificadas en la parametrización del sistema y garantizar la culminación de las fases de formalización previstas para la vigencia 2026.</t>
  </si>
  <si>
    <t>Para el reporte correspondientes al trimestre pasado (III), se evidenció un cumplimiento parcial de la meta, debido a que no fue posible reportar oportrunamente las acciones con aseguradores por parte de las Direcciones Regionales de Chocó y Norte. Esta situación se presentó como consecuencias de fallas técnicas que impidieron el cargue de la información dentro de los tiempos establecidos. 
No obstante, una vez superadas dichas contingencias, se registran los avances en estas dos regionales, lo que permite dar cumplimiento a la meta establecida para la vigencia, corresponidente a 2 actores del sistema de salud con acciones por parte de las Direcciones Regionales. A continuación, presenta esta información de manera detallada:
Regional Chocó:Mesa técnica en el marco RIAS . Mesa de PQRD FOMAG
Regional Norte: Se realizaron 3 Mesas de PQRD Cajacopi, Coosalud y Mutualser
De igual forma, se realizaron más acciones por parte de otras Direcciones Regionales, las cuales se presentan a continuación:
Regional Nororiental: Seguimiento mesa de contratación con Coosalud
Regional Orinoquia: Mesa de contingencia de medicamentos con Nueva EPS y el Gestor Farmacéutico de MyT -  Mesa problemática de prestación de servicios con Coosalud y los prestadores Salud Renal y MyT - Mesa problemática de prestación de servicios con Sanitas y los prestadores Salud Renal y MyT - Mesa problemática de prestación de servicios con Nueva EPS y los prestadores Salud Renal y MyT
Regional Occidental- Sede Agualongo: Mesa problemática de prestación  de servicios  con Asmet Salud y las ESE de la Costa Pacífica.
Regional Caribe: Mesa técnica en el  marco RIAS en Valledpar, Cesar.
Regional Sur: mesa de trabajo con los Seguro Obligatorio de Accidentes de Tránsito (SOAT) y la Nueva EPS</t>
  </si>
  <si>
    <t>Las evidencias e información aportadas por la dependencia son coherentes y suficientes para soportar el avance del indicador en el cuarto trimestre de 2025.
Así mismo, se solicitó el 22 de enero de 2026 a la gestora de la DET, la ampliación del análisis aportado inicialmente, lo cual se recibió e incorporó en el análisis ese mismo día.</t>
  </si>
  <si>
    <t>Carpeta comprimida con los listados de asistencia
 y presentaciones de las socializaciones lideradas o como apoyo por parte de DOLTSGF
https://supersalud-my.sharepoint.com/:u:/g/personal/vanessa_borrero_supersalud_gov_co/IQCpuACIOtv9TJRD5Zzy-1ckAQZwDCkcqCAiFOnl3qWT61E</t>
  </si>
  <si>
    <t xml:space="preserve">La OAP solicitó en el mes de enero a la DID la revisión del avance registrado y de los soportes y evidencias aportadas, toda vez que se observó un documento borrador (no final) con el cual se daba por cumplido el Lineamiento Programa de Gestión del Conocimiento Diseñado, también se pidió ampliar el análisis de los resultados, entre otros.
A 23 de enero de 2026, se recibió respuesta de la DID frente a algunos puntos, y han solicitado a la OAP un poco más de tiempo para atender los otros requerimientos. </t>
  </si>
  <si>
    <t xml:space="preserve">Se realizó la ejecución el contrato 116 de 2025 por valor de $1,634,000,000 con avance técnico del 100%. Este contrato abarca dos proyectos independientes que hacen parte de dos programas y el Objeto es: Desarrollar e Implementar el Programa de Gobernanza de Datos en las etapas restantes de diseño y arquitectura, implementación, y operación y control, y el Programa de Inteligencia de Negocios y Analítica de la Superintendencia Nacional de Salud 
 ALCANCE: Terminar de desarrollar e implementar las etapas restantes del programa de Gobernanza de Datos, iniciado en el 2024: 
	Fase 3: Arquitectura y Diseño en las subfases y actividades restantes no desarrolladas en el Contrato 131 de 2024 Subfase 3.1. actividad 3.1.3. para identificar herramientas y tecnología que apoye las capacidades de la GoD, subfases 
	Subfase 3.2, Definición de Marcos de operación, 
	Subfase 3.3, Formalización del compromiso y flujo de trabajo 
	Fase 4: Implementación (implantación) 
	Fase 5: Operación y Cambio 
* Desarrollar e Implementar el Programa de Inteligencia de Negocios de la Superintendencia Nacional de Salud: 
	Fase 1 Estructuración 
	Fase 2 Desarrollo 
	Fase 3 Despliegue 
	Fase 4 Implementación, operación, seguimiento y evaluación 
El segundo proyecto se relaciona con la Implementación de la Política de Gestión de Información Estadística, para lo cual se realizó la contratación prestación de servicios de dos OPS, por valor de $71,093,972, que apoyaron a la entidad en avanzar en la formulación del Plan Estadístico Institucional y en la preparación para la certificación de las operaciones estadísticas y en el desarrollo de los mecanismos de la Política de Gestión de la Información Estadística de la Superintendencia Nacional de Salud. 
Los profesionales contratados fueron Yamit Juliana Tovar y Hernado Trilleros. </t>
  </si>
  <si>
    <t>1. Informe inventarios documentales_
2. FE_Hist usuario creac invent docum FUID
3. LEVANTAMIENTO_DE_DESARROLLO_SW_FUID
4. FLUJO_HOMOGENIZACION_V_1
5. BASE_CSV_DE_DATOS_CARGA_SUPERARGO
6. DIFT26_ANDRES_ZAMUDIO_5060R_259_CJ_REV_31_12_2025
7. DIFT26_EDGAR_VILLAMIL_3612R_154_CJ_REV_31_12_2025
8. DIFT26_EDWIN_PINZON_1323R_104_CJ_REV_31_12_2025</t>
  </si>
  <si>
    <t>Régimen de inhabilidades, incompatibilidades y conflicto de interés.</t>
  </si>
  <si>
    <t>Lista de asistencia
Anexo 1. Base Universidad Distrital</t>
  </si>
  <si>
    <t xml:space="preserve">Se realizo un diplomado de 80 horas </t>
  </si>
  <si>
    <t>Lista de asistencia
Anexo 2. Derecho</t>
  </si>
  <si>
    <t>Se realizo un curso de 32 horas</t>
  </si>
  <si>
    <t>Lista de asistencia
Anexo 3. Gestión del Talento Humano</t>
  </si>
  <si>
    <t>Se realiza evento de capacitacion con la participacion de 68 personas</t>
  </si>
  <si>
    <t>Se realizo un curso  de 32 horas</t>
  </si>
  <si>
    <t>Se llevo a cabo un curso de 32 horas</t>
  </si>
  <si>
    <t>Se realizo un curso con una duració de 32 horas</t>
  </si>
  <si>
    <t>Lista de asistencia
Anexo 4. Último día para inscribirse en los cursos del SENA_ planinstitucionaldecapacitacion - Outlook</t>
  </si>
  <si>
    <t>El curso fue ofertado el 6 de marzo, pero no puede llevarse a cabo debido a que no se logró conformar el grupo mínimo requerido para ser dictado.</t>
  </si>
  <si>
    <t xml:space="preserve">Se realizo diplomado de 120 horas </t>
  </si>
  <si>
    <t xml:space="preserve">Se realizo un diplomado de 120 horas </t>
  </si>
  <si>
    <t xml:space="preserve">Se realizo un curso de 32 horas - </t>
  </si>
  <si>
    <t xml:space="preserve">Se realizo un curso con una duración de 32 horas </t>
  </si>
  <si>
    <t>Lista de asistencia 
Anexo 5. Estilos de Comunicación</t>
  </si>
  <si>
    <t>Se realizo una charla el 15 de mayo con participacion de 254 personas</t>
  </si>
  <si>
    <t>Lista de asistencia 
Anexo  4. RV_ Último día para inscribirse en los cursos del SENA_ planinstitucionaldecapacitacion - Outlook</t>
  </si>
  <si>
    <t>Lista de asistencia
Anexo 6. Charla de Creatividad en Innovación</t>
  </si>
  <si>
    <t>Se realiza evento de capacitación con una participacion de 276 funcionarios</t>
  </si>
  <si>
    <t>Lista de asistencia
Anexo  4. RV_ Último día para inscribirse en los cursos del SENA_ planinstitucionaldecapacitacion - Outlook</t>
  </si>
  <si>
    <t xml:space="preserve">Lista de asistencia
Anexo 7. Transf Dgital </t>
  </si>
  <si>
    <t xml:space="preserve">Se realiza evento de capacitacion </t>
  </si>
  <si>
    <t xml:space="preserve">Lista de asistencia
Anexo 8. Espacio, Lugar y Territorio </t>
  </si>
  <si>
    <t>Se realiza evento de capacitacion con una participación promedio de 198 funcionarios.</t>
  </si>
  <si>
    <t xml:space="preserve">Lista de asistencia
Anexo 9. Excel avanzado </t>
  </si>
  <si>
    <t>Se realiza curso con el SENA</t>
  </si>
  <si>
    <t>Lista de asistencia
Anexo 10. Excel basico</t>
  </si>
  <si>
    <t>Lista de asistencia
Anexo 11. Excel intermedio</t>
  </si>
  <si>
    <t>Se realiza curso de 32 horas</t>
  </si>
  <si>
    <t xml:space="preserve">Se realiza curso de 32 horas </t>
  </si>
  <si>
    <t>Lista de asistencia
Anexo 12. Gobierno Digital</t>
  </si>
  <si>
    <t>Se realizan varios  eventos relacionados con este tema, cibersegidad 315 funcionarios y tranformación Digital 230 funcionarios</t>
  </si>
  <si>
    <t xml:space="preserve">Lista de asistencia
Anexo 13. Inteligencia emocional y Estress laboral </t>
  </si>
  <si>
    <t>Evento realizado con la paricipacion de 310 funcionarios</t>
  </si>
  <si>
    <t>Lista de asistencia
Anexo 14. Trato Digno</t>
  </si>
  <si>
    <t>Se realizo el evento con una participación de 350 funcionarios</t>
  </si>
  <si>
    <t>Lista de asistencia
Anexo 15. Lenguaje claro</t>
  </si>
  <si>
    <t>Se realizo el evento con una participacion de mas 200 funcionarios</t>
  </si>
  <si>
    <t>Lista de asistencia
Anexo 16. Liderazgo femenino</t>
  </si>
  <si>
    <t>Se realizo el evento con una participacion de mas 160 funcionarios</t>
  </si>
  <si>
    <t>Lista de asistencia
Anexo 17. Planeación y Gestión MIPG</t>
  </si>
  <si>
    <t>Se realizo el evento con la participacion de más de 200 funcionarios</t>
  </si>
  <si>
    <t>Lista de asistencia
Anexo 18. Herramientas Tecnologicas</t>
  </si>
  <si>
    <t>Se realizan varios  eventos de sencibilización tenologica, cibersegidad 315 funcionarios,  tranformación Digital 230 funcionarios, analitica de datos y tranformacion digital.</t>
  </si>
  <si>
    <t>Lista de asistencia
Anexo 19. Ley 2297 de 2024 art. 6</t>
  </si>
  <si>
    <t>Se realizo evento de capacitacion realizado el 17 de marzo con la participacion de 312 funcionarios</t>
  </si>
  <si>
    <t>Lista de asistencia
Anexo 20. 21. ESTRATEGIAS Y EQUIPOS DE TRABAJO</t>
  </si>
  <si>
    <t>Se realizo un curso con la participación de 36 funcionarios</t>
  </si>
  <si>
    <t xml:space="preserve">Lista de asistencia
Anexo 22. Valores del código de integridad y Conflicto de intereses </t>
  </si>
  <si>
    <t xml:space="preserve">Se realizan varios eventos con la participación de 200 funcionarios </t>
  </si>
  <si>
    <t>Lista de asistencia
Anexo 23. Acciones Preventivas sobre Acoso</t>
  </si>
  <si>
    <t>Evento realizado con la participacion de 307 funcionarios.</t>
  </si>
  <si>
    <t>Lista de asistencia
Anexo 24. Transpersonalidad</t>
  </si>
  <si>
    <t>Evento realizado con participacion de 23 coordinadores.</t>
  </si>
  <si>
    <t>Lista de asistencia
Anexo 25. Normatividad Laboral y Derecho Colectivo</t>
  </si>
  <si>
    <t xml:space="preserve">Evento realizado </t>
  </si>
  <si>
    <t>Lista de asistencia
Anexo 26. Enfoqiue de Genero</t>
  </si>
  <si>
    <t>Se llevaron a cabo varios eventos asociados con el tema y con a participacion de mas de 600 funcionarios</t>
  </si>
  <si>
    <t xml:space="preserve">Se realizo un curso de 32 horas </t>
  </si>
  <si>
    <t>Lista de asistencia
Anexo 27. Inducciones corporativas</t>
  </si>
  <si>
    <t>Se realizaron 16 eventos de induccion.</t>
  </si>
  <si>
    <t xml:space="preserve">Lista de asistencia
Anexo 28. Orientación a resultados </t>
  </si>
  <si>
    <t>Evento realizado con la participación de 277 funcionarios.</t>
  </si>
  <si>
    <t>Lista de asistencia
Anexo 29. Integridad y conflicto de intereses</t>
  </si>
  <si>
    <t>Lista de asistencia
Anexo 30. Inhabilidades, Incopatibilidades y Conflictos</t>
  </si>
  <si>
    <t>Se realiza evento de capacitacion con la participacion de 473 funcionarios</t>
  </si>
  <si>
    <t>Actas, informes</t>
  </si>
  <si>
    <t>Acta de reunión - asistencia</t>
  </si>
  <si>
    <t>Listas de asistencias, registros fotograficos</t>
  </si>
  <si>
    <t xml:space="preserve">Capacitación en seguridal vial </t>
  </si>
  <si>
    <t>Realizar mediciones higiénicas temperatura  sede central y regionales según Matriz IPVRDC</t>
  </si>
  <si>
    <t>Componente de seguridad y salud en el trabajo</t>
  </si>
  <si>
    <t>Diseñar el Plan de Trabajo año 2026</t>
  </si>
  <si>
    <t>Porcentaje de avance en la ejecución del Plan anual de Seguridad y Salud en el Trabajo</t>
  </si>
  <si>
    <t xml:space="preserve"> Relacionar Producto / Evidencia</t>
  </si>
  <si>
    <t>SEGUIMIENTO</t>
  </si>
  <si>
    <t>Cuarto trimestre de 2025</t>
  </si>
  <si>
    <t>Porcentaje (%) de avance o cumplimiento</t>
  </si>
  <si>
    <t>Resultado de la Gestión</t>
  </si>
  <si>
    <t>Anexo 1. Listas de asistencia</t>
  </si>
  <si>
    <t>La Dirección de Talento humano informa que durante el ultimo semestre de la vigencia 2025, realizo 5 talleres de carácter lúdico-pedagógicos dirigido a grupos focales de todas las áreas de la entidad para fortalecer la apropiación y toma de conciencia de los valores contenidos en el código de Integridad</t>
  </si>
  <si>
    <t>Anexo 2. Base de seguimiento a los productos de comunicaciones</t>
  </si>
  <si>
    <t>La Dirección de Talento Humano comunica que la Oficina Asesora de Comunicaciones gestiono la ejecución de la programación de 94 campañas de Secretaría General y sus direcciones.</t>
  </si>
  <si>
    <t>Anexo 3. PETH 2026</t>
  </si>
  <si>
    <t>La Dirección de Talento humano entre noviembre y diciemnre de 2025 realizo la formulación del PETH, asi como la actualización de los cronogramas para la vigencia 2026</t>
  </si>
  <si>
    <t>Anexo 4. Planta de personal  con los datos incluidos</t>
  </si>
  <si>
    <t xml:space="preserve">La Dirección de Talento Humano informa que en la base de la planta de personal, se incluyeron las respectivas direcciones eléctronicas correspondientes al perfil del manual de funciones de los empleos en vacancia temporal y empleos actualmente ocupados por su titular. </t>
  </si>
  <si>
    <t>Anexo 5. Documento de Caracterización</t>
  </si>
  <si>
    <t>La Dirección de Talento Humano actualizo el documento de Caracterización de los Grupos de Interés internos.</t>
  </si>
  <si>
    <t>Anexo 6. Informe de causas de retiro</t>
  </si>
  <si>
    <t>La Dirección de Talento Humano informa que realizo un analisis estadistico acerca de las causas de retiro de los exfuncionarios en la vigencia 2025</t>
  </si>
  <si>
    <t>Anexo 7. Informe de ejecución del Plan Anual de Vacantes</t>
  </si>
  <si>
    <t>En la pagina 2 del Plan Anual de Vacantes  se describe cuantitativamente los procesos meritocráticos realizados con el acompañamiento de la Función Pública a los aspirantes a cargos  de libre nombramiento y remoción.</t>
  </si>
  <si>
    <t>En las paginas 1 y 2 del Plan Anual de Vacantes  se describe el proceso que se viene realizando para la vinculación de los servidores en los cargos provisionales.</t>
  </si>
  <si>
    <t>Anexo 8. Información actualizada en el SIGEP</t>
  </si>
  <si>
    <t>La Dirección de Talento Humano informa que verifico el registro de la Información de los funcionarios descargada en el aplicativo SIGEP II.</t>
  </si>
  <si>
    <t>Anexo 9. Informe de gestión del concurso de méritos</t>
  </si>
  <si>
    <t>A partir de la pagina 2 a la 6 se observa que en  Plan Anual de Vacantes  se observa la realización de seguimiento al  concurso de méritos con la CNSC.</t>
  </si>
  <si>
    <t xml:space="preserve">La Dirección de Talento Humano presenta los resultados del plan de vacantes y el plan de previsión de empleos de la entidad </t>
  </si>
  <si>
    <t>Anexo 10. Informe de actualización de las historias laborales</t>
  </si>
  <si>
    <t xml:space="preserve">La Dirección de Talentio Humano presenta un informe con información relacionada con la actualización de las historias laborales </t>
  </si>
  <si>
    <t>Anexo 11. Informe de la Gestión del Rendimiento</t>
  </si>
  <si>
    <t>La Dirección de Talento Humano informa que ejecuto las actividades definidas para el componente de la Gestión del Rendimiento de la entidad, y las mismas se encuentran detalladas en el informe adjunto</t>
  </si>
  <si>
    <t>Anexo 12. Informe de ejecución del Plan Institucional de Capacitación.</t>
  </si>
  <si>
    <t>La Dirección de Talento Humano informa que ejecuto las actividades programadas en el PIC y en el respectivo cronograma durante la vigencia 2025. Por ende, se anexa el informe trimestral de las actividades ejecutadas.</t>
  </si>
  <si>
    <t>Anexo 13. Campaña remititda a través de correo electrónico</t>
  </si>
  <si>
    <t>La Dirección de Talento Humano informe que diseño y difundio varias campañas comunicativas orientada a estimular la participación de los todos los funcionarios en los eventos de Capacitación</t>
  </si>
  <si>
    <t>Anexo 14. Reporte de información generado por el aplicativo.</t>
  </si>
  <si>
    <t>La Dirección de Talento Humano informa que se actualizo continuamente el registro de información en el aplicativo de seguimiento y control de competencias, correspondiente a las capacitaciones realizadas a los funcionarios durante la vigencia 2025.</t>
  </si>
  <si>
    <t>Anexo 15. Informe de ejecución del programa de Bilingüismo.</t>
  </si>
  <si>
    <t>La Dirección de Talento Humano informa que se logró la participación de 45 funcionarios en el curso de inglés básico, fortañeciendo sus competencias comunicativas iniciales en inglés, contribuyendo al desarrollo profesional y al cumplimiento del Plan Institucional de Capacitación.</t>
  </si>
  <si>
    <t>Anexo 16. Diagnóstico de necesidades de capacitación</t>
  </si>
  <si>
    <t>La Dirección de Talento Humano informa que se realizo el diagnostico de necesidades de capacitación, con el proposito de identificar y prioriozar las capacitaciones para ser ejecutadas en el PIC de la vigencia 2026</t>
  </si>
  <si>
    <t>Anexo 17. Informe de ejeución del Programa de Enfoque de Género, Diversidad e Inclusión.</t>
  </si>
  <si>
    <t>La Dirección de Talento Humano informa que durante el segundo semestre de la vigencia 2025, se realizaron distintas actividades relacionadas con el Programa de Enfoque de Género, Diversidad e Inclusión.</t>
  </si>
  <si>
    <t>Anexo 18. Informe del trámite de las solicitudes de teletrabajo allegadas en el período.</t>
  </si>
  <si>
    <t xml:space="preserve">La Dirección de Talento Humano comunica que durante el cuarto trimestre de la vigencia 2025 no se tramitaron solicitudes de teletrabajo, ya que el manual se encontraba en proceso de actualización. No obstante, por dos causales extraordinarias de teletrabajo se concedio este beneficio a 519 funcionarios </t>
  </si>
  <si>
    <t>Anexo 19. Informe de ejecución del Plan de Bienestar social e incentivos</t>
  </si>
  <si>
    <t>La Dirección de Talento Humano informa que ejecuto las actividades programadas en el plan de bienestar social e incentivos y en el respectivo cronograma durante la vigencia 2025. Por ende, se anexa el informe trimestral de las actividades ejecutadas.</t>
  </si>
  <si>
    <t>Anexo 20. Informe de ejecución del Plan Anual de Trabajo de Seguridad y  Salud en el trabajo.
Anexo 21. Anexos del Plan Anual de Trabajo de Seguridad y  Salud en el trabajo</t>
  </si>
  <si>
    <t xml:space="preserve">La Dirección de Talento Humano informa que ejecuto las actividades programadas en el plan de SST durante el último trimestre de la vigencia 2025. </t>
  </si>
  <si>
    <t>Anexo 1. Acta de reunión comité pág 26-27</t>
  </si>
  <si>
    <t>Se realizó socialización de ejecución del SG-SST 2025 generando compromisos.</t>
  </si>
  <si>
    <t>Anexo 2. Lista de asistencia talleres apoyo psicológico 
Anexo 3. Lista asistencia inducción SST
Anexo 4. Acta de reunión mesa de trabajo con la dirección de contratación</t>
  </si>
  <si>
    <t>Se ejecutan acciones para dar cumplimiento a las oportunidades de mejora</t>
  </si>
  <si>
    <t>Anexo 5. Actas de reunión ARL</t>
  </si>
  <si>
    <t>Se realizan reuniones mensuales de seguimiento a cumplimiento plan de trabajo pactado.</t>
  </si>
  <si>
    <t>Anexo 0. Informe de SSTen el cual se incluyen indicadores del trimeste con el análisis correspondiente. Ver página 4 y 5</t>
  </si>
  <si>
    <t xml:space="preserve">Se realizo el analisis de los indicadores del ultimo trimestre </t>
  </si>
  <si>
    <t>Anexo 6. Captura de pantalla de reuniones Copasst
Anexo 7. Resolución de convocatoria conformación CCL</t>
  </si>
  <si>
    <t>Se acompaño la gestión del COPASST y el CCL</t>
  </si>
  <si>
    <t xml:space="preserve">
Anexo 0. Informe de SST. Ver página 6</t>
  </si>
  <si>
    <t xml:space="preserve">El reporte de la autoevaluación esta sujeto a la disponibilidad del aplicativo del Ministerio de Trabajo. </t>
  </si>
  <si>
    <t xml:space="preserve">Anexo 8. Correos electrónicos de seguimiento </t>
  </si>
  <si>
    <t>Se informa que a la fecha del 31 de diciembre las personas no habian terminado de realizar el curso. No obstante, se les hizo seguimiento acerca de la terminación del mismo</t>
  </si>
  <si>
    <t>Anexo 4.Asistencia reunión contratación</t>
  </si>
  <si>
    <t>Se realizo una reunión con la Dirección de Contratación para definiir la estartegia para realizar seguimiento al cumplimiento de SST por parte de los contratistas</t>
  </si>
  <si>
    <t>Anexo 9. Informe PVE psicosocial
Anexo 10. Listado asistencia actividades PVE psicosocial
Anexo 11. Listado de asistencia actividades PVE Osteomuscular</t>
  </si>
  <si>
    <t>Se ejecutaron los programas de vigilancia epidemiologica al funcionariado de la Entidad</t>
  </si>
  <si>
    <t>Anexo 0. Informe de SST. Ver página 7</t>
  </si>
  <si>
    <t>Se realizo acompañamiento  integral al trabajo de funcionarios en condición de discapacidad y Teletrabajo, incluyendo levantamiento de necesidades de capacitación, asi como implementacion de mejoras en puestos de trabajo</t>
  </si>
  <si>
    <t>Anexo 12. Conceptos médicos 
Anexo 0. Informe de SST, ver pagina 1</t>
  </si>
  <si>
    <t>Se adjuntan como ejemplo 3 conceptos medicos. Igualmente, en el informe se detallan las cantidades y tipos de examenes realizados</t>
  </si>
  <si>
    <t>Anexo 13.  Informe de reporte de accidentes 
Anexo 14. Informe investigación AT</t>
  </si>
  <si>
    <t>Se incluye reporte e investigación de accidente de trabajo del mes de noviembre.</t>
  </si>
  <si>
    <t>Anexo 15. Informe de condiciones de salud</t>
  </si>
  <si>
    <t>Se realizo seguimiento al resultado de las condiciones de salud en el trabajo con base en los informes que entrega la IPS contratada.</t>
  </si>
  <si>
    <t xml:space="preserve">Anexo 16. Asistencias actividades semana de salud
Anexo 0. Informe de SST, ver páginas 1 y 2
</t>
  </si>
  <si>
    <t>Se realizo la Semana de la SST y celebración del día de la SST</t>
  </si>
  <si>
    <t>Anexo 0. Informe SST, ver paginas 2 y 3</t>
  </si>
  <si>
    <t>Se realizo el simulacro general de evacuación por simulación de Sismo</t>
  </si>
  <si>
    <t>Anexo 19. Matriz en excel con el PTA del año 2026 (DEFT35)</t>
  </si>
  <si>
    <t>Se diseño el plan de trabajo para la vigencia 2026</t>
  </si>
  <si>
    <t>Secretaria General 
Dirección Talento Humano</t>
  </si>
  <si>
    <t>NA en el periodo seguimiento</t>
  </si>
  <si>
    <t>Se realiza el análisis complementario al , identificando las mejoras a la digaramación de la actividad crítica o clave de éxito de la GD, de acuerdo con las decisiones formalizadas por parte de la Oficina Asesora de Planeación. 
1. Actividades criticas de exito
https://n9.cl/rsaxu</t>
  </si>
  <si>
    <t>Elaborada metodología para evaluar la efectividad de las capacitaciones gestionadas por el GGD; 
https://acortar.link/TBY0Fd</t>
  </si>
  <si>
    <t>Se informa la gestiòn relacionada con la elaboraciòn del Cuadro de Clasificación Documental de conformidad con la actualización de la TRD V5, de acuerdo con los lineamientos establecidos por el Archivo General de la Nación.
Se comparte enlace en el cual se puede consultar el Cuadro de Clasificación Documental – CCD, en virtud de la actualización de la Tabla de Retención Documental – TRD Versión 5.
Consultar 2. Elaborar el Cuadro de Clasificación Documental
https://n9.cl/e9qrgd</t>
  </si>
  <si>
    <t>Se informa la gestiòn realizada en el proceso de actualización, aprobación (CIGD) y remisión de la TRD al AGN, de acuerdo con las etapas establecidas en la normatividad aplicable. Se actualizaron las Tablas de Retención Documental – TRD Versión 5 de la Superintendencia Nacional de Salud – SNS, las cuales se pueden consultar en el 
siguiente enlace.
Consultar 3. Actualización, aprobación (CIGD) y remisión de la TRD al AGN
https://n9.cl/e9qrgd</t>
  </si>
  <si>
    <t>En el Informe y anexos adjuntos en el link, se informa sobre las actividades ejecutadas para realizar la transferencia documental secundaria al Archivo General de la Nación, correspondiente a los documentos del tercer periodo de historia institucional de la Superintendencia Nacional de Salud.  Consultar 4. Transferencia documental secundaria.
https://n9.cl/rsaxu</t>
  </si>
  <si>
    <t>En el Informe y Anexos se presentan las actividades ejecutadas como parte del proceso de eliminación de los documentos de archivo de la Superintendencia Nacional de Salud, cuyo trámite culminó en el quinto periodo de historia institucional (1994-06-20 al 2007-03-29) y se encuentran valorados en las Tablas de Retención Documental (TRD) versión 1. 
Consultar 5. Proceso de eliminación documental analógica.
https://n9.cl/rsaxu</t>
  </si>
  <si>
    <t>Se formaliza el Manual del Sistema Integrado de Conservación – SIC, versión 01, que establece lineamientos para la preservación de documentos físicos y electrónicos. Se estructuran seis programas preventivos, incluyendo sensibilización, mantenimiento, saneamiento ambiental, monitoreo, almacenamiento y atención de emergencias documentales, en cumplimiento del Acuerdo 01 de 2024 y normativa archivística vigente.
https://acortar.link/DI8LIT</t>
  </si>
  <si>
    <t>Se informa sobre la gestión relacionada con la identificación de archivos y Documentos relacionados con derechos humanos, memoria Histórica y conflicto armado interno, de acuerdo con los criterios Definidos por el Archivo General de la Nación en su acuerdo 001 de 2024, para la Superintendencia Nacional de Salud en el marco de la actualización de las tablas de retención documental. Ver Informe y Anexos.
Consultar 6. Series y subseries relativas DH, memoria histórica y conflicto armado
https://n9.cl/rsaxu</t>
  </si>
  <si>
    <t>El presente informe describe las actividades realizadas durante la vigencia 2025 relacionadas con la implementación, uso y fortalecimiento del Gestor Documental SuperArgo, incluyendo procesos de capacitación, soporte funcional, transferencia de conocimiento, gestión del cambio, desarrollos tecnológicos y análisis del estado de cumplimiento frente al modelo de requisitos MoReq, así como las recomendaciones y acciones requeridas para la vigencia siguiente. 
Consultar 7. implementación de un Sistema de Gestión de documentos electrónicos
https://n9.cl/rsaxu</t>
  </si>
  <si>
    <t>Se presenta Informe en el que se exponen las funcionalidades y mecanismos establecidos en el Gestor Documental SuperArgo para garantizar la seguridad de los radicados y expedientes electrónicos, conforme a lo dispuesto en la Ley 1712 de 2024 – Ley de Transparencia y del Derecho de Acceso a la Información Pública. 
Consultar 8. Seguridad de información contenida en documentos electrónicos SGDE
https://n9.cl/rsaxu</t>
  </si>
  <si>
    <t xml:space="preserve">Se implementa el control de actos administrativos mediante consecutivo único en el Sistema SuperArgo, garantizando trazabilidad, autenticidad y cumplimiento normativo. Se parametrizan tipos de radicado, se habilitan plantillas alineadas al SIG y se fortalecen los procesos de radicación conforme a la Ley 594 de 2000, el Decreto 1080 de 2015 y el Acuerdo 001 de 2024
Consultar 9. consecutivo único los actos administrativos de la entidad - SGDE
https://n9.cl/rsaxu
</t>
  </si>
  <si>
    <t>El objetivo de este informe es detallar el seguimiento realizado a las dependencias de la entidad para garantizar la correcta clasificación documental, la conformación adecuada de los expedientes electrónicos y su administración eficiente, en línea con los lineamientos establecidos en la normatividad archivística vigente y las necesidades tecnológicas de la entidad.
Consultar 10. Seguimiento a la funcionalidad de crear los expedientes electrónicos
https://n9.cl/rsaxu</t>
  </si>
  <si>
    <t>Este informe presenta las estrategias implementadas para garantizar el acceso, consulta y tratamiento adecuado de la información registrada a través del formulario web PQRD, asegurando el cumplimiento del derecho fundamental al habeas data, la protección de datos personales y el respeto a la intimidad de los ciudadanos, conforme a lo establecido en la Ley 1581 de 2012 y la Ley 1712 de 2014.
Consultar 11. Desarrollo de estrategias de acceso_Formulario_PQRD
https://n9.cl/rsaxu</t>
  </si>
  <si>
    <t xml:space="preserve">Se informa y exponen los avances alcanzados en los proyectos propuestos para el despliegue de productos del componente cultural del Modelo de Gestión Documental y Administración de Archivos (MGDA). El informe presenta el trabajo desarrollado desde el inicio de actividades en el mes de agosto, hasta diciembre del presente año.
Consultar 12. Despliegue de productos del componente cultural MGDA
https://n9.cl/rsaxu
</t>
  </si>
  <si>
    <t>Se reporto el avance en la ejecución del Plan de Acción para cerrar brechas identificadas en el diagnóstico integral de archivos. Se aplicó la matriz de información y el análisis DOFA para consolidar hallazgos estratégicos, y se conformó equipo técnico de apoyo, se finalizao en el mes de agosto de 2025, se ha diligenciado información correspondiente a 75 oficinas productoras.
https://acortar.link/MCGGEk</t>
  </si>
  <si>
    <t>La Política de GD actualizada se cumplio con actividad con la  publicación el 25 de febrero en la web de la SNS. 
https://acortar.link/m4U2Mq</t>
  </si>
  <si>
    <t>El PGD actualizado fue presentado para validación metodológica según lineamientos del SIG, a la OAP en el primer trimestre 2025
 https://acortar.link/tWAh6B</t>
  </si>
  <si>
    <t>La actualización y aprobación del instrumento archivístico PINAR se gestionó el 17 de febrero de 2025. Fue presentado para validación metodológica en el SIG a la OAP cumplido en el primer trimeste de 2025.
https://acortar.link/m4U2Mq</t>
  </si>
  <si>
    <t>Se realizó la actualización de Riesgos de Gestión, Corrupción y Fiscales de la Gestión archivística documental en el segundo trimestre 2025
https://acortar.link/gVKL1i</t>
  </si>
  <si>
    <t>El Plan Estratégico Institucional (PEI) de la SNS definido para las vigencias 2024-2026 aborda estrategias clave para la articulación de la gestión documental con el plan estratégico institucional, destacando acciones necesarias para garantizar la preservación, conservación y difusión del acervo documental, así como la preservación digital de los documentos electrónicos almacenados en el Sistema de Gestión Documental Argo. Para lo anterior, se determinaron algunas estrategias, proyectos y planes propuestos, cumplido en el primer trimestre del 2025.
https://acortar.link/m4U2Mq</t>
  </si>
  <si>
    <t xml:space="preserve">Se documenta en el tercer trimestre de 2025, la articulación de la política de gestión documental con las políticas del Modelo Integrado de Planeación y Gestión – MIPG, priorizando componentes como seguridad y salud en el trabajo, gestión ambiental y seguridad de la información. Se identifican sinergias entre los beneficios de la gestión documental y las dimensiones del MIPG, fortaleciendo la cultura archivística, la transparencia, el gobierno digital y la protección de la memoria institucional.
https://acortar.link/vTv0Cj
</t>
  </si>
  <si>
    <t>Se diseñaron los indicadores de gestión para la medición del PINAR y PGD en segundo y tercer trimestre 2025
https://acortar.link/1r9YPN</t>
  </si>
  <si>
    <t>Se elaboró la versión del Programa específico de documentos vitales o esenciales en el primer semestre.
https://acortar.link/2TpLA9</t>
  </si>
  <si>
    <t>Se formularon Listas de chequeo para el seguimiento y control de la función archivística y su objetivo es evaluar los procesos de la Gestión Documental de la Superintendencia Nacional de Salud (SNS) para verificar su cumplimiento con los requisitos normativos, con el fin de promover la mejora continua, cumplida en el primer trimestre de 2025
https://acortar.link/m4U2Mq</t>
  </si>
  <si>
    <t>Se elabora Informe con el desarrollo de estrategias para administración, la regulación normativa, la adecuación de instalaciones, la conformación y estructura del equipo de trabajo y los modelos de capacitaciones, se cumplio en el segundo trimestre del 2025,
https://acortar.link/QvaAp1</t>
  </si>
  <si>
    <t>Se elabora Informe con el desarrollo de actividades orientadas a la adecuación de instalaciones o espacios destinados  para la custodia de documentos, en el primer semestre de 2025.
https://acortar.link/tupw1j</t>
  </si>
  <si>
    <t>Se elaboran estrategias para garantizar la administración de archivos institucionales, articuladas con la política de gestión documental, el PINAR y el PGD. Se identifican recursos, marcos normativos y metodológicos (MIPG, MGDA, SIG) para fortalecer la función archivística, la cultura documental y la implementación de soluciones tecnológicas. Se proyecta el fortalecimiento de la gestión documental mediante recursos aprobados en los planes de inversión 2025–2030. se realizo en el tercer trimestre del 2025
https://acortar.link/kmKyt7</t>
  </si>
  <si>
    <t>El Grupo de Gestión Documental (GGD) elaboró la propuesta de temas relacionados con los lineamientos archivísticos y los procesos de gestión documental, para alinearlos con el programa específico del Plan Institucional de Capacitaciones (PIC), el cual debe actualizarse anualmente y articularse con el Programa Institucional de Capacitaciones de la Dirección de Talento Humano. Posteriormente, se elaboró el cronograma del PIC del GGD, el cual fue revisado y aprobado por la coordinación del Grupo de Gestión Documental. Una vez aprobado, el documento fue remitido a la Dirección de Talento Humano para su integración con el PIC institucional. Se realizo en el primer trimestre del año
https://acortar.link/m4U2Mq</t>
  </si>
  <si>
    <t>Se realizo en el segundo trimestre de 2025 https://acortar.link/kYYHHU</t>
  </si>
  <si>
    <t>Elaborado Informe sobre los aspectos previstos en el proceso de planeación del Programa de Gestión Documental 2025. se concluyo en el primer semestre de 2025
https://acortar.link/l7kICo</t>
  </si>
  <si>
    <t>El Programa Específico de Reprografía fue aprobado por el director Administrativo, con el acompañamiento del enlace de la Oficina Asesora de Planeación – OAP. En correo del 01 de abril de 2025 se informó al líder del proceso de Gobierno y Gestión de Datos e Información, sobre la publicación del Programa Específico de Reprografía. Como parte de la articulación interdependencial establecida para su implementación, la publicación del Programa se refleja en la Página de Planes y Programas, en cumplimiento de las disposiciones internas de divulgación y transparencia. Se concluyo en el segundo trimestre del año.
https://acortar.link/4xzRRp</t>
  </si>
  <si>
    <t>Elaboración de GUÍA DE USUARIO VALIDACION CONSECUTIVOS, vinculada con el funcionamiento de Superargo. Esta guía describe el procedimiento para identificar y validar consecutivos faltantes en radicados de entrada, salida y actos administrativos.
Se consultará con la OAP, para normalizarla como documento en el SIG. se concluyo en el segundo trimestre de 2025
https://acortar.link/4WsiCO
Manuales formalizados en el SIG:
Manual para la gestión y administración de recepción de
documentos de entrada y salida. https://docs.supersalud.gov.co/PortalWeb/planeacion/AdministracionSIG/DIMN06.pdf
Manual para la radicación de comunicaciones oficiales de entrada
https://docs.supersalud.gov.co/PortalWeb/planeacion/AdministracionSIG/DIMN19.pdf</t>
  </si>
  <si>
    <t>Se concluyo en el segundo trimestre de 2025 
https://acortar.link/kYYHHU</t>
  </si>
  <si>
    <t>En una primera fase se elaboró documento que incluye la planeación para realizar la Transferencia Documental Primaria desde las dependencias al Archivo Central de la SNS, con el cronograma respectivo. Este describe en el Plan de Transferencias Documentales Primarias las etapas de alistamiento, formalización y traslado. Se concluyo en el primer trimestre de 2025
https://acortar.link/m4U2Mq</t>
  </si>
  <si>
    <t>Se desarrollan actividades para la construcción del Plan de Preservación Digital a Largo Plazo en el marco del Sistema Integrado de Conservación. Se realizan jornadas de capacitación, mesas técnicas, actualización de instrumentos archivísticos y diagnóstico del estado de conservación. Se formula la primera versión del PPDLP, articulada con programas y procedimientos documentales, fortaleciendo la cultura archivística y la infraestructura tecnológica institucional. Se concluyo en el tercer trimestre de 2025.
https://acortar.link/uQMYBd</t>
  </si>
  <si>
    <t>En el mes de abril se gestionó correo y mesa de trabajo con STI y OAP para contextualizar y trabajar lineamientos en Preservación digital a largo plazo, se concluyo en el segundo trimestre de 2025
https://acortar.link/QocpJj</t>
  </si>
  <si>
    <t>Se avanzó en la implementación del Programa Específico de Documentos Especiales, priorizando la intervención de soportes almacenados en el cuarto frío del Archivo Central. Se categorizan los materiales según estabilidad y volumen, y se plantean estrategias de migración tecnológica y adecuación de entornos seguros para su conservación. Se discrimina los soportes que reposan en el cuarto frio, así como las cantidades de cada uno de ellos, el proceso de intervención requerido, la prioridad de intervención, los requerimientos técnicos y los insumos para desarrollar la actividad Se contempla la contratación de terceros para diagnóstico e inventario técnico. Se concluyo en el tercer trimestre de 2025
https://acortar.link/qO7cSK</t>
  </si>
  <si>
    <t>Se gestionó en el segundo y tercer trimestre de 2025 la elaboración del Modelo de requisitos de gestión de documentos electrónicos SNS_V2_2025.
https://acortar.link/kYYHHU
Se gestionó la elaboración del Esquema de Metadatos,Tablas de Control de Acceso.
https://acortar.link/peW81H</t>
  </si>
  <si>
    <t>Se realizaron 68 actividades de entrenamiento entre junio y septiembre de 2025, capacitando a 1.594 funcionarios y contratistas en procesos clave de gestión documental. Se concluyo en el segundo y tercer trimestre de 2025
https://acortar.link/JC0v7B</t>
  </si>
  <si>
    <t>Se realizo en el segundo trimestre de 2025
https://acortar.link/kYYHHU</t>
  </si>
  <si>
    <t>Se diseñaron y divulgaron piezas gráficas e infografías institucionales para promover la apropiación de la cultura organizacional orientada a la gestión del conocimiento, fortaleciendo el uso de herramientas, normativas y buenas prácticas documentales. Se ejecuto en el segundo y tercer trimestre de 2025
https://acortar.link/Jucv6Y</t>
  </si>
  <si>
    <t xml:space="preserve">Feria de emprendimiento </t>
  </si>
  <si>
    <t xml:space="preserve">Vacaciones recreativas 2025 </t>
  </si>
  <si>
    <t xml:space="preserve">Vacaciones recreativas adolescentes 2025 </t>
  </si>
  <si>
    <t>Actividades enfocadas en la prevención de lesiones ARL</t>
  </si>
  <si>
    <t xml:space="preserve">Lista </t>
  </si>
  <si>
    <t>Anexo 1. Informe trimestral ejecución de la actividad (ver pagina 3)</t>
  </si>
  <si>
    <t>Se realizó una capacitacion a través de la cual participaron 111 funcionarios</t>
  </si>
  <si>
    <t>Anexo 1. Informe trimestral ejecución de la actividad (Ver Pagina No. 3)</t>
  </si>
  <si>
    <t>La actividad se realizó el 27/09/2025 en el parque Mundoaventura para 268 funcionarios y sus familias</t>
  </si>
  <si>
    <t>Anexo 2. Lista de asistencia</t>
  </si>
  <si>
    <t>realizado el miércoles 24 de septiembre de 2025, en la Bolera de las instalaciones de El Cubo Colsubsidio Av. Cra 30 # 52 - 77, en la cual participaron 41 personas</t>
  </si>
  <si>
    <t>Anexo 3. Lista de asistencia</t>
  </si>
  <si>
    <t xml:space="preserve">Se realizó el viernes 19/09/2025, en Tobia - Nimaima - Vergara Cundinamarca. En la actividad participaron 100 funcionarios </t>
  </si>
  <si>
    <t>Anexo 1. Informe trimestral ejecución de la actividad (ver paginas 5 y 6)</t>
  </si>
  <si>
    <t>Se realizó el 5 de diciembre de 2025, en el auditorio del piso 4 de la Superintendencia Nacional de Salud Plaza Claro.</t>
  </si>
  <si>
    <t>Anexo 1. Informe trimestral ejecución de la actividad (ver paginas 6 y 7)</t>
  </si>
  <si>
    <t>La actividad se realizo el 10 de octubre y fue dirigido a todo el funcionariado de la Entidad</t>
  </si>
  <si>
    <t>Anexo 4. Lista de asistencia</t>
  </si>
  <si>
    <t>Actividad realizada el jueves 11 y viernes 12 de diciembre de 2025, en el Hotel Alcaraván - Caja de Subsidio Familiar Colsubsidio - KM 31, Vía Villavicencio, Puerto López, Meta</t>
  </si>
  <si>
    <t>Anexo 5. Lista de asistencia</t>
  </si>
  <si>
    <t>Actividad realizada el viernes 3 de octubre de 2025, en Frog Bolirana Club - Carrera 24 # 75-27 / Carrera 24 # 75 – 32, Bogotá.</t>
  </si>
  <si>
    <t>Anexo 6. Lista de asistencia</t>
  </si>
  <si>
    <t>Anexo 7. Lista de asistencia</t>
  </si>
  <si>
    <t>Actividad realizada el viernes 10 de octubre de 2025, en el Campo de Tejo Cachipay 2, Calle 64g # 70 c 24, Bogotá.</t>
  </si>
  <si>
    <t>Anexo 8. Lista de asistencia</t>
  </si>
  <si>
    <t xml:space="preserve">Actividad realizada el domingo 30 de noviembre de 2025, en la ciudad de Bogotá. </t>
  </si>
  <si>
    <t>Anexo 9. Lista de asistencia</t>
  </si>
  <si>
    <t xml:space="preserve">Actividad realizada el miércoles 8 de octubre de 2025, en el teatro La Castellana  Calle 95 # 47 - 15, Bogotá </t>
  </si>
  <si>
    <t>Anexo 10. Lista de asistencia</t>
  </si>
  <si>
    <t>Espacio de Bienestar Laboral propuesto por la SNS para impactar positivamente en la calidad de vida de los participantes. Consiste en la entrega de un cinecombo.</t>
  </si>
  <si>
    <t>Anexo 11. Lista de asistencia</t>
  </si>
  <si>
    <t>Actividad realizada el martes 9 de diciembre de 2025,  en el Club La Colina -  Caja de Subsidio Familiar Colsubsidio - Bogotá D.C.</t>
  </si>
  <si>
    <t>Anexo 12. Lista de asistencia</t>
  </si>
  <si>
    <t xml:space="preserve">Actividad realizada del 06 al 08 de diciembre de 2025, en Salitre Mágico, Granja Casúa y C.C. El edén. </t>
  </si>
  <si>
    <t>Anexo 13. Lista de asistencia</t>
  </si>
  <si>
    <t xml:space="preserve">Actividad realizada el 06 al 08 de diciembre de 2025, en Salitre Mágico, Granja Casúa y Centro Comercial El edén. </t>
  </si>
  <si>
    <t>Anexo 14. Lista de asistencia</t>
  </si>
  <si>
    <t>Actividad realizada el viernes 24 de octubre de 2025, en Tobia - Nimaima - Vergara Cundinamarca.</t>
  </si>
  <si>
    <t>Anexo 1. Informe trimestral ejecución de la actividad (ver pagina 15 )</t>
  </si>
  <si>
    <t xml:space="preserve">Actividad realizada el 7 de noviembre de 2025. </t>
  </si>
  <si>
    <t>Anexo 15. Lista de asistencia</t>
  </si>
  <si>
    <t>Actividad realizada el lunes 1 de diciembre de 2025, en la Caja de Compensación Familiar Colsubsidio - Club La Colina, Bogotá D.C.</t>
  </si>
  <si>
    <t>Anexo 16. Lista de asistencia</t>
  </si>
  <si>
    <t>Participaron 300 Hijos(as) menores de 18 años de edad, del funcionariado de la Superintendencia Nacional de Salud.</t>
  </si>
  <si>
    <t>Anexo 17. Resolucion</t>
  </si>
  <si>
    <t xml:space="preserve">Resolución No. 2025910020011588-6 DE 01 – 12 – 2025 “Por la cual se formaliza la selección de los mejores servidores de carrera administrativa por nivel jerárquico del primer semestre del año 2025 y se otorga un incentivo a los seleccionados”, </t>
  </si>
  <si>
    <t>Anexo 18. Lista de asistencia</t>
  </si>
  <si>
    <t>Actividad realizada el jueves 18 de diciembre de 2025, en el Club Bellavista - Caja de Subsidio Familiar Colsubsidio, Bogotá.</t>
  </si>
  <si>
    <t>Anexo 1. Informe trimestral ejecución de la actividad (ver paginas 18 y 19)</t>
  </si>
  <si>
    <t xml:space="preserve">Actividad realizada del 16 al 24 de diciembre de 2025, en las instalaciones de la Superintendencia Nacional de Salud </t>
  </si>
  <si>
    <t>Anexo 19. Circular y/o Comunicado</t>
  </si>
  <si>
    <t>Anexo 1. Informe trimestral ejecución de la actividad (ver pagina 20)</t>
  </si>
  <si>
    <t>Encuesta dirigida a los funcionarios de la sede central de la SNS, Plaza Claro, Bogotá – Afiliados a Colsubsidio.</t>
  </si>
  <si>
    <t>Anexo 1. Informe trimestral ejecución de la actividad (ver pagina 21)</t>
  </si>
  <si>
    <t>Anexo 1. Informe trimestral ejecución de la actividad (ver pagina 22)</t>
  </si>
  <si>
    <t>Anexo 1. Informe trimestral ejecución de la actividad (ver pagina 23)</t>
  </si>
  <si>
    <t>Durante este trimestre no se recibieron reportes ni autorizaciones voluntarias por parte de funcionarios.</t>
  </si>
  <si>
    <t>Anexo 1. Informe trimestral ejecución de la actividad (ver pagina 26)</t>
  </si>
  <si>
    <t>Anexo 1. Informe trimestral ejecución de la actividad (ver paginas 26 y 27)</t>
  </si>
  <si>
    <t>Anexo 1. Informe trimestral ejecución de la actividad (ver pagina 28)</t>
  </si>
  <si>
    <t>Anexo 1. Informe trimestral ejecución de la actividad (ver pagina 29)</t>
  </si>
  <si>
    <t>Anexo 1. Informe trimestral ejecución de la actividad (ver paginas 30 y 31)</t>
  </si>
  <si>
    <t>NA para el periodo de seguimiento</t>
  </si>
  <si>
    <t>Fecha de Circulares: 8 y 25 de septiembre de 2025, respectivamente. Fecha de los turnos: del 22 de diciembre al 12 de enero de 2026.
Evidencias: Circular Interna 2025910020000018-4 DE 2025 del 8 de septiembre de 2025 y Alcance Circular Interna 2025910020000020-4 DE 2025 del 25 de septiembre de 2025.</t>
  </si>
  <si>
    <t>No. de participantes: Dirigido al funcionariado de la Superintendencia Nacional de Salud - Por todas las áreas.
Fecha de actividad: 01/10/2025 al 30/12/2025.</t>
  </si>
  <si>
    <t xml:space="preserve"> No. de participantes: Dirigido a todos funcionarios de la Superintendencia Nacional de Salud. Fecha de actividad: 30/09/2025.</t>
  </si>
  <si>
    <t>No. de participantes: Dirigido a todos funcionarios de la Superintendencia Nacional de Salud – 176 funcionarios</t>
  </si>
  <si>
    <t>No. de participantes: Dirigido a todos funcionarios de la Superintendencia Nacional de Salud. Fecha de actividad: del 01/10/2025 -30/12/2025</t>
  </si>
  <si>
    <t>Dirigido a los Coordinadores y directivos de la Superintendencia Nacional de Salud.
Fecha de actividad: 30/09/2025 – 30/12/2025</t>
  </si>
  <si>
    <t>Dirigido a todos funcionarios de la Superintendencia Nacional de Salud.
Fecha de actividad: del 01/10/2025 – 30/12/2025</t>
  </si>
  <si>
    <t>Participantes: Dirigido a todos funcionarios de la Superintendencia Nacional de Salud. En el tercer trimestre del año se beneficiaron 12 funcionarios(as).
Fecha de actividad: del 1/10/2025 – 30/12/2026</t>
  </si>
  <si>
    <t>Dirigido a todos funcionarios de la Superintendencia Nacional de Salud. En el cuarto trimestre del año se beneficiaron 4 funcionarios(as).
Fecha de actividad: del 1/10/2025 – 30/12/2025</t>
  </si>
  <si>
    <t>No. de participantes: Dirigido a todos funcionarios de la Superintendencia Nacional de Salud por todas las áreas.
Fecha de actividad: 01/10/2025 – 30/12/2025.</t>
  </si>
  <si>
    <t>programado %PAG</t>
  </si>
  <si>
    <t>Porcentaje del total de Actores del sistema con acciones de inspección y vigilancia por parte de la Dirección Regional
* Nota: Se calcula por Dirección Regional - ocho indicadores</t>
  </si>
  <si>
    <t>Para el último trimestre, se programó la intervención de once (11) nuevos territorios, los cuales fueron atendidos mediante acciones preventivas y/o de inspección y vigilancia, adelantadas por las siguientes Direcciones Regionales, así:
Regional Andina: Durante el trimestre se realizaron mesas de inspección y vigilancia en Arboletes y Turbo. Adicionalmente, se abordaron nueve (9) sentencias en Valdivia y una mesa convocada por terceros en Sabanalarga.
Regional Nororiental: Se llevó a cabo una mesa de inspección y vigilancia en el municipio de Toledo y una mesa de gobernanza en Socha.
Regional Occidental – Sede Agualongo: Se realizó una mesa de inspección y vigilancia en el municipio de Aldana.
Regional Sur: Se desarrolló una mesa de gobernanza con el municipio de Acevedo, así como una acción de inspección y vigilancia a la ejecución técnica y financiera del Plan de Intervenciones Colectivas (PIC) vigencia 2024, en los municipios de Murillo y Yondó.
Regional Occidental: Se ejecutó una Acción Integral en Territorio en el municipio de Sevilla, departamento del Valle del Cauca.
Es importante resaltar, que en algunas direcciones regionales no se pudo programar acciones de IV en nuevos territorios debido a los problemas de orden público presentados en algunas regiones del país.</t>
  </si>
  <si>
    <t>Durante el periodo evaluado, las Direcciones Regionales adelantaron las siguientes Acciones Integrales en Territorio (AIT): 
Regional Andina: Se realizó (1) Acción Integral en Territorio (AIT) en el municipio de Turbo.
Regional Nororiental: Se llevaron a cabo (2) Acciones Integrales en Territorio (AIT) en los municipios de Vélez y Villa del Rosario.
Regional Chocó: Se realizó (1) Acción Integral en Territorio (AIT) en el municipio de Istmina.
Regional Orinoquía: Se ejecutó (1) Acción Integral en Territorio (AIT) en el municipio de Puerto López.
Regional Occidental: Se desarrollaron dos (2) Acciones Integrales en Territorio, una en el municipio de Sevilla (Valle del Cauca) y otra en el municipio de Popayán (Cauca).
Regional Norte: se realizó (1)  AIT en Magangue- Bolívar.</t>
  </si>
  <si>
    <t>Durante este periodo se activó una Red de Controladores en el Departamento del Tomila, cerrando la vigencia con un total de 15 Redes activadas.
Ahora bien, es importante mencionar que mediante las Redes de Controladores se busca generar un escenario colaborativo, donde se desarrollen prácticas de Inspección, Vigilancia y Control complementarias, tendientes a abordar los principales problemas del sector salud, a través de: intercambios de información y experiencias entre las entidades, investigaciones conjuntas, investigaciones especializadas, controles de advertencia y otras acciones tendientes a simplificar procesos y reducir la duplicidad y fragmentación de las acciones de control en el sistema. 
Entre los ejes temáticos de mayor relevancia abordados durante la Red de Controladores, el que generó mayor impacto fue la dispensación de medicamentos, seguido por los procesos de referencia y contrarreferencia, la problemática de desnutrición en menores de cinco años, y el funcionamiento de los laboratorios de salud pública.</t>
  </si>
  <si>
    <t>Porcentaje de avance en la implementación de la estrategia interdelegadas "Supersalud en Tú Territorio" documentada e implementada.</t>
  </si>
  <si>
    <t xml:space="preserve"> Circular Interna No. 2025500000000007-4 de 2025.</t>
  </si>
  <si>
    <t>Con la expedición de la Circular Interna No. 2025500000000007-4 de 2025, se establecieron acciones de desconcentración y delegación de funciones de las direcciones regionales respecto de los actores del sistema.. Sin embargo la implementación de la estrategia interdelegadas "Supersalud en Tú Territorio", no pudo seguir desarrollandose dado que dependia de las acciones proyectadas en conjunto con el despacho del Superintendente Nacional de Salud anterior.</t>
  </si>
  <si>
    <t xml:space="preserve">En el Comité Directivo del 15 de diciembre de 2025, se aprobó la actualización del PEI 2024-2026, dentro de las modificaciones aprobadas está la eliminación de este indicador, por lo cual, lo informado por la dependencia, guarda concordancia con dicha modificación.  </t>
  </si>
  <si>
    <t xml:space="preserve">Delegada para las Entidades de Aseguramiento en Salud </t>
  </si>
  <si>
    <t>Gestión de 209.294 reclamos en salud abiertos y vencidos, por medio de la formulación de 118 requerimientos de inspección y vigilancia.
Las Entidades Administradoras de Planes de Beneficios en Salud (EAPB) con mayor número de  reclamos en salud con acciones de inspección y vigilancia en el último trimestre de 2025, fueron: 
- Nueva EPS 123.518 (59%)
- Famisanar 12.994 (6,20%) 
- EPS Sura 12.053 (5,75%)</t>
  </si>
  <si>
    <t xml:space="preserve">En total, se gestionaron 1.947 Reclamos en salud de riesgo vital con acciones de inspección y vigilancia en el periodo 01/10/2025 a 31/12/2025. Entre las Entidades Administradoras de Planes de Beneficios de Salud (EAPB), son:
Nueva EPS 682 (35%)
Famisanar 133 (6,83%)
Sura 73 (3,74%) </t>
  </si>
  <si>
    <t>Durante el cuarto trimestre de 2025, se realizaron 100 actividades orientadas a promover los derechos y deberes en salud y los mecanismos de participación ciudadana en salud. 
Los 100 eventos se discriminan así: 48 jornadas de atención al usuario, 32 capacitaciones, 5 seminarios, 3 Conexión SuperSalud, 2 Diálogos con la SuperSalud, 3 piezas lúdicas, 3 Líder tiene la palabra y 4 acompañamientos.</t>
  </si>
  <si>
    <t>Respecto al avance a noviembre de 2025 se han generado un total de 172.516.693 fórmulas de medicamentos PBS de las cuales se han dispensado 145.519.066 fórmulas completas, lo que representa que el 84% de las fórmulas solicitadas en el periodo se dispensan sin generar algún tipo de novedad o faltante, encontrándose por debajo de la meta propuesta para la vigencia 2025.
Estos datos representan a 54 gestores farmacéuticos que a la fecha de corte reportan información. Este seguimiento permitió generar alertas de riesgos que derivaron en acciones particulares de supervisión: 5 auditorías y 5 visitas de verificación rápida a establecimientos farmacéuticos, con miras a evidenciar situaciones que afectan la entrega completa de las fórmulas de medicamentos y así generar acciones de mejoramiento para proteger el derecho de los usuarios al acceso oportuno a los medicamentos. (fecha corte información 31 diciembre 2025).</t>
  </si>
  <si>
    <t>Respecto al avance a noviembre de 2025 se han generado un total de 4.984.514 fórmulas de medicamentos No PBS de las cuales se han dispensado 4.141.628 fórmulas completas, lo que representa que el 83% de las fórmulas solicitadas en el periodo se dispensan sin generar algún tipo de novedad o faltante, encontrándose por debajo de la meta propuesta para la vigencia 2025.
Estos datos representan a 54 gestores farmacéuticos que a la fecha de corte reportaron información. Este seguimiento permitió generar alertas de riesgos que derivaron en acciones particulares de supervisión: 5 auditorías y 5 visitas de verificación rápida a establecimientos farmacéuticos, con miras a evidenciar situaciones que afectan la entrega completa de las fórmulas de medicamentos y así generar acciones de mejoramiento para proteger el derecho de los usuarios al acceso oportuno a los medicamentos. (fecha corte información 31 diciembre 2025).</t>
  </si>
  <si>
    <t>Con el fin de garantizar la cobertura de los Grupos de Valor y las ciudadanías de la Supersalud, se realizaron socializaciones de información relevante sobre las características de la Delegatura de Operadores Logísticos de Tecnologías en Salud y Gestores Farmacéuticos, como nuevos integrantes del Sistema General de Seguridad Social en Salud (SGSSS).
Durante las actividades, se explicó el propósito de esta delegatura, destacando su rol en la supervisión y fortalecimiento del sector, así como la actualización normativa que regula la incorporación y funcionamiento de estos actores dentro del SGSSS. 
Estas socializaciones permitieron generar conocimiento, transparencia y apropiación de la normativa vigente, contribuyendo al cumplimiento de los objetivos institucionales y al fortalecimiento del Sistema de Salud.</t>
  </si>
  <si>
    <t>Estructurar y desarrollar acciones para implementar una herramienta tecnológica interoperable que permita la consolidación del expediente digital en la Delegada para la Función Jurisdiccional y de Conciliación</t>
  </si>
  <si>
    <t>Porcentaje de avance en la Implementación herramienta tecnológica que permita la consolidación del expediente digital en la Delegada para la Función Jurisdiccional y de Conciliación</t>
  </si>
  <si>
    <t xml:space="preserve">Se anexa evidencia de correos enviados, de solicitud a areas informaticas y de desarrollo informatico , como SuperAgo (GESTION DOCUMENTAL ) igualmente para tratar temas relacionados con la seguridad digital de los links de la registros de los radicados de los expedientes en dicha plataforma al area Jurisdiccional de la Delegada , se realizo reunion de trabajo y se anexa el link de la reunion. Se anexa acta de reunión convocada por la DFJC con dependencias Directivas de la institución para tratar temas relacionados con los riesgos informaticos , los desarrollos pendientes , el apoyo general de dichas areas con la Delegada . </t>
  </si>
  <si>
    <t xml:space="preserve">se comprometen las areas mencionadas ( GESTION DOCUMENTAL ) al desarrollo para los ajustes de la plataforma SuperArgo en lo concerniente a los links de ingreso de las demandas y sus anexos en la forma adecuada y su radicacion  para el estudio de los mismos por parte de la Direccion Jurisdiccional de la Delegada, lo anterior por el riesgo de los consecutivos de la numeración de las providencias y gestión de la proyección, revisión y firma de las mismas no vaya a alterarse. </t>
  </si>
  <si>
    <t xml:space="preserve">La(s) evidencia(s) aportada(s) por la dependencia son coherentes y suficientes para soportar el avance del indicador en el cuarto trimestre de 2025.
Ahora bien, en el Comité Directivo del 15 de diciembre de 2025, se aprobó la actualización del PEI 2024-2026, dentro de las modificaciones aprobadas está la eliminación de este indicador para el año 2026, por lo cual, este es el último reporte de avance de este indicador.  </t>
  </si>
  <si>
    <t>Implementar la versión reformulada de la Política Sancionatoria y la Metodología de dosificación de las sanciones de la Superintendencia Nacional de Salud.</t>
  </si>
  <si>
    <t xml:space="preserve">Porcentaje de procesos con aplicación de la politica sancionatoria reformulada sobre el total de expedientes </t>
  </si>
  <si>
    <t xml:space="preserve">En el Comité Directivo del 15 de diciembre de 2025, se aprobó la actualización del PEI 2024-2026, dentro de las modificaciones aprobadas está la eliminación de este indicador, por lo cual, no se reporto avance por parte de la DIA.  </t>
  </si>
  <si>
    <t>Porcentaje de casos de investigación abiertos a partir de la Metodologia de priorización de investigaciones con trascendencia social e impacto</t>
  </si>
  <si>
    <t>De los 5 hitos programados  para el  cuatrienio, se han cumplido 4 para un avance acumulado del  80%, que indica el cumplimiento de 100% de la meta establecida  para la vigencia.
El resultado para el año 2025, corresponde a la consolidacion de los siguientes 4 modelos  de supervision:
1. Modelo de Supervisión para PSS.
2. Modelo de Supervision para Entidades Territoriales.
3. Modelo de Supervision DEAS (EPS).
4. Modelo de Supervision para Operadores Logisticos y/o Gestores Farmaceuticos.
Para el 2026, el 20% faltante corresponde a la implementacion de los modelos, la construccion de la caja de herramientas y el diseño de alertas tempranas.</t>
  </si>
  <si>
    <t>Para el último trimestre, se relaciona el cumplimiento de 7 lineamientos en su totalidad y el avance parcial de 1 lineamiento. A continuación se especifican las acciones adelantadas frente a cada lineamiento: 
Lineamiento 1. Formular estrategias para programa de habilidades blandas para fortalecer la cultura de la innovación (cumplido)
Para este indicador se avanzó En el marco del Sistema de Gestión de Innovación, se retomó la relación con SENATIC – una iniciativa entre MINTIC1 / OIT2/ SENA3 potenciar la formación por competencias en tecnologías de la información y contribuir al cierre de la brecha digital en el país. 
Este es un programa de formación en diversos temas tecnológicos, digitales y con aptitudes blandas, 
que busca fortalecer las competencias de los funcionarios de la Superintendencia Nacional de Salud  en temáticas como: 
1. Tecnologías Emergentes.
2. Experiencia Digital.
3. Gestión de Proyectos.
4. Introducción a las tecnologías.
5. Lenguaje de programación
Durante el mes de septiembre se sostuvo la primera mesa de trabajo con la representante de esta alianza, la Dirección de Innovación y Desarrollo y la Dirección de Talento Humano vía TEAMS. 
El día 11 de noviembre se hizo el lanzamiento oficial en la sede principal de la Superintendencia y se hizo socialización por medio del correo electrónico, SUPERBOLETÍN. 
Lineamiento 2. Identificar, analizar y evaluar planes, proyectos e ideas que se generen del SGI (cumplido)
Durante los meses de abril, mayo, septiembre, octubre, noviembre y diciembre se ejecutó la ESTRATEGIA TERRITORIAL denominada WORKSHOPS TERRITORIALES, en la cual se visitaron a ocho (8) direcciones regionales adelantando talleres prácticos y vivenciales con el fin de identificar necesidades territoriales y así mismo co-crear posibles soluciones las cuales se transformarán en proyectos para generar un "BANCO DE PROYECTOS" para la vigencia 2026. 
Lineamiento 3. Fomentar la generación de foros y espacios de innovación abierta con otras entidades y grupos de interés (cumplido)
Durante los meses de abril, mayo, septiembre, octubre, noviembre y diciembre se ejecutó la ESTRATEGIA TERRITORIAL denominada WORKSHOPS TERRITORIALES, en la cual se visitaron a ocho (8) direcciones regionales adelantando talleres prácticos y vivenciales con el fin de identificar necesidades territoriales y así mismo co-crear posibles soluciones las cuales se transformarán en proyectos para generar un "BANCO DE PROYECTOS" para la vigencia 2026.
Así mismo, los días 24 y 25 de octubre, la Supersalud adelantó la segunda versión de la Hackaton 2025 con el apoyo de la UNICAFAM en la cual se fomentó un espacio de Innovación Abierta y creación de soluciones. 
Lineamiento 4. Diseñar el programa de gestión de conocimiento (cumplido)
Para este indicador durante el primer semestre se diseñó y avaló el PROGRAMA DE GESTIÓN DEL CONOCIMIENTO DE LA SUPERSALUD, el cual dio orientación sobre la implementación de la política pública GESCO+I con actividades puntuales y concretas para ser ejecutadas durante el segundo semestre de la vigencia 2025. 
Lineamiento 5. Generar estrategia de cierre de brechas de necesidades del conocimiento alineadas a la metodología de función pública (cumplido)
Durante el segundo semestre de la presente vigencia, en compañía de la Oficina Asesora de Planeación se gestionó la identifcación de brechas y elaboración de cronograma de actividades para hacer el cierre de éstas, es importante mencionar que la ejecución de las mismas se ha venido desarrollando conforme a lo programado.
Lineamiento 6. Fortalecer los repositorios de información para almacenar y compartir información en la entidad (cumplido)
En el marco de las acciones diseñadas y ejecutadas para mitigar la fuga de conocimiento en la transición de personas, desde la Dirección de Innovación y Desarrollo se estructuraron y pusieron a dispoción de la entidad los REPOSITORIOS DE INFORMACIÓN INSTITUCIONALES para estandarizar un poco el control y accesibilidad de la información producida por las dependencias de la entidad: https://supersalud.sharepoint.com/teams/Gestiondelconocimiento/Shared%20Documents/Forms/AllItems.aspx
Lineamiento 7. Generar estrategia de capacitación y sensibilización en gestión del conocimiento (cumplido)
Durante los meses de abril, mayo, septiembre, octubre, noviembre y diciembre se ejecutó la ESTRATEGIA TERRITORIAL denominada WORKSHOPS TERRITORIALES, en la cual se visitaron a ocho (8) direcciones regionales adelantando talleres prácticos y vivenciales con el fin de identificar necesidades territoriales y así mismo co-crear posibles soluciones las cuales se transformarán en proyectos para generar un "BANCO DE PROYECTOS" para la vigencia 2026.
Lineamiento 8. Fortalecer y formalizar la unidad de I+D+I como centro reconocido por Minciencias (incumplido)
Desde la Subdirección de Metodologías e Instrumentos de Supervisión y la Dirección de Innovación y Desarrollo, durante la vigencia 2025 se avanzó en la formalización del GRUPO DE INVESTIGACIÓN, se trabajó en el acto administrativo que adopta de manera formal esta iniciativa, sin embargo, se aclara que debido a la alta rotación del equipo directivo, en especial de la Dirección Jurídica y la Dirección de Innovación y Desarrollo, la firma de este acto se dificultó, dado que en cada cambio de director se emitían recomendaciones y ajustes adicionales.</t>
  </si>
  <si>
    <t xml:space="preserve">Durante la vigencia se cumplió con las actividades propuestas, las cuales se completaron al 100% desde el punto del vista técnico y financiero. 
Se terminó de desarrollar e implementar las etapas restantes del programa de Gobernanza de Datos, iniciado en el 2024: 
	Fase 3: Arquitectura y Diseño en las subfases y actividades restantes no desarrolladas en el Contrato 131 de 2024 Subfase 3.1. actividad 3.1.3. para identificar herramientas y tecnología que apoye las capacidades de la GoD, subfases 
	Subfase 3.2, Definición de Marcos de operación, 
	Subfase 3.3, Formalización del compromiso y flujo de trabajo 
	Fase 4: Implementación (implantación) 
	Fase 5: Operación y Cambio 
Se desarrolló el Programa de Inteligencia de Negocios de la Superintendencia Nacional de Salud: 
	Fase 1 Estructuración 
	Fase 2 Desarrollo 
	Fase 3 Despliegue 
	Fase 4 Implementación, operación, seguimiento y evaluación 
Se avanzó en las metas propuestas para la  Implementación de la Política de Gestión de Información Estadística, y se avanzó en la formulación del Plan Estadístico Institucional y en la preparación para la certificación de las operaciones estadísticas y en el desarrollo de los mecanismos de la Política de Gestión de la Información Estadística de la Superintendencia Nacional de Salud. </t>
  </si>
  <si>
    <t>El avance del año 2025, corresponde a que de las 21 líneas estratégicas y operativas para la transformación digital propuestas para el cuatrienio, 17 han tenido un porcentaje de avance que al promediarse da 62% de implementación, cumpliendo así con el avance previsto para el año
Se tiene previsto que las 21 líneas queden implementadas en 2026.  
A continuación se registra el nombre de cada línea y el avance se detalle en la evidencia que se adjuntó, asi:
PR_01 - Fortalecimiento de los sistemas de información misionales, con un enfoque en la integración e interoperabilidad de datos e información
PR_02 - Creación de la hoja de vida del vigilado
PR_03 - Fortalecimiento de la gestión de soluciones de software a procesos administrativos de Supersalud
PR_04 - Fortalecimiento de los tramites y servicios para ciudadanos y entidades vigiladas de la Superintendencia de Salud 
PR_05 - Consolidación de las PQRS entorno a la prestación de los servicios de salud
PR_06 - Definir e implementar el modelo de Gobernanza de Datos para la Supersalud.
PR_07 - Articular el modelo de Gobernanza de Datos y su gestión de manera transversal en la entidad. 
PR_08 - Impulsar la Seguridad digital a través de la adopción del modelo de seguridad y privacidad de la información y de la implementación de un SGSI para la entidad.
PR_09 - Fortalecer la seguridad de la información a través de la implementación de controles de seguridad informática y ciberseguridad.
PR_10 - Fortalecer la implementación de los controles de protección de datos personales a través de un programa de protección y la adopción de las políticas PDP y privacidad.
PR_11 - Fortalecer las funciones de IVC de la SNS a través de la implementación de procedimientos y controles de auditoría a sistemas de información, cadena de custodia y Laboratorio Forense
PR_12 - Acompañar el diseño y planificación del plan de Continuidad para la SNS
PR_13 - Acompañar la implementación del Plan de Continuidad del Negocio (BCP), a través de la puesta en marcha de planes de contingencia de los procesos y activos críticos definidos por la SNS, realizar los simulacros del plan de continuidad y adelantar el DRP.
PR_14 - Implementación y Gestión del Plan de Capacidad de TI
PR_15 - Optimización de la gestión de la infraestructura tecnológica 
PR_16 - Fortalecimiento de la Arquitectura Empresarial
PR_17 - Fortalecer las capacidades para consolidar iniciativas y alianzas en la Política de Gobierno Digital
PR_18 - Modelo Integral de supervisión IVC
PR_19 - Fortalecer las capacidades organizacionales para la Gestión de los Proyectos de TI
PR_20 - Fortalecer el modelo de Gobierno de TI.
PR_21 - Implementación del Plan de formación y capacitación de Tecnologías de la Información y Comunicación (TIC).</t>
  </si>
  <si>
    <t>A continuación se describen: i) las fases previstas para dar cumplimiento a esta actividad, ii) el estado de avance con corte a 30 de noviembre de 2025, y iii) las actividades pendientes y la fecha de finalización prevista.
La Oficina de Liquidaciones ha establecido implementar un Tablero de Control en Power BI, el cual se actualizará mensualmente. Este tablero está diseñado para ejecutarse en dos fases:
1.	 Primera Fase: Esta Fase esta desarrollada y ejecutada en un 100%. La cual esta compuesta por:
1.       a) Base de datos de las entidades liquidadas y en liquidación ordenadas por la SNS.
1.       b) Base de datos de  las entidades liquidadas y en liquidación no ordenadas por la SNS.
   Dicha información se puede visualizar por municipios en el mapa de Colombia.
   De las EPS en liquidación por Intervención forzosa Administrativa para liquidar IFAL , se puede visualizar:
 c) Información Financiera Saldo a corte de Activos y Pasivos
 d) Avance de cronograma de liquidación por hitos.
2.  Segunda Fase: Esta Fase está en proceso de desarrollo con un avance del  90%. La misma esta compuesta por:
1.       Información del Saldo a Corte de las Acreencias, calificadas, graduadas y pagadas de los procesos de EPS en intervención forzosa administrativa para liquidar IFAL en liquidación.
A esta fase le falta ajustar la ventana de visualización de la información según reunión con DID para que sea más grafica, y actualizar el ABC dicho tablero de control incorporando esta segunda fase. 
Por lo tanto, el total del avance del indicador a corte 30/11/2025 es del 95% y se tiene previsto que la meta se cumpla en un 100% antes del mes de mayo de 2026.</t>
  </si>
  <si>
    <t>Durante el periodo correspondiente al cuarto trimestre de 2025, se llevó a cabo la campaña logros Supersalud, alcanzando un avance del 10% adicional frente a la meta programada, lo que representa un cumplimiento acumulado del 55% a la fecha.
Este resultado evidencia un comportamiento positivo del indicador, con una tendencia ascendente que refleja mejora continua y alto compromiso institucional en la ejecución de las estrategias comunicacionales. Dicho avance demuestra la efectividad de las acciones implementadas y la coherencia con la planeación establecida.
Conclusión:
El indicador cumple con la meta proyectada para el periodo evaluado. Este desempeño ha permitido fortalecer la toma de decisiones orientadas a la mejora y al desarrollo de las campañas institucionales en los niveles nacional, regional y local.
En este sentido, para la vigencia 2025, y en atención a las necesidades y observaciones del sector salud, la Superintendencia Nacional de Salud continuará impulsando procesos de divulgación y socialización de sus acciones, contribuyendo al fortalecimiento del Sistema General de Seguridad Social en Salud (SGSSS).</t>
  </si>
  <si>
    <t xml:space="preserve">SEDE VILLAVICENCIO.
La inauguración de la Sede Villavicencio se realizó el día jueves, 30 de octubre de 2025. con lo cual se cumplió con el 100% de este indicador para esta vigencia.
Entre las acciones más relevantes que llevaron al cumplimiento de la meta se tienen: 
1) Se realizó el  Estudio de mercado en la ciudad de Villavicencio de diferentes inmuebles, con objeto de seleccionar las posibles opciones para el traslado, de acuerdo con la necesidad de la entidad.
2) Una vez establecidas dichas opciones, se solicito al contratista American KPO realizar el estudio de títulos, con objeto de establecer que los inmuebles estuvieran saneados
3) Así mismo, el contratista American KPO remite el concepto jurídico de cada uno de ellos.
4) Al momento de establecer el inmueble que cumple con todo los requerimientos técnicos y jurídicos, el contratista American KPO remite comunicación por parte del dueño del inmueble, indicando que no se exhibirá más el local con objeto de adelantar los trámites para el cambio de sede
5) Se solicita la información actualizada para la justificación y construcción del insumo de  solicitud de modificación.
6) El 30 de septiembre de 2025 se radica a la Dirección de Contratos la respectiva solicitud con todos los anexos correspondientes.
7) Se realiza la inauguración de la sede el jueves 30 de octubre del año 2025. </t>
  </si>
  <si>
    <t xml:space="preserve">Durante la vigencia 2025, la contribución establecida en la Resolución No. 2025920040005394-6 tenía como fecha límite de pago oportuno el 5 de septiembre de 2025. Sin embargo, con el objetivo de lograr que un mayor número de vigilados conocieran, aprobaran y cumplieran sus obligaciones, se amplió el plazo hasta el 30 de septiembre de 2025, conforme a lo dispuesto en la Resolución No. 2025920050007532-6.
Adicionalmente, para los vigilados tipo Gestores Farmacéuticos, la Resolución No. 2025920050011437-6 del 26 de noviembre de 2025 estableció un periodo especial de recaudo entre el 1 y el 30 de diciembre de 2025.
Al cierre de la vigencia, se alcanzó un recaudo del 97,65%, cifra que incluye los pagos realizados por los Gestores Farmacéuticos. Este resultado se obtiene porque se tenía como meta recaudar $150.797 millones de pesos y se logró un recaudo efectivo de $147.255 millones de pesos, lo cual fue posible gracias a la implementación de diversas estrategias, tales como: contacto telefónico permanente, envío de mensajes de texto, diseño y difusión de material gráfico, campañas de correo electrónico y uso de otros canales institucionales. Asimismo, se brindó atención directa a los vigilados, ofreciendo acompañamiento para resolver inconvenientes y facilitar el cumplimiento oportuno de sus obligaciones. 
Ahora bien, el 1,95% de avance reportado en el cuarto trimestre, corresponde al recaudo adicional de $3.987 millones logrado en los meses de octubre, noviembre y diciembre de 2025, que sumado a los $143.268 millones del tercer trimestre da un recaudo efectivo total de $147.255 millones sobre la meta de recaudo que era $150.797 millones.  </t>
  </si>
  <si>
    <t>Para determinar este indicador, se tomó como línea base el recaudo de la vigencia anterior y se comparó con el acumulado hasta septiembre de la vigencia actual. La diferencia entre ambos valores fue de $17.319, calculada entre:
Recaudo vigencia 2024: $129.936
Recaudo vigencia 2025: $147.255
Esta diferencia representa una variación positiva del 13,34%, lo que evidencia un crecimiento significativo en el recaudo. Dicho incremento puede interpretarse como un indicador de confianza en el sector, incluso en un contexto económico desafiante. 
Esta variacion tambien se genera por la inclusion de nuevos sujetos pasivos para el recaudo de contribución como son los Gestores Farmacéuticos.</t>
  </si>
  <si>
    <t>En el año 2025, se presentaron dos informes de porcentaje de omisos identificados en el período.
Ahora bien, se utilizó como base para el denominador el número de sujetos pasivos susceptibles al cobro de la contribución, correspondiente al corte del 31 de diciembre de 2025. Para el numerador, se consideraron las entidades sin liquidación generadas hasta esa misma fecha:
• Entidades sin liquidación generada: 2.663
• Sujetos pasivos susceptibles al cobro de la contribución: 11.015
• Participación porcentual: 26%
Desde la Dirección Financiera, se apoya activamente en las actividades destinadas a promover el reporte de información financiera y disminuir el número de omisos. Este trabajo se realiza de manera coordinada con las áreas involucradas en el proceso, ya que no es una responsabilidad exclusiva de la Dirección Financiera. No obstante, esta dirección reconoce la importancia de reducir dicho indicador y su impacto en el cumplimiento de los objetivos institucionales.</t>
  </si>
  <si>
    <t>"De las 3 actividades actividades programadas se realizaron 3 en el trimestre (1. Diseñar y ejecutar una estrategia integral para fortalecer competencias y la comunicación con un enfoque de género, diferencial e interseccional en  la entidad;  2. Realizar actividades con el fin de fomentar la igualdad, el respeto y la diversidad en el marco del enfoque de género, diferencial e interseccional.   ; 3.  Realizar la medición del impacto de las acciones realizadas en la vigencia en materia de enfoque de género, diferencial e interseccional en la entidad) 
El porcentaje de avance a diciembre de 2025 corresponde al 80%  (De las 21 actividades programadas para las vigencias 2023,2024 y 2025, se realizaron 21 actividades, cumpliendo la meta del 80% del avance programado.</t>
  </si>
  <si>
    <t xml:space="preserve">Implementar capacidades tecnológicas que permitan la adopción de tecnologías emergentes en los procesos de gestión documental, asegurando la modernización efectiva de la Superintendencia Nacional de Salud (SNS). </t>
  </si>
  <si>
    <t xml:space="preserve">La meta acumulativa programada entre el periodo 2024-2026 es de 18 actividades.En forma consolidada a diciembre de 2025 el resultado del avance 2024 - 2025 ha alcanzado el 66,66%, con el cumplimiento de 12 actividades de las 18 programadas; en 2024 se cumplieron con 4 actividades y en 2025 se gestionaron 8 más. 
En la vigencia 2025 se gestionaron las siguientes actividades:
1. Formulación del proyecto de inversión.
2. Estudiar la viabilidad de Arreglo Directo del Contrato - SGDEA.
3.y 4. Realización de Benchmarkig en proyectos de innovación, orientados a la automatización y adopción de tecnologías emergentes como IA y RPA. 
5. Exposición técnica de profesionales expertos, externos, sobre la formulación e implementación del Plan de Preservación Digital a Largo Plazo.
6. Sustentación del proyecto de inversión para el Fortalecimiento de la Gestión Documental 2025–2030, ante el Departamento Nacional de Planeación.
7. Sustentación ante el Comité de Conciliación de la Supersalud, de la propuesta de arreglo directo, frente al Contrato - SGDEA.
8. Desarrollar una base de datos para la estandarización y homogenización de inventario documentales y su correcta articulación o interacción con el gestor documental de la entidad. (2025 Fase 1 ).
Las actividades desarrolladas han contribuído con la generación e implementación de estrategias organizacionales dirigidas a la planeación, dirección, control y fortalecimiento en el desarrollo de la política de gestión documental, que aporten a la eficiencia administrativa y misional de la Supersalud en el SGSSS, además de incrementar la aplicación de los componentes del Modelo de Gestión Documental y Administración de Archivos, alineándolos con el Ciclo Vital del Documento. </t>
  </si>
  <si>
    <t>MSPI. ISO 27001 2022</t>
  </si>
  <si>
    <t xml:space="preserve">Se ha venido adelantando la documentación(guías, políticas, procedimientos,manuales)que soportará el SGSI, </t>
  </si>
  <si>
    <t>ENTREGABLES LEVANTAMIENTO DE ACTIVOS_2025_OAP</t>
  </si>
  <si>
    <t xml:space="preserve">El levantamiento abarcó todos los procesos misionales, estratégicos, de apoyo y de evaluación definidos en el mapa institucional, incluyendo aquellos que no habían sido gestionados previamente en ejercicios de riesgos. </t>
  </si>
  <si>
    <t>PAG_2025_POLITICAS_RIESGOS SEGURIDAD DIGITAL_OAP</t>
  </si>
  <si>
    <t>permitió generar un espacio de diálogo y retroalimentación sobre la importancia de la gestión del riesgo de seguridad digital como mecanismo de mejora continua y garantía de la transparencia en los procesos institucionales. Se contó con la participación activa de los gestores y lideres de los procesos quienes manifestaron su compromiso con la aplicación de los conocimientos adquiridos en sus respectivas áreas.</t>
  </si>
  <si>
    <t>DI09</t>
  </si>
  <si>
    <t>Desde el Grupo de Seguridad Digital, se adelantas las acciones pertinentes para avanzar en el diseño e implementación de la arquitectura de seguridad de la Superintednecia Nacional de Salud</t>
  </si>
  <si>
    <t xml:space="preserve">Se tiene contemplado realizar este proyecto para la vigencia 2026 </t>
  </si>
  <si>
    <t>MONITOREO A DICIEMBRE_OAP</t>
  </si>
  <si>
    <t xml:space="preserve">Se realizó monitoreo y reporte de riesgos de seguridad </t>
  </si>
  <si>
    <t>Se realizó monitoreo y se identificaron riesgos de  seguridad</t>
  </si>
  <si>
    <t>Se publicaron los mapas de riesgos de la vigencia 2025 a diciembre</t>
  </si>
  <si>
    <t>Sin documento disponible</t>
  </si>
  <si>
    <t>https://supersalud.sharepoint.com/GEGATI/Documentos%20compartidos/Forms/AllItems.aspx?id=%2FGEGATI%2FDocumentos%20compartidos%2FGobierno%20y%20Cumplimiento%2FGestor%20OAP%2FPAG%2F2025%2FDiciembre&amp;viewid=6ad9fcac%2D3448%2D49b7%2Dbf4c%2D16401a637e50</t>
  </si>
  <si>
    <t>Sistema web Angular + Azure + ETL + RPA + reportes Power BI desarrollado</t>
  </si>
  <si>
    <t>Sistema BPM AuraQuantic con proceso modelado, formularios digitales, roles y ambientes configurados</t>
  </si>
  <si>
    <t>Análisis As-Is y diseño conceptual To-Be en AuraQuantic</t>
  </si>
  <si>
    <t>Resolución Política General GoD, Modelo Operación, Plataforma Estratégica, Curso GoD 2.0 (74 inscritos)</t>
  </si>
  <si>
    <t>Diagnóstico implementación por dominios, Curso BI&amp;Analytics (62 inscritos), Artículo científico</t>
  </si>
  <si>
    <t>SGSI implementado, FURAG 2024: Seguridad Digital, Plan Estratégico 2026 (5 pilares)</t>
  </si>
  <si>
    <t>Política de Seguridad Digital y SI aprobada (21/10/2025 V.1), Controles técnicos implementados</t>
  </si>
  <si>
    <t>Plan Tratamiento Riesgos Seguridad y Privacidad, Matriz riesgos actualizada, Controles ISO 27001</t>
  </si>
  <si>
    <t>Manual Gestión Continuidad Negocio V1.0, BIA ejecutado, DRP definido, Estrategias recuperación</t>
  </si>
  <si>
    <t>Plan Capacidad TI V.02 (53 páginas), Diagnóstico 161 BD (44.3TB), Proyección +27% crecimiento 2026</t>
  </si>
  <si>
    <t>Operación continua infraestructura, Presupuesto $10.670M ejecutado</t>
  </si>
  <si>
    <t>Informe final contrato BSFT58, Participación diagnóstico MGGTI, Análisis PETI, Diagnóstico madurez AE</t>
  </si>
  <si>
    <t>Guía Marco Metodológico Integral Gestión Proyectos STI (50 páginas), Plantillas, Repositorio proyectos</t>
  </si>
  <si>
    <t>8 productos: Modelo Gobierno TI, Catálogo Políticas TI, Caracterizaciones procesos STI, Diagnóstico MGGTI/MGPTI</t>
  </si>
  <si>
    <t>Estrategia Uso y Apropiación TI, Curso Cultura Digital, Plan Comunicaciones, Modelo MGPTI socializado</t>
  </si>
  <si>
    <t>Operación de Sistemas de Información</t>
  </si>
  <si>
    <t>Arquitectura cloud completa implementada. Bloqueado por restricción acceso BD internas. Requiere resolución conectividad segura para producción.</t>
  </si>
  <si>
    <t>Proceso digitalizado al 100%, pruebas funcionales exitosas. Listo para producción Q1 2026. Reducción estimada 40% tiempo gestión.</t>
  </si>
  <si>
    <t>Fase diagnóstico completada. Diseño conceptual preliminar. Desarrollo completo no alcanzado. Requiere presupuesto específico 2026.</t>
  </si>
  <si>
    <t>Eliminado del PAG 2025. No se identificó perfil profesional adecuado para complejidad normativa y técnica requerida.</t>
  </si>
  <si>
    <t>Marco normativo institucional aprobado. 136 personas capacitadas (GoD + BI&amp;A). Modelo operativo definido. Pendiente implementación por dominios.</t>
  </si>
  <si>
    <t>Diagnóstico 9 dominios completado. Formación masiva ejecutada. Articulación exitosa GoD + BI&amp;A. Base para implementación 2026.</t>
  </si>
  <si>
    <t>Nivel madurez superior 90%. SGSI operativo ciclo PHVA. Políticas ISO 27001:2022. Gobernanza seguridad consolidada.</t>
  </si>
  <si>
    <t>Política institucional oficial. Controles red, malware, cifrado, MFA, IDS/IPS operativos. Cumplimiento normativo vigente.</t>
  </si>
  <si>
    <t>Metodología gestión riesgos implementada. Matriz con riesgos inherentes y residuales. Planes tratamiento operativos. Cumplimiento Ley 1581.</t>
  </si>
  <si>
    <t>Eliminado del PAG 2025. Pendiente definición viabilidad laboratorio forense interno vs servicio externo.</t>
  </si>
  <si>
    <t>Marco completo ISO 22301/27001. Procesos críticos identificados con RTO/RPO. Plan recuperación TI. Base para simulacros 2026.</t>
  </si>
  <si>
    <t>Eliminado PAG 2025. Dependía culminación PR_12. Programado vigencia 2026 con simulacros y DRP.</t>
  </si>
  <si>
    <t>Modelo gestión capacidad 3 niveles. Proyección recursos 2026. Recomendaciones optimización Azure. Diagnóstico vulnerabilidades.</t>
  </si>
  <si>
    <t>Gestión permanente conectividad, cloud Azure, backup, hardware, red, licenciamiento. Disponibilidad servicios críticos garantizada.</t>
  </si>
  <si>
    <t>Eliminado PAG 2025. Dificultad identificar arquitecto empresarial certificado.</t>
  </si>
  <si>
    <t>Apoyo programa fortalecimiento STI. Contribución diagnóstico madurez modelos. Análisis política gobierno digital. Seguimiento mensual.</t>
  </si>
  <si>
    <t>Sin avance reportado vigencia 2025. Proyecto altamente complejo requiere articulación IVC + analytics avanzado.</t>
  </si>
  <si>
    <t>Marco oficial aprobado STI. Integra MGPTI MinTIC + PMBOK7 + Ágiles. Plantillas estandarizadas. Socializado equipos. Base gestión portafolio.</t>
  </si>
  <si>
    <t>Modelo completo aprobado noviembre 2025. Programa Fortalecimiento STI constituido. Diagnóstico madurez ejecutado. Políticas TI definidas.</t>
  </si>
  <si>
    <t>8 sesiones sensibilización MGPTI/MGGTI. Estrategia apropiación aprobada. Repositorio proyectos creado. Cultura digital fortalecida.</t>
  </si>
  <si>
    <t>No se genero el producto</t>
  </si>
  <si>
    <t>Si bien se presentaron avances en el primer semestre del año, se ajusta y deja el valor de 0 teniendo en cuenta que las acciones no concluyeron en la elaboración del producto.</t>
  </si>
  <si>
    <t>Si bien se presentaron avances en el primer semestre del año, se ajusta y deja el valor de 0 teniendo en cuenta que las acciones no concluyeron en la elaboración del producto</t>
  </si>
  <si>
    <t>No aplica en el periodo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</si>
</sst>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 #,##0.00_);_(&quot;$&quot;\ * \(#,##0.00\);_(&quot;$&quot;\ * &quot;-&quot;??_);_(@_)"/>
    <numFmt numFmtId="165" formatCode="0.0%"/>
    <numFmt numFmtId="166" formatCode="0.000"/>
  </numFmts>
  <fonts count="53">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9"/>
      <name val="Arial"/>
      <family val="2"/>
    </font>
    <font>
      <sz val="9"/>
      <color theme="1"/>
      <name val="Arial"/>
      <family val="2"/>
    </font>
    <font>
      <b/>
      <sz val="12"/>
      <color theme="1"/>
      <name val="Arial"/>
      <family val="2"/>
    </font>
    <font>
      <sz val="12"/>
      <color theme="1"/>
      <name val="Arial"/>
      <family val="2"/>
    </font>
    <font>
      <sz val="11"/>
      <color rgb="FF000000"/>
      <name val="Calibri"/>
      <family val="2"/>
      <scheme val="minor"/>
    </font>
    <font>
      <sz val="10"/>
      <color theme="1"/>
      <name val="Arial"/>
      <family val="2"/>
    </font>
    <font>
      <sz val="11"/>
      <color rgb="FF000000"/>
      <name val="Arial"/>
      <family val="2"/>
    </font>
    <font>
      <sz val="11"/>
      <name val="Calibri"/>
      <family val="2"/>
      <scheme val="minor"/>
    </font>
    <font>
      <sz val="11"/>
      <name val="Arial"/>
      <family val="2"/>
    </font>
    <font>
      <b/>
      <sz val="11"/>
      <name val="Arial"/>
      <family val="2"/>
    </font>
    <font>
      <b/>
      <sz val="10"/>
      <color rgb="FF000000"/>
      <name val="Arial"/>
      <family val="2"/>
    </font>
    <font>
      <sz val="9"/>
      <name val="Calibri"/>
      <family val="2"/>
      <scheme val="minor"/>
    </font>
    <font>
      <b/>
      <sz val="9"/>
      <name val="Calibri"/>
      <family val="2"/>
      <scheme val="minor"/>
    </font>
    <font>
      <b/>
      <sz val="9"/>
      <color theme="1"/>
      <name val="Arial"/>
      <family val="2"/>
    </font>
    <font>
      <b/>
      <sz val="9"/>
      <color theme="0"/>
      <name val="Arial"/>
      <family val="2"/>
    </font>
    <font>
      <b/>
      <sz val="9"/>
      <name val="Arial"/>
      <family val="2"/>
    </font>
    <font>
      <sz val="10"/>
      <name val="Arial"/>
      <family val="2"/>
    </font>
    <font>
      <b/>
      <sz val="10"/>
      <name val="Arial"/>
      <family val="2"/>
    </font>
    <font>
      <u/>
      <sz val="11"/>
      <color theme="10"/>
      <name val="Calibri"/>
      <family val="2"/>
      <scheme val="minor"/>
    </font>
    <font>
      <sz val="11"/>
      <color theme="1"/>
      <name val="Calibri "/>
    </font>
    <font>
      <b/>
      <sz val="12"/>
      <color theme="1" tint="0.34998626667073579"/>
      <name val="Calibri "/>
    </font>
    <font>
      <sz val="11"/>
      <color theme="1" tint="0.34998626667073579"/>
      <name val="Calibri "/>
    </font>
    <font>
      <b/>
      <sz val="12"/>
      <color theme="0"/>
      <name val="Calibri "/>
    </font>
    <font>
      <sz val="11"/>
      <name val="Calibri "/>
    </font>
    <font>
      <b/>
      <sz val="12"/>
      <name val="Calibri "/>
    </font>
    <font>
      <sz val="12"/>
      <name val="Calibri "/>
    </font>
    <font>
      <sz val="12"/>
      <color theme="1"/>
      <name val="Calibri"/>
      <family val="2"/>
      <scheme val="minor"/>
    </font>
    <font>
      <b/>
      <sz val="14"/>
      <color theme="1" tint="0.34998626667073579"/>
      <name val="Arial"/>
      <family val="2"/>
    </font>
    <font>
      <b/>
      <sz val="11"/>
      <color rgb="FF000000"/>
      <name val="Arial"/>
      <family val="2"/>
    </font>
    <font>
      <b/>
      <sz val="11"/>
      <color theme="1"/>
      <name val="Arial"/>
      <family val="2"/>
    </font>
    <font>
      <b/>
      <sz val="14"/>
      <color theme="1"/>
      <name val="Arial"/>
      <family val="2"/>
    </font>
    <font>
      <sz val="11"/>
      <color theme="1"/>
      <name val="Aptos"/>
      <family val="2"/>
    </font>
    <font>
      <b/>
      <sz val="9"/>
      <color rgb="FF000000"/>
      <name val="Arial"/>
      <family val="2"/>
    </font>
    <font>
      <sz val="11"/>
      <color theme="1"/>
      <name val="Arial Narrow"/>
      <family val="2"/>
    </font>
    <font>
      <sz val="11"/>
      <color theme="1"/>
      <name val="Calibri"/>
      <family val="2"/>
    </font>
    <font>
      <b/>
      <sz val="11"/>
      <name val="Calibri"/>
      <family val="2"/>
      <scheme val="minor"/>
    </font>
    <font>
      <b/>
      <sz val="11"/>
      <color theme="1"/>
      <name val="Calibri "/>
    </font>
    <font>
      <b/>
      <sz val="10"/>
      <color theme="1"/>
      <name val="Arial"/>
      <family val="2"/>
    </font>
    <font>
      <sz val="10"/>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0" tint="-0.249977111117893"/>
        <bgColor rgb="FF000000"/>
      </patternFill>
    </fill>
    <fill>
      <patternFill patternType="solid">
        <fgColor rgb="FF7030A0"/>
        <bgColor indexed="64"/>
      </patternFill>
    </fill>
    <fill>
      <patternFill patternType="solid">
        <fgColor rgb="FFE6B8B7"/>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rgb="FF000000"/>
      </patternFill>
    </fill>
    <fill>
      <patternFill patternType="solid">
        <fgColor indexed="9"/>
        <bgColor auto="1"/>
      </patternFill>
    </fill>
    <fill>
      <patternFill patternType="solid">
        <fgColor theme="9" tint="0.79998168889431442"/>
        <bgColor rgb="FF000000"/>
      </patternFill>
    </fill>
  </fills>
  <borders count="5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s>
  <cellStyleXfs count="11">
    <xf numFmtId="0" fontId="0" fillId="0" borderId="0"/>
    <xf numFmtId="9" fontId="13" fillId="0" borderId="0" applyFont="0" applyFill="0" applyBorder="0" applyAlignment="0" applyProtection="0"/>
    <xf numFmtId="0" fontId="13" fillId="0" borderId="0"/>
    <xf numFmtId="0" fontId="20" fillId="0" borderId="0"/>
    <xf numFmtId="164" fontId="1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cellStyleXfs>
  <cellXfs count="395">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2" borderId="9" xfId="0" applyFill="1" applyBorder="1" applyAlignment="1">
      <alignment horizont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9"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0" fillId="0" borderId="0" xfId="0" applyAlignment="1">
      <alignment horizontal="left" vertical="center"/>
    </xf>
    <xf numFmtId="0" fontId="0" fillId="6" borderId="21" xfId="0" applyFill="1" applyBorder="1" applyAlignment="1">
      <alignment horizontal="left" vertical="center" wrapText="1"/>
    </xf>
    <xf numFmtId="0" fontId="10" fillId="0" borderId="0" xfId="0" applyFont="1" applyAlignment="1">
      <alignment wrapText="1"/>
    </xf>
    <xf numFmtId="0" fontId="0" fillId="5" borderId="31" xfId="0" applyFill="1" applyBorder="1" applyAlignment="1">
      <alignment horizontal="left" vertical="center" wrapText="1"/>
    </xf>
    <xf numFmtId="0" fontId="0" fillId="8" borderId="31" xfId="0" applyFill="1" applyBorder="1" applyAlignment="1">
      <alignment horizontal="left" vertical="center" wrapText="1"/>
    </xf>
    <xf numFmtId="0" fontId="0" fillId="9" borderId="21" xfId="0" applyFill="1" applyBorder="1" applyAlignment="1">
      <alignment horizontal="left" vertical="center" wrapText="1"/>
    </xf>
    <xf numFmtId="0" fontId="0" fillId="10" borderId="23" xfId="0" applyFill="1" applyBorder="1" applyAlignment="1">
      <alignment horizontal="left" vertical="center" wrapText="1"/>
    </xf>
    <xf numFmtId="0" fontId="0" fillId="11" borderId="31" xfId="0" applyFill="1" applyBorder="1" applyAlignment="1">
      <alignment horizontal="left" vertical="center" wrapText="1"/>
    </xf>
    <xf numFmtId="0" fontId="0" fillId="0" borderId="21" xfId="0" applyBorder="1" applyAlignment="1">
      <alignment vertical="center" wrapText="1"/>
    </xf>
    <xf numFmtId="0" fontId="0" fillId="13" borderId="23" xfId="0" applyFill="1" applyBorder="1" applyAlignment="1">
      <alignment horizontal="left" vertical="center" wrapText="1"/>
    </xf>
    <xf numFmtId="0" fontId="0" fillId="14" borderId="21" xfId="0" applyFill="1" applyBorder="1" applyAlignment="1">
      <alignment horizontal="left" vertical="center" wrapText="1"/>
    </xf>
    <xf numFmtId="0" fontId="0" fillId="15" borderId="31" xfId="0" applyFill="1" applyBorder="1" applyAlignment="1">
      <alignment horizontal="left" vertical="center" wrapText="1"/>
    </xf>
    <xf numFmtId="0" fontId="0" fillId="16" borderId="21" xfId="0" applyFill="1" applyBorder="1" applyAlignment="1">
      <alignment horizontal="left" vertical="center" wrapText="1"/>
    </xf>
    <xf numFmtId="0" fontId="0" fillId="17" borderId="21" xfId="0" applyFill="1" applyBorder="1" applyAlignment="1">
      <alignment horizontal="left" vertical="center" wrapText="1"/>
    </xf>
    <xf numFmtId="0" fontId="0" fillId="19" borderId="31" xfId="0" applyFill="1" applyBorder="1" applyAlignment="1">
      <alignment horizontal="left" vertical="center" wrapText="1"/>
    </xf>
    <xf numFmtId="0" fontId="10" fillId="0" borderId="0" xfId="0" applyFont="1" applyAlignment="1">
      <alignment horizontal="justify" vertical="center" wrapText="1"/>
    </xf>
    <xf numFmtId="0" fontId="0" fillId="5" borderId="21" xfId="0" applyFill="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14" fontId="8" fillId="2" borderId="21" xfId="0" applyNumberFormat="1" applyFont="1" applyFill="1" applyBorder="1" applyAlignment="1">
      <alignment vertical="center" wrapText="1"/>
    </xf>
    <xf numFmtId="0" fontId="0" fillId="2" borderId="0" xfId="0" applyFill="1"/>
    <xf numFmtId="0" fontId="4" fillId="4" borderId="16" xfId="0" applyFont="1" applyFill="1" applyBorder="1" applyAlignment="1">
      <alignment horizontal="center" vertical="center" wrapText="1"/>
    </xf>
    <xf numFmtId="0" fontId="0" fillId="0" borderId="21" xfId="0" applyBorder="1"/>
    <xf numFmtId="0" fontId="0" fillId="0" borderId="2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0" borderId="0" xfId="0" applyAlignment="1">
      <alignment horizontal="center" vertical="center" wrapText="1"/>
    </xf>
    <xf numFmtId="0" fontId="4" fillId="3" borderId="38" xfId="0" applyFont="1" applyFill="1" applyBorder="1" applyAlignment="1">
      <alignment horizontal="center" vertical="center" wrapText="1" readingOrder="1"/>
    </xf>
    <xf numFmtId="0" fontId="24" fillId="21" borderId="21" xfId="0" applyFont="1" applyFill="1" applyBorder="1" applyAlignment="1">
      <alignment vertical="center"/>
    </xf>
    <xf numFmtId="0" fontId="27" fillId="12" borderId="21" xfId="0" applyFont="1" applyFill="1" applyBorder="1" applyAlignment="1">
      <alignment vertical="center"/>
    </xf>
    <xf numFmtId="0" fontId="27" fillId="12" borderId="21" xfId="0" applyFont="1" applyFill="1" applyBorder="1" applyAlignment="1">
      <alignment vertical="center" wrapText="1"/>
    </xf>
    <xf numFmtId="0" fontId="28" fillId="22" borderId="21" xfId="0" applyFont="1" applyFill="1" applyBorder="1" applyAlignment="1">
      <alignment vertical="center"/>
    </xf>
    <xf numFmtId="0" fontId="27" fillId="23" borderId="21" xfId="0" applyFont="1" applyFill="1" applyBorder="1" applyAlignment="1">
      <alignment vertical="center"/>
    </xf>
    <xf numFmtId="0" fontId="27" fillId="20" borderId="21" xfId="0" applyFont="1" applyFill="1" applyBorder="1" applyAlignment="1">
      <alignment vertical="center"/>
    </xf>
    <xf numFmtId="0" fontId="29" fillId="24" borderId="21" xfId="0" applyFont="1" applyFill="1" applyBorder="1" applyAlignment="1">
      <alignment vertical="center"/>
    </xf>
    <xf numFmtId="0" fontId="15" fillId="24" borderId="21" xfId="0" applyFont="1" applyFill="1" applyBorder="1" applyAlignment="1" applyProtection="1">
      <alignment horizontal="center" vertical="center"/>
      <protection locked="0"/>
    </xf>
    <xf numFmtId="0" fontId="0" fillId="24" borderId="21" xfId="0" applyFill="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pplyProtection="1">
      <alignment horizontal="center" vertical="center"/>
      <protection locked="0"/>
    </xf>
    <xf numFmtId="0" fontId="0" fillId="2" borderId="1" xfId="0" applyFill="1" applyBorder="1" applyAlignment="1">
      <alignment vertical="center" wrapText="1"/>
    </xf>
    <xf numFmtId="0" fontId="0" fillId="2" borderId="9" xfId="0" applyFill="1" applyBorder="1" applyAlignment="1">
      <alignment vertical="center" wrapText="1"/>
    </xf>
    <xf numFmtId="0" fontId="0" fillId="0" borderId="0" xfId="0" applyAlignment="1">
      <alignment vertical="center" wrapText="1"/>
    </xf>
    <xf numFmtId="0" fontId="19" fillId="0" borderId="0" xfId="2" applyFont="1" applyAlignment="1">
      <alignment horizontal="left" vertical="center" wrapText="1"/>
    </xf>
    <xf numFmtId="0" fontId="19" fillId="2" borderId="0" xfId="0" applyFont="1" applyFill="1" applyAlignment="1">
      <alignment horizontal="center" vertical="center" wrapText="1"/>
    </xf>
    <xf numFmtId="9" fontId="30" fillId="2" borderId="0" xfId="2" applyNumberFormat="1" applyFont="1" applyFill="1" applyAlignment="1">
      <alignment horizontal="left" vertical="center" wrapText="1"/>
    </xf>
    <xf numFmtId="9" fontId="31" fillId="2" borderId="0" xfId="2"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wrapText="1"/>
    </xf>
    <xf numFmtId="0" fontId="0" fillId="0" borderId="21" xfId="0" applyBorder="1" applyAlignment="1">
      <alignment wrapText="1"/>
    </xf>
    <xf numFmtId="9" fontId="17" fillId="7" borderId="21" xfId="1" applyFont="1" applyFill="1" applyBorder="1" applyAlignment="1">
      <alignment horizontal="center" vertical="center"/>
    </xf>
    <xf numFmtId="0" fontId="33" fillId="2" borderId="1" xfId="0" applyFont="1" applyFill="1" applyBorder="1" applyAlignment="1">
      <alignment wrapText="1"/>
    </xf>
    <xf numFmtId="0" fontId="34" fillId="2" borderId="2" xfId="0" applyFont="1" applyFill="1" applyBorder="1" applyAlignment="1">
      <alignment horizontal="left" vertical="center" wrapText="1"/>
    </xf>
    <xf numFmtId="0" fontId="35" fillId="2" borderId="3" xfId="0" applyFont="1" applyFill="1" applyBorder="1" applyAlignment="1">
      <alignment horizontal="center" vertical="center" wrapText="1"/>
    </xf>
    <xf numFmtId="0" fontId="33" fillId="0" borderId="0" xfId="0" applyFont="1"/>
    <xf numFmtId="0" fontId="33" fillId="2" borderId="9" xfId="0" applyFont="1" applyFill="1" applyBorder="1" applyAlignment="1">
      <alignment wrapText="1"/>
    </xf>
    <xf numFmtId="0" fontId="34" fillId="2" borderId="23" xfId="0" applyFont="1" applyFill="1" applyBorder="1" applyAlignment="1">
      <alignment horizontal="left" vertical="center" wrapText="1"/>
    </xf>
    <xf numFmtId="0" fontId="35" fillId="2" borderId="4" xfId="0" applyFont="1" applyFill="1" applyBorder="1" applyAlignment="1" applyProtection="1">
      <alignment horizontal="center" vertical="center" wrapText="1"/>
      <protection locked="0"/>
    </xf>
    <xf numFmtId="0" fontId="33" fillId="2" borderId="9" xfId="0" applyFont="1" applyFill="1" applyBorder="1" applyAlignment="1">
      <alignment horizontal="center" wrapText="1"/>
    </xf>
    <xf numFmtId="0" fontId="34" fillId="2" borderId="21" xfId="0" applyFont="1" applyFill="1" applyBorder="1" applyAlignment="1">
      <alignment horizontal="left" vertical="center" wrapText="1"/>
    </xf>
    <xf numFmtId="14" fontId="35" fillId="2" borderId="4" xfId="0" applyNumberFormat="1" applyFont="1" applyFill="1" applyBorder="1" applyAlignment="1" applyProtection="1">
      <alignment horizontal="center" vertical="center" wrapText="1"/>
      <protection locked="0"/>
    </xf>
    <xf numFmtId="0" fontId="36" fillId="4" borderId="16"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readingOrder="1"/>
    </xf>
    <xf numFmtId="0" fontId="36" fillId="3" borderId="12" xfId="0" applyFont="1" applyFill="1" applyBorder="1" applyAlignment="1">
      <alignment horizontal="center" vertical="center" wrapText="1" readingOrder="1"/>
    </xf>
    <xf numFmtId="0" fontId="36" fillId="3" borderId="13" xfId="0" applyFont="1" applyFill="1" applyBorder="1" applyAlignment="1">
      <alignment horizontal="center" vertical="center" wrapText="1" readingOrder="1"/>
    </xf>
    <xf numFmtId="0" fontId="33" fillId="0" borderId="22" xfId="0" applyFont="1" applyBorder="1" applyAlignment="1">
      <alignment horizontal="left" vertical="center" wrapText="1"/>
    </xf>
    <xf numFmtId="0" fontId="33" fillId="0" borderId="32" xfId="0" applyFont="1" applyBorder="1" applyAlignment="1">
      <alignment horizontal="left" vertical="center" wrapText="1"/>
    </xf>
    <xf numFmtId="0" fontId="37" fillId="2" borderId="21" xfId="0" applyFont="1" applyFill="1" applyBorder="1" applyAlignment="1">
      <alignment horizontal="left" vertical="center" wrapText="1"/>
    </xf>
    <xf numFmtId="0" fontId="33" fillId="0" borderId="22" xfId="0" applyFont="1" applyBorder="1" applyAlignment="1">
      <alignment horizontal="center" vertical="center"/>
    </xf>
    <xf numFmtId="9" fontId="33" fillId="0" borderId="21" xfId="0" applyNumberFormat="1" applyFont="1" applyBorder="1" applyAlignment="1">
      <alignment horizontal="center" vertical="center" wrapText="1"/>
    </xf>
    <xf numFmtId="9" fontId="37" fillId="0" borderId="21" xfId="0" applyNumberFormat="1" applyFont="1" applyBorder="1" applyAlignment="1">
      <alignment horizontal="center" vertical="center" wrapText="1"/>
    </xf>
    <xf numFmtId="0" fontId="33" fillId="0" borderId="22" xfId="0" applyFont="1" applyBorder="1" applyAlignment="1">
      <alignment horizontal="center" vertical="center" wrapText="1"/>
    </xf>
    <xf numFmtId="0" fontId="33" fillId="0" borderId="21" xfId="0" applyFont="1" applyBorder="1" applyAlignment="1">
      <alignment horizontal="left" vertical="center" wrapText="1"/>
    </xf>
    <xf numFmtId="0" fontId="33" fillId="0" borderId="21" xfId="0" applyFont="1" applyBorder="1" applyAlignment="1">
      <alignment horizontal="center" vertical="center" wrapText="1"/>
    </xf>
    <xf numFmtId="0" fontId="37" fillId="0" borderId="21" xfId="0" applyFont="1" applyBorder="1" applyAlignment="1">
      <alignment horizontal="center" vertical="center" wrapText="1"/>
    </xf>
    <xf numFmtId="0" fontId="33" fillId="0" borderId="37" xfId="0" applyFont="1" applyBorder="1" applyAlignment="1">
      <alignment horizontal="left" vertical="center" wrapText="1"/>
    </xf>
    <xf numFmtId="0" fontId="37" fillId="0" borderId="21" xfId="0" applyFont="1" applyBorder="1" applyAlignment="1">
      <alignment horizontal="left" vertical="center" wrapText="1"/>
    </xf>
    <xf numFmtId="9" fontId="33" fillId="0" borderId="21" xfId="1" applyFont="1" applyBorder="1" applyAlignment="1">
      <alignment horizontal="center" vertical="center" wrapText="1"/>
    </xf>
    <xf numFmtId="0" fontId="38" fillId="2" borderId="21" xfId="0" applyFont="1" applyFill="1" applyBorder="1" applyAlignment="1">
      <alignment vertical="center" wrapText="1"/>
    </xf>
    <xf numFmtId="14" fontId="39" fillId="2" borderId="21" xfId="0" applyNumberFormat="1" applyFont="1" applyFill="1" applyBorder="1" applyAlignment="1">
      <alignment vertical="center" wrapText="1"/>
    </xf>
    <xf numFmtId="0" fontId="33" fillId="0" borderId="0" xfId="0" applyFont="1" applyAlignment="1">
      <alignment horizontal="center" vertical="center"/>
    </xf>
    <xf numFmtId="0" fontId="33" fillId="0" borderId="0" xfId="0" applyFont="1" applyAlignment="1">
      <alignment horizontal="left" vertical="center" wrapText="1"/>
    </xf>
    <xf numFmtId="0" fontId="0" fillId="2" borderId="0" xfId="1" applyNumberFormat="1" applyFont="1" applyFill="1" applyBorder="1" applyAlignment="1">
      <alignment horizontal="center" vertical="center"/>
    </xf>
    <xf numFmtId="0" fontId="21" fillId="5" borderId="21" xfId="0" applyFont="1" applyFill="1" applyBorder="1" applyAlignment="1">
      <alignment horizontal="center" vertical="center" wrapText="1"/>
    </xf>
    <xf numFmtId="0" fontId="16" fillId="0" borderId="2" xfId="0" applyFont="1" applyBorder="1" applyAlignment="1">
      <alignment horizontal="left" vertical="center" wrapText="1"/>
    </xf>
    <xf numFmtId="0" fontId="12" fillId="0" borderId="3" xfId="0" applyFont="1" applyBorder="1" applyAlignment="1">
      <alignment horizontal="center" vertical="center" wrapText="1"/>
    </xf>
    <xf numFmtId="0" fontId="16" fillId="0" borderId="23"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16" fillId="0" borderId="21" xfId="0" applyFont="1" applyBorder="1" applyAlignment="1">
      <alignment horizontal="left" vertical="center" wrapText="1"/>
    </xf>
    <xf numFmtId="14" fontId="12" fillId="0" borderId="4" xfId="0" applyNumberFormat="1" applyFont="1" applyBorder="1" applyAlignment="1" applyProtection="1">
      <alignment horizontal="center" vertical="center" wrapText="1"/>
      <protection locked="0"/>
    </xf>
    <xf numFmtId="0" fontId="16" fillId="0" borderId="16" xfId="0" applyFont="1" applyBorder="1" applyAlignment="1">
      <alignment horizontal="center" vertical="center" wrapText="1"/>
    </xf>
    <xf numFmtId="1" fontId="27" fillId="12" borderId="21" xfId="0" applyNumberFormat="1" applyFont="1" applyFill="1" applyBorder="1" applyAlignment="1">
      <alignment vertical="center"/>
    </xf>
    <xf numFmtId="1" fontId="28" fillId="22" borderId="21" xfId="0" applyNumberFormat="1" applyFont="1" applyFill="1" applyBorder="1" applyAlignment="1">
      <alignment vertical="center"/>
    </xf>
    <xf numFmtId="1" fontId="27" fillId="23" borderId="21" xfId="0" applyNumberFormat="1" applyFont="1" applyFill="1" applyBorder="1" applyAlignment="1">
      <alignment vertical="center"/>
    </xf>
    <xf numFmtId="1" fontId="27" fillId="20" borderId="21" xfId="0" applyNumberFormat="1" applyFont="1" applyFill="1" applyBorder="1" applyAlignment="1">
      <alignment vertical="center"/>
    </xf>
    <xf numFmtId="1" fontId="15" fillId="24" borderId="21" xfId="0" applyNumberFormat="1" applyFont="1" applyFill="1" applyBorder="1" applyAlignment="1" applyProtection="1">
      <alignment horizontal="center" vertical="center"/>
      <protection locked="0"/>
    </xf>
    <xf numFmtId="1" fontId="25" fillId="24" borderId="21" xfId="0" applyNumberFormat="1" applyFont="1" applyFill="1" applyBorder="1" applyAlignment="1">
      <alignment horizontal="center" vertical="center" wrapText="1"/>
    </xf>
    <xf numFmtId="1" fontId="26" fillId="24" borderId="21" xfId="0" applyNumberFormat="1" applyFont="1" applyFill="1" applyBorder="1" applyAlignment="1">
      <alignment horizontal="center" vertical="center" wrapText="1"/>
    </xf>
    <xf numFmtId="0" fontId="0" fillId="0" borderId="0" xfId="0" applyAlignment="1">
      <alignment wrapText="1"/>
    </xf>
    <xf numFmtId="0" fontId="21" fillId="5" borderId="21" xfId="0" applyFont="1" applyFill="1" applyBorder="1" applyAlignment="1">
      <alignment vertical="center" wrapText="1"/>
    </xf>
    <xf numFmtId="0" fontId="43" fillId="26" borderId="21" xfId="0" applyFont="1" applyFill="1" applyBorder="1" applyAlignment="1">
      <alignment horizontal="center" vertical="center"/>
    </xf>
    <xf numFmtId="0" fontId="12" fillId="0" borderId="21" xfId="0" applyFont="1" applyBorder="1" applyAlignment="1">
      <alignment vertical="center"/>
    </xf>
    <xf numFmtId="0" fontId="12" fillId="0" borderId="0" xfId="0" applyFont="1"/>
    <xf numFmtId="9" fontId="0" fillId="0" borderId="21" xfId="0" applyNumberFormat="1" applyBorder="1" applyAlignment="1">
      <alignment horizontal="center" vertical="center"/>
    </xf>
    <xf numFmtId="0" fontId="0" fillId="0" borderId="21" xfId="0" applyBorder="1" applyAlignment="1">
      <alignment horizontal="left" vertical="center" wrapText="1"/>
    </xf>
    <xf numFmtId="9" fontId="0" fillId="0" borderId="21" xfId="0" applyNumberFormat="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xf>
    <xf numFmtId="0" fontId="40" fillId="0" borderId="0" xfId="0" applyFont="1" applyAlignment="1">
      <alignment horizontal="center"/>
    </xf>
    <xf numFmtId="0" fontId="0" fillId="2" borderId="9" xfId="0" applyFill="1" applyBorder="1" applyAlignment="1">
      <alignment horizontal="center" vertical="center" wrapText="1"/>
    </xf>
    <xf numFmtId="9" fontId="0" fillId="0" borderId="0" xfId="1" applyFont="1" applyAlignment="1">
      <alignment horizontal="center" vertical="center" wrapText="1"/>
    </xf>
    <xf numFmtId="0" fontId="0" fillId="5" borderId="21" xfId="0" applyFill="1" applyBorder="1" applyAlignment="1">
      <alignment horizontal="center" vertical="center" wrapText="1"/>
    </xf>
    <xf numFmtId="0" fontId="0" fillId="5" borderId="21" xfId="0" applyFill="1" applyBorder="1" applyAlignment="1">
      <alignment horizontal="center" vertical="center"/>
    </xf>
    <xf numFmtId="0" fontId="0" fillId="5" borderId="21" xfId="0" applyFill="1" applyBorder="1" applyAlignment="1" applyProtection="1">
      <alignment horizontal="center" vertical="center"/>
      <protection locked="0"/>
    </xf>
    <xf numFmtId="0" fontId="0" fillId="5" borderId="21" xfId="0" applyFill="1" applyBorder="1" applyAlignment="1" applyProtection="1">
      <alignment horizontal="center" vertical="top"/>
      <protection locked="0"/>
    </xf>
    <xf numFmtId="0" fontId="0" fillId="5" borderId="21" xfId="0" applyFill="1" applyBorder="1" applyAlignment="1" applyProtection="1">
      <alignment horizontal="center" vertical="top" wrapText="1"/>
      <protection locked="0"/>
    </xf>
    <xf numFmtId="0" fontId="18" fillId="5" borderId="21" xfId="0" applyFont="1" applyFill="1" applyBorder="1" applyAlignment="1">
      <alignment horizontal="center" vertical="center" wrapText="1"/>
    </xf>
    <xf numFmtId="0" fontId="33" fillId="5" borderId="22" xfId="0" applyFont="1" applyFill="1" applyBorder="1" applyAlignment="1">
      <alignment horizontal="center" vertical="center"/>
    </xf>
    <xf numFmtId="9" fontId="0" fillId="0" borderId="21" xfId="1" applyFont="1" applyBorder="1" applyAlignment="1" applyProtection="1">
      <alignment horizontal="center" vertical="center" wrapText="1"/>
    </xf>
    <xf numFmtId="9" fontId="0" fillId="0" borderId="21" xfId="1" applyFont="1" applyBorder="1" applyAlignment="1" applyProtection="1">
      <alignment horizontal="center" vertical="center"/>
    </xf>
    <xf numFmtId="0" fontId="47" fillId="0" borderId="21" xfId="0" applyFont="1" applyBorder="1" applyAlignment="1">
      <alignment horizontal="center" vertical="center" wrapText="1"/>
    </xf>
    <xf numFmtId="0" fontId="47" fillId="0" borderId="31" xfId="0" applyFont="1" applyBorder="1" applyAlignment="1">
      <alignment horizontal="center" vertical="center" wrapText="1"/>
    </xf>
    <xf numFmtId="0" fontId="0" fillId="5" borderId="21" xfId="0" applyFill="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9" fontId="30" fillId="0" borderId="21" xfId="0" applyNumberFormat="1" applyFont="1" applyBorder="1" applyAlignment="1">
      <alignment horizontal="center" vertical="center" wrapText="1"/>
    </xf>
    <xf numFmtId="0" fontId="0" fillId="5" borderId="21" xfId="0" applyFill="1" applyBorder="1"/>
    <xf numFmtId="9" fontId="0" fillId="2" borderId="21" xfId="0" applyNumberFormat="1" applyFill="1" applyBorder="1" applyAlignment="1">
      <alignment horizontal="center" vertical="center"/>
    </xf>
    <xf numFmtId="0" fontId="30" fillId="0" borderId="21" xfId="0" applyFont="1" applyBorder="1" applyAlignment="1">
      <alignment horizontal="center" vertical="center" wrapText="1"/>
    </xf>
    <xf numFmtId="0" fontId="0" fillId="5" borderId="22" xfId="0" applyFill="1" applyBorder="1" applyAlignment="1" applyProtection="1">
      <alignment horizontal="center" vertical="center" wrapText="1"/>
      <protection locked="0"/>
    </xf>
    <xf numFmtId="9" fontId="21" fillId="0" borderId="21" xfId="0" applyNumberFormat="1" applyFont="1" applyBorder="1" applyAlignment="1">
      <alignment horizontal="center" vertical="center" wrapText="1"/>
    </xf>
    <xf numFmtId="0" fontId="18" fillId="5" borderId="21" xfId="0" applyFont="1" applyFill="1" applyBorder="1" applyAlignment="1">
      <alignment horizontal="left" vertical="center" wrapText="1"/>
    </xf>
    <xf numFmtId="0" fontId="0" fillId="0" borderId="21" xfId="8" applyNumberFormat="1" applyFont="1" applyBorder="1" applyAlignment="1" applyProtection="1">
      <alignment horizontal="center" vertical="center" wrapText="1"/>
    </xf>
    <xf numFmtId="0" fontId="0" fillId="5" borderId="21" xfId="0" applyFill="1" applyBorder="1" applyAlignment="1" applyProtection="1">
      <alignment vertical="center" wrapText="1"/>
      <protection locked="0"/>
    </xf>
    <xf numFmtId="9" fontId="0" fillId="5" borderId="21" xfId="0" applyNumberFormat="1" applyFill="1" applyBorder="1" applyAlignment="1" applyProtection="1">
      <alignment horizontal="center" vertical="center"/>
      <protection locked="0"/>
    </xf>
    <xf numFmtId="165" fontId="21" fillId="0" borderId="21" xfId="0" applyNumberFormat="1" applyFont="1" applyBorder="1" applyAlignment="1">
      <alignment horizontal="center" vertical="center" wrapText="1"/>
    </xf>
    <xf numFmtId="9" fontId="33" fillId="0" borderId="22" xfId="0" applyNumberFormat="1" applyFont="1" applyBorder="1" applyAlignment="1">
      <alignment horizontal="center" vertical="center"/>
    </xf>
    <xf numFmtId="0" fontId="12" fillId="0" borderId="21" xfId="8" applyNumberFormat="1" applyFont="1" applyBorder="1" applyAlignment="1">
      <alignment vertical="center"/>
    </xf>
    <xf numFmtId="16" fontId="18" fillId="5" borderId="21" xfId="0" applyNumberFormat="1" applyFont="1" applyFill="1" applyBorder="1" applyAlignment="1">
      <alignment horizontal="center" vertical="center" wrapText="1"/>
    </xf>
    <xf numFmtId="0" fontId="33" fillId="27" borderId="22" xfId="0" applyFont="1" applyFill="1" applyBorder="1" applyAlignment="1">
      <alignment horizontal="left" vertical="center" wrapText="1"/>
    </xf>
    <xf numFmtId="0" fontId="0" fillId="5" borderId="21" xfId="0" applyFill="1" applyBorder="1" applyAlignment="1" applyProtection="1">
      <alignment horizontal="left" vertical="top" wrapText="1"/>
      <protection locked="0"/>
    </xf>
    <xf numFmtId="0" fontId="0" fillId="5" borderId="21" xfId="0" applyFill="1" applyBorder="1" applyAlignment="1" applyProtection="1">
      <alignment horizontal="left" vertical="center" wrapText="1"/>
      <protection locked="0"/>
    </xf>
    <xf numFmtId="9" fontId="0" fillId="0" borderId="21" xfId="1" applyFont="1" applyBorder="1" applyAlignment="1">
      <alignment horizontal="center" vertical="center"/>
    </xf>
    <xf numFmtId="9" fontId="18" fillId="28" borderId="39" xfId="0" applyNumberFormat="1" applyFont="1" applyFill="1" applyBorder="1" applyAlignment="1">
      <alignment horizontal="center" vertical="center"/>
    </xf>
    <xf numFmtId="0" fontId="48" fillId="5" borderId="21" xfId="0" applyFont="1" applyFill="1" applyBorder="1" applyAlignment="1" applyProtection="1">
      <alignment horizontal="left" vertical="center" wrapText="1"/>
      <protection locked="0"/>
    </xf>
    <xf numFmtId="3" fontId="0" fillId="5" borderId="21" xfId="0" applyNumberFormat="1" applyFill="1" applyBorder="1" applyAlignment="1" applyProtection="1">
      <alignment horizontal="center" vertical="center"/>
      <protection locked="0"/>
    </xf>
    <xf numFmtId="0" fontId="0" fillId="5" borderId="22" xfId="0" applyFill="1" applyBorder="1" applyAlignment="1" applyProtection="1">
      <alignment horizontal="left" vertical="center" wrapText="1"/>
      <protection locked="0"/>
    </xf>
    <xf numFmtId="0" fontId="45" fillId="5" borderId="21" xfId="0" applyFont="1" applyFill="1" applyBorder="1" applyAlignment="1" applyProtection="1">
      <alignment horizontal="left" vertical="center" wrapText="1"/>
      <protection locked="0"/>
    </xf>
    <xf numFmtId="10" fontId="0" fillId="2" borderId="21" xfId="0" applyNumberFormat="1" applyFill="1" applyBorder="1" applyAlignment="1">
      <alignment horizontal="center" vertical="center"/>
    </xf>
    <xf numFmtId="1" fontId="0" fillId="5" borderId="21" xfId="0" applyNumberFormat="1" applyFill="1" applyBorder="1" applyAlignment="1">
      <alignment horizontal="center" vertical="center"/>
    </xf>
    <xf numFmtId="9" fontId="33" fillId="29" borderId="40" xfId="0" applyNumberFormat="1" applyFont="1" applyFill="1" applyBorder="1" applyAlignment="1">
      <alignment horizontal="center" vertical="center"/>
    </xf>
    <xf numFmtId="0" fontId="0" fillId="5" borderId="37" xfId="0" applyFill="1" applyBorder="1" applyAlignment="1" applyProtection="1">
      <alignment horizontal="left" vertical="center" wrapText="1"/>
      <protection locked="0"/>
    </xf>
    <xf numFmtId="0" fontId="0" fillId="5" borderId="32" xfId="0" applyFill="1" applyBorder="1" applyAlignment="1" applyProtection="1">
      <alignment horizontal="left" vertical="center" wrapText="1"/>
      <protection locked="0"/>
    </xf>
    <xf numFmtId="10" fontId="33" fillId="29" borderId="40" xfId="0" applyNumberFormat="1" applyFont="1" applyFill="1" applyBorder="1" applyAlignment="1">
      <alignment horizontal="center" vertical="center"/>
    </xf>
    <xf numFmtId="0" fontId="13" fillId="5" borderId="21" xfId="5" applyFont="1" applyFill="1" applyBorder="1" applyAlignment="1" applyProtection="1">
      <alignment horizontal="left" vertical="center" wrapText="1"/>
      <protection locked="0"/>
    </xf>
    <xf numFmtId="3" fontId="0" fillId="5" borderId="21" xfId="0" applyNumberFormat="1" applyFill="1" applyBorder="1" applyAlignment="1" applyProtection="1">
      <alignment horizontal="center" vertical="center" wrapText="1"/>
      <protection locked="0"/>
    </xf>
    <xf numFmtId="0" fontId="32" fillId="5" borderId="21" xfId="5" applyFill="1" applyBorder="1" applyAlignment="1" applyProtection="1">
      <alignment horizontal="left" vertical="center" wrapText="1"/>
      <protection locked="0"/>
    </xf>
    <xf numFmtId="10" fontId="0" fillId="5" borderId="21" xfId="1" applyNumberFormat="1" applyFont="1" applyFill="1" applyBorder="1" applyAlignment="1" applyProtection="1">
      <alignment horizontal="center" vertical="center"/>
      <protection locked="0"/>
    </xf>
    <xf numFmtId="9" fontId="0" fillId="5" borderId="21" xfId="1" applyFont="1" applyFill="1" applyBorder="1" applyAlignment="1" applyProtection="1">
      <alignment horizontal="center" vertical="center"/>
      <protection locked="0"/>
    </xf>
    <xf numFmtId="0" fontId="15" fillId="24" borderId="21" xfId="0" applyFont="1" applyFill="1" applyBorder="1" applyAlignment="1">
      <alignment vertical="center" wrapText="1"/>
    </xf>
    <xf numFmtId="0" fontId="15" fillId="24" borderId="21" xfId="0" applyFont="1" applyFill="1" applyBorder="1" applyAlignment="1">
      <alignment horizontal="center" vertical="center" wrapText="1"/>
    </xf>
    <xf numFmtId="0" fontId="12" fillId="2" borderId="0" xfId="0" applyFont="1" applyFill="1"/>
    <xf numFmtId="0" fontId="0" fillId="2" borderId="0" xfId="0" applyFill="1" applyAlignment="1">
      <alignment horizontal="center" vertical="center" wrapText="1"/>
    </xf>
    <xf numFmtId="0" fontId="22" fillId="2" borderId="0" xfId="0" applyFont="1" applyFill="1" applyAlignment="1" applyProtection="1">
      <alignment horizontal="center" vertical="center"/>
      <protection locked="0"/>
    </xf>
    <xf numFmtId="0" fontId="0" fillId="2" borderId="0" xfId="1" applyNumberFormat="1" applyFont="1" applyFill="1" applyBorder="1" applyAlignment="1">
      <alignment horizontal="center" vertical="center" wrapText="1"/>
    </xf>
    <xf numFmtId="0" fontId="12" fillId="20" borderId="21" xfId="0" applyFont="1" applyFill="1" applyBorder="1" applyAlignment="1">
      <alignment vertical="center"/>
    </xf>
    <xf numFmtId="0" fontId="43" fillId="7" borderId="21" xfId="0" applyFont="1" applyFill="1" applyBorder="1" applyAlignment="1">
      <alignment vertical="center"/>
    </xf>
    <xf numFmtId="9" fontId="43" fillId="7" borderId="21" xfId="1" applyFont="1" applyFill="1" applyBorder="1" applyAlignment="1">
      <alignment vertical="center"/>
    </xf>
    <xf numFmtId="0" fontId="0" fillId="2" borderId="0" xfId="0" applyFill="1" applyAlignment="1">
      <alignment horizontal="center"/>
    </xf>
    <xf numFmtId="9" fontId="12" fillId="7" borderId="21" xfId="1" applyFont="1" applyFill="1" applyBorder="1" applyAlignment="1">
      <alignment horizontal="center" vertical="center"/>
    </xf>
    <xf numFmtId="0" fontId="23" fillId="2" borderId="21" xfId="0" applyFont="1" applyFill="1" applyBorder="1" applyAlignment="1">
      <alignment vertical="center" wrapText="1"/>
    </xf>
    <xf numFmtId="14" fontId="22" fillId="2" borderId="21" xfId="0" applyNumberFormat="1" applyFont="1" applyFill="1" applyBorder="1" applyAlignment="1">
      <alignment vertical="center" wrapText="1"/>
    </xf>
    <xf numFmtId="0" fontId="23" fillId="2" borderId="0" xfId="0" applyFont="1" applyFill="1" applyAlignment="1">
      <alignment vertical="center" wrapText="1"/>
    </xf>
    <xf numFmtId="14" fontId="22" fillId="2" borderId="0" xfId="0" applyNumberFormat="1" applyFont="1" applyFill="1" applyAlignment="1">
      <alignment vertical="center" wrapText="1"/>
    </xf>
    <xf numFmtId="14" fontId="22" fillId="2" borderId="21" xfId="0" applyNumberFormat="1" applyFont="1" applyFill="1" applyBorder="1" applyAlignment="1">
      <alignment horizontal="right" vertical="center" wrapText="1"/>
    </xf>
    <xf numFmtId="0" fontId="43" fillId="0" borderId="21" xfId="0" applyFont="1" applyBorder="1" applyAlignment="1">
      <alignment horizontal="center" vertical="center" wrapText="1"/>
    </xf>
    <xf numFmtId="14" fontId="12" fillId="0" borderId="21" xfId="0" applyNumberFormat="1" applyFont="1" applyBorder="1" applyAlignment="1">
      <alignment vertical="center" wrapText="1"/>
    </xf>
    <xf numFmtId="0" fontId="12" fillId="2" borderId="0" xfId="0" applyFont="1" applyFill="1" applyAlignment="1">
      <alignment horizontal="center" vertical="center" wrapText="1"/>
    </xf>
    <xf numFmtId="0" fontId="12" fillId="2" borderId="0" xfId="0" applyFont="1" applyFill="1" applyAlignment="1" applyProtection="1">
      <alignment horizontal="center" vertical="center"/>
      <protection locked="0"/>
    </xf>
    <xf numFmtId="0" fontId="12"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9" fillId="2" borderId="0" xfId="0" applyFont="1" applyFill="1"/>
    <xf numFmtId="0" fontId="33" fillId="5" borderId="22" xfId="0" applyFont="1" applyFill="1" applyBorder="1" applyAlignment="1">
      <alignment horizontal="center" vertical="center" wrapText="1"/>
    </xf>
    <xf numFmtId="0" fontId="33" fillId="0" borderId="21" xfId="0" applyFont="1" applyBorder="1" applyAlignment="1">
      <alignment horizontal="center" vertical="center"/>
    </xf>
    <xf numFmtId="9" fontId="33" fillId="0" borderId="22" xfId="0" applyNumberFormat="1" applyFont="1" applyBorder="1" applyAlignment="1">
      <alignment horizontal="center" vertical="center" wrapText="1"/>
    </xf>
    <xf numFmtId="0" fontId="0" fillId="2" borderId="33" xfId="0" applyFill="1" applyBorder="1" applyAlignment="1">
      <alignment wrapText="1"/>
    </xf>
    <xf numFmtId="0" fontId="6" fillId="2" borderId="44" xfId="0" applyFont="1" applyFill="1" applyBorder="1" applyAlignment="1">
      <alignment horizontal="left" vertical="center" wrapText="1"/>
    </xf>
    <xf numFmtId="0" fontId="33" fillId="5" borderId="21" xfId="0" applyFont="1" applyFill="1" applyBorder="1" applyAlignment="1">
      <alignment horizontal="center" vertical="center" wrapText="1"/>
    </xf>
    <xf numFmtId="0" fontId="33" fillId="27" borderId="21" xfId="0" applyFont="1" applyFill="1" applyBorder="1" applyAlignment="1">
      <alignment horizontal="left" vertical="center" wrapText="1"/>
    </xf>
    <xf numFmtId="9" fontId="33" fillId="0" borderId="25" xfId="0" applyNumberFormat="1" applyFont="1" applyBorder="1" applyAlignment="1">
      <alignment horizontal="center" vertical="center" wrapText="1"/>
    </xf>
    <xf numFmtId="0" fontId="33" fillId="27" borderId="23" xfId="0" applyFont="1" applyFill="1" applyBorder="1" applyAlignment="1">
      <alignment horizontal="left" vertical="center" wrapText="1"/>
    </xf>
    <xf numFmtId="0" fontId="33" fillId="27" borderId="27"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18" fillId="5" borderId="31" xfId="0" applyFont="1" applyFill="1" applyBorder="1" applyAlignment="1">
      <alignment horizontal="center" vertical="center" wrapText="1"/>
    </xf>
    <xf numFmtId="16" fontId="18" fillId="5" borderId="23" xfId="0" applyNumberFormat="1" applyFont="1" applyFill="1" applyBorder="1" applyAlignment="1">
      <alignment horizontal="center" vertical="center" wrapText="1"/>
    </xf>
    <xf numFmtId="0" fontId="0" fillId="0" borderId="32" xfId="0" applyBorder="1" applyAlignment="1">
      <alignment wrapText="1"/>
    </xf>
    <xf numFmtId="0" fontId="33" fillId="2" borderId="0" xfId="0" applyFont="1" applyFill="1" applyAlignment="1">
      <alignment horizontal="left" vertical="center" wrapText="1"/>
    </xf>
    <xf numFmtId="0" fontId="37" fillId="2" borderId="0" xfId="0" applyFont="1" applyFill="1" applyAlignment="1">
      <alignment horizontal="left" vertical="center" wrapText="1"/>
    </xf>
    <xf numFmtId="0" fontId="33" fillId="2" borderId="0" xfId="0" applyFont="1" applyFill="1" applyAlignment="1">
      <alignment horizontal="center" vertical="center" wrapText="1"/>
    </xf>
    <xf numFmtId="9" fontId="33" fillId="2" borderId="0" xfId="0" applyNumberFormat="1" applyFont="1" applyFill="1" applyAlignment="1">
      <alignment horizontal="center" vertical="center" wrapText="1"/>
    </xf>
    <xf numFmtId="0" fontId="18" fillId="2" borderId="0" xfId="0" applyFont="1" applyFill="1" applyAlignment="1">
      <alignment horizontal="center" vertical="center" wrapText="1"/>
    </xf>
    <xf numFmtId="0" fontId="5" fillId="3" borderId="16" xfId="0" applyFont="1" applyFill="1" applyBorder="1" applyAlignment="1">
      <alignment horizontal="center" vertical="center" wrapText="1"/>
    </xf>
    <xf numFmtId="0" fontId="12" fillId="2" borderId="0" xfId="0" applyFont="1" applyFill="1" applyAlignment="1">
      <alignment vertical="center"/>
    </xf>
    <xf numFmtId="0" fontId="15" fillId="0" borderId="0" xfId="1" applyNumberFormat="1" applyFont="1" applyFill="1" applyBorder="1" applyAlignment="1">
      <alignment horizontal="center" vertical="center"/>
    </xf>
    <xf numFmtId="0" fontId="14" fillId="0" borderId="0" xfId="1" applyNumberFormat="1" applyFont="1" applyFill="1" applyBorder="1" applyAlignment="1">
      <alignment horizontal="center" vertical="center" wrapText="1"/>
    </xf>
    <xf numFmtId="0" fontId="12" fillId="2" borderId="0" xfId="1" applyNumberFormat="1" applyFont="1" applyFill="1" applyBorder="1" applyAlignment="1">
      <alignment horizontal="center" vertical="center"/>
    </xf>
    <xf numFmtId="0" fontId="22" fillId="2" borderId="0" xfId="1" applyNumberFormat="1" applyFont="1" applyFill="1" applyBorder="1" applyAlignment="1">
      <alignment horizontal="center" vertical="center" wrapText="1"/>
    </xf>
    <xf numFmtId="0" fontId="12" fillId="2" borderId="0" xfId="0" applyFont="1" applyFill="1" applyAlignment="1">
      <alignment horizontal="center" vertical="center"/>
    </xf>
    <xf numFmtId="0" fontId="37" fillId="0" borderId="21" xfId="8" applyNumberFormat="1" applyFont="1" applyBorder="1" applyAlignment="1">
      <alignment horizontal="center" vertical="center" wrapText="1"/>
    </xf>
    <xf numFmtId="0" fontId="37" fillId="2" borderId="0" xfId="0" applyFont="1" applyFill="1" applyAlignment="1">
      <alignment horizontal="center" vertical="center" wrapText="1"/>
    </xf>
    <xf numFmtId="0" fontId="33" fillId="0" borderId="21" xfId="1" applyNumberFormat="1" applyFont="1" applyBorder="1" applyAlignment="1">
      <alignment horizontal="center" vertical="center" wrapText="1"/>
    </xf>
    <xf numFmtId="0" fontId="33" fillId="2" borderId="0" xfId="1" applyNumberFormat="1" applyFont="1" applyFill="1" applyBorder="1" applyAlignment="1">
      <alignment horizontal="center" vertical="center" wrapText="1"/>
    </xf>
    <xf numFmtId="0" fontId="0" fillId="2" borderId="0" xfId="1" applyNumberFormat="1" applyFont="1" applyFill="1" applyAlignment="1">
      <alignment horizontal="center" vertical="center"/>
    </xf>
    <xf numFmtId="0" fontId="0" fillId="2" borderId="0" xfId="1" applyNumberFormat="1" applyFont="1" applyFill="1" applyAlignment="1">
      <alignment horizontal="center"/>
    </xf>
    <xf numFmtId="0" fontId="0" fillId="2" borderId="0" xfId="1" applyNumberFormat="1" applyFont="1" applyFill="1" applyAlignment="1">
      <alignment horizontal="center" vertical="center" wrapText="1"/>
    </xf>
    <xf numFmtId="0" fontId="18" fillId="5" borderId="25" xfId="0" applyFont="1" applyFill="1" applyBorder="1" applyAlignment="1">
      <alignment horizontal="center" vertical="center" wrapText="1"/>
    </xf>
    <xf numFmtId="16" fontId="18" fillId="5" borderId="27" xfId="0" applyNumberFormat="1" applyFont="1" applyFill="1" applyBorder="1" applyAlignment="1">
      <alignment horizontal="center" vertical="center" wrapText="1"/>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4" fillId="3" borderId="11" xfId="0" applyFont="1" applyFill="1" applyBorder="1" applyAlignment="1">
      <alignment horizontal="center" vertical="center" wrapText="1" readingOrder="1"/>
    </xf>
    <xf numFmtId="0" fontId="0" fillId="5" borderId="0" xfId="0" applyFill="1"/>
    <xf numFmtId="10" fontId="0" fillId="2" borderId="0" xfId="1" applyNumberFormat="1" applyFont="1" applyFill="1" applyBorder="1" applyAlignment="1" applyProtection="1">
      <alignment horizontal="center" vertical="center"/>
      <protection locked="0"/>
    </xf>
    <xf numFmtId="9" fontId="0" fillId="2" borderId="0" xfId="1" applyFont="1" applyFill="1" applyBorder="1" applyAlignment="1" applyProtection="1">
      <alignment horizontal="center" vertical="center"/>
      <protection locked="0"/>
    </xf>
    <xf numFmtId="9" fontId="21" fillId="2" borderId="0" xfId="0" applyNumberFormat="1" applyFont="1" applyFill="1" applyAlignment="1">
      <alignment horizontal="center" vertical="center" wrapText="1"/>
    </xf>
    <xf numFmtId="9" fontId="0" fillId="2" borderId="0" xfId="0" applyNumberFormat="1" applyFill="1" applyAlignment="1">
      <alignment horizontal="center" vertical="center"/>
    </xf>
    <xf numFmtId="0" fontId="0" fillId="2" borderId="0" xfId="0" applyFill="1" applyAlignment="1" applyProtection="1">
      <alignment horizontal="left" vertical="center" wrapText="1"/>
      <protection locked="0"/>
    </xf>
    <xf numFmtId="0" fontId="33" fillId="2" borderId="0" xfId="0" applyFont="1" applyFill="1"/>
    <xf numFmtId="9" fontId="14" fillId="2" borderId="0" xfId="0" applyNumberFormat="1" applyFont="1" applyFill="1" applyAlignment="1">
      <alignment horizontal="center" vertical="center" wrapText="1"/>
    </xf>
    <xf numFmtId="1" fontId="26" fillId="2" borderId="0" xfId="0" applyNumberFormat="1" applyFont="1" applyFill="1" applyAlignment="1">
      <alignment horizontal="center" vertical="center" wrapText="1"/>
    </xf>
    <xf numFmtId="1" fontId="14" fillId="2" borderId="0" xfId="0" applyNumberFormat="1" applyFont="1" applyFill="1" applyAlignment="1">
      <alignment horizontal="center" vertical="center" wrapText="1"/>
    </xf>
    <xf numFmtId="9" fontId="22" fillId="2" borderId="0" xfId="0" applyNumberFormat="1" applyFont="1" applyFill="1" applyAlignment="1">
      <alignment horizontal="center" vertical="center" wrapText="1"/>
    </xf>
    <xf numFmtId="1" fontId="49" fillId="2" borderId="0" xfId="0" applyNumberFormat="1" applyFont="1" applyFill="1" applyAlignment="1">
      <alignment horizontal="center" vertical="center" wrapText="1"/>
    </xf>
    <xf numFmtId="1" fontId="22" fillId="2" borderId="0" xfId="0" applyNumberFormat="1" applyFont="1" applyFill="1" applyAlignment="1">
      <alignment horizontal="center" vertical="center" wrapText="1"/>
    </xf>
    <xf numFmtId="166" fontId="0" fillId="2" borderId="0" xfId="0" applyNumberFormat="1" applyFill="1" applyAlignment="1">
      <alignment vertical="center" wrapText="1"/>
    </xf>
    <xf numFmtId="0" fontId="0" fillId="2" borderId="50" xfId="0" applyFill="1" applyBorder="1" applyAlignment="1">
      <alignment vertical="center"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33" fillId="5" borderId="21" xfId="0" applyFont="1" applyFill="1" applyBorder="1" applyAlignment="1">
      <alignment horizontal="center" vertical="center"/>
    </xf>
    <xf numFmtId="9" fontId="33" fillId="29" borderId="21" xfId="0" applyNumberFormat="1" applyFont="1" applyFill="1" applyBorder="1" applyAlignment="1">
      <alignment horizontal="center" vertical="center"/>
    </xf>
    <xf numFmtId="10" fontId="0" fillId="0" borderId="21" xfId="0" applyNumberFormat="1" applyBorder="1" applyAlignment="1">
      <alignment horizontal="center" vertical="center"/>
    </xf>
    <xf numFmtId="0" fontId="33" fillId="2" borderId="23" xfId="0" applyFont="1" applyFill="1" applyBorder="1" applyAlignment="1">
      <alignment horizontal="left" vertical="center" wrapText="1"/>
    </xf>
    <xf numFmtId="0" fontId="0" fillId="0" borderId="21" xfId="0" applyBorder="1" applyAlignment="1">
      <alignment vertical="top" wrapText="1"/>
    </xf>
    <xf numFmtId="0" fontId="32" fillId="5" borderId="21" xfId="5" applyFill="1" applyBorder="1" applyAlignment="1">
      <alignment vertical="center" wrapText="1"/>
    </xf>
    <xf numFmtId="0" fontId="32" fillId="0" borderId="21" xfId="5" applyBorder="1" applyAlignment="1">
      <alignment vertical="top"/>
    </xf>
    <xf numFmtId="0" fontId="32" fillId="0" borderId="21" xfId="5" applyBorder="1" applyAlignment="1">
      <alignment vertical="top" wrapText="1"/>
    </xf>
    <xf numFmtId="0" fontId="32" fillId="2" borderId="21" xfId="5" applyFill="1" applyBorder="1" applyAlignment="1">
      <alignment horizontal="center" vertical="top" wrapText="1"/>
    </xf>
    <xf numFmtId="0" fontId="18" fillId="0" borderId="21" xfId="0" applyFont="1" applyBorder="1" applyAlignment="1">
      <alignment horizontal="justify" vertical="top" wrapText="1"/>
    </xf>
    <xf numFmtId="9" fontId="51" fillId="7" borderId="21" xfId="1" applyFont="1" applyFill="1" applyBorder="1" applyAlignment="1">
      <alignment vertical="center"/>
    </xf>
    <xf numFmtId="0" fontId="19" fillId="0" borderId="21" xfId="0" applyFont="1" applyBorder="1" applyAlignment="1">
      <alignment vertical="center"/>
    </xf>
    <xf numFmtId="0" fontId="52" fillId="2" borderId="0" xfId="0" applyFont="1" applyFill="1"/>
    <xf numFmtId="44" fontId="21" fillId="5" borderId="22" xfId="10" applyFont="1" applyFill="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2" borderId="28"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25"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27"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0" xfId="0" applyFont="1" applyFill="1" applyAlignment="1">
      <alignment horizontal="center" vertical="center"/>
    </xf>
    <xf numFmtId="0" fontId="34" fillId="5" borderId="24" xfId="0" applyFont="1" applyFill="1" applyBorder="1" applyAlignment="1">
      <alignment horizontal="center" vertical="center"/>
    </xf>
    <xf numFmtId="0" fontId="36" fillId="3" borderId="8"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10"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2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3" fillId="2" borderId="0" xfId="0" applyFont="1" applyFill="1" applyAlignment="1">
      <alignment horizontal="right" vertical="center"/>
    </xf>
    <xf numFmtId="0" fontId="43" fillId="2" borderId="21" xfId="0" applyFont="1" applyFill="1" applyBorder="1" applyAlignment="1">
      <alignment horizontal="center" vertical="center"/>
    </xf>
    <xf numFmtId="0" fontId="43" fillId="2" borderId="0" xfId="0" applyFont="1" applyFill="1" applyAlignment="1">
      <alignment horizontal="center" vertical="center" wrapText="1"/>
    </xf>
    <xf numFmtId="0" fontId="43" fillId="2" borderId="49" xfId="0" applyFont="1" applyFill="1" applyBorder="1" applyAlignment="1">
      <alignment horizontal="center" vertical="center" wrapText="1"/>
    </xf>
    <xf numFmtId="0" fontId="43" fillId="0" borderId="21" xfId="0" applyFont="1" applyBorder="1" applyAlignment="1">
      <alignment horizontal="center" vertical="center"/>
    </xf>
    <xf numFmtId="0" fontId="12" fillId="7" borderId="21" xfId="0" applyFont="1" applyFill="1" applyBorder="1" applyAlignment="1">
      <alignment horizontal="center" vertical="center"/>
    </xf>
    <xf numFmtId="0" fontId="12" fillId="0" borderId="21" xfId="0" applyFont="1" applyBorder="1" applyAlignment="1">
      <alignment horizontal="center" vertical="center"/>
    </xf>
    <xf numFmtId="0" fontId="44" fillId="0" borderId="21" xfId="0" applyFont="1" applyBorder="1" applyAlignment="1">
      <alignment horizontal="center" vertical="center"/>
    </xf>
    <xf numFmtId="0" fontId="16" fillId="0" borderId="21" xfId="0" applyFont="1" applyBorder="1" applyAlignment="1">
      <alignment horizontal="center" vertical="center"/>
    </xf>
    <xf numFmtId="0" fontId="17" fillId="7" borderId="21" xfId="0" applyFont="1" applyFill="1" applyBorder="1" applyAlignment="1">
      <alignment horizontal="center" vertical="center"/>
    </xf>
    <xf numFmtId="0" fontId="17" fillId="0" borderId="2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3" xfId="0" applyFont="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3" xfId="0" applyFont="1" applyFill="1" applyBorder="1" applyAlignment="1">
      <alignment horizontal="center" vertical="center"/>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25" borderId="9" xfId="0" applyFont="1" applyFill="1" applyBorder="1" applyAlignment="1">
      <alignment horizontal="center" vertical="center"/>
    </xf>
    <xf numFmtId="0" fontId="16" fillId="25" borderId="0" xfId="0" applyFont="1" applyFill="1" applyAlignment="1">
      <alignment horizontal="center" vertical="center"/>
    </xf>
    <xf numFmtId="0" fontId="16" fillId="25" borderId="24" xfId="0" applyFont="1" applyFill="1" applyBorder="1" applyAlignment="1">
      <alignment horizontal="center" vertical="center"/>
    </xf>
    <xf numFmtId="0" fontId="41" fillId="5" borderId="9" xfId="0" applyFont="1" applyFill="1" applyBorder="1" applyAlignment="1">
      <alignment horizontal="center" vertical="center"/>
    </xf>
    <xf numFmtId="0" fontId="41" fillId="5" borderId="0" xfId="0" applyFont="1" applyFill="1" applyAlignment="1">
      <alignment horizontal="center" vertical="center"/>
    </xf>
    <xf numFmtId="0" fontId="41" fillId="5" borderId="24" xfId="0" applyFont="1" applyFill="1" applyBorder="1" applyAlignment="1">
      <alignment horizontal="center" vertical="center"/>
    </xf>
    <xf numFmtId="0" fontId="42" fillId="30" borderId="33" xfId="2" applyFont="1" applyFill="1" applyBorder="1" applyAlignment="1">
      <alignment horizontal="left" vertical="center" wrapText="1"/>
    </xf>
    <xf numFmtId="0" fontId="42" fillId="30" borderId="34" xfId="2" applyFont="1" applyFill="1" applyBorder="1" applyAlignment="1">
      <alignment horizontal="left" vertical="center" wrapText="1"/>
    </xf>
    <xf numFmtId="0" fontId="42" fillId="30" borderId="35" xfId="2" applyFont="1" applyFill="1" applyBorder="1" applyAlignment="1">
      <alignment horizontal="left" vertical="center" wrapText="1"/>
    </xf>
    <xf numFmtId="0" fontId="46" fillId="30" borderId="21" xfId="2" applyFont="1" applyFill="1" applyBorder="1" applyAlignment="1">
      <alignment horizontal="left" vertical="center" wrapText="1"/>
    </xf>
    <xf numFmtId="0" fontId="43" fillId="26" borderId="21"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4" xfId="0" applyFont="1" applyFill="1" applyBorder="1" applyAlignment="1">
      <alignment horizontal="center" vertical="center" wrapText="1"/>
    </xf>
    <xf numFmtId="9" fontId="0" fillId="0" borderId="39" xfId="0" applyNumberFormat="1" applyBorder="1" applyAlignment="1">
      <alignment horizontal="center" vertical="center" wrapText="1"/>
    </xf>
    <xf numFmtId="0" fontId="4" fillId="3" borderId="9" xfId="0" applyFont="1" applyFill="1" applyBorder="1" applyAlignment="1">
      <alignment horizontal="center" vertical="center" wrapText="1"/>
    </xf>
    <xf numFmtId="0" fontId="4" fillId="3" borderId="51" xfId="0" applyFont="1" applyFill="1" applyBorder="1" applyAlignment="1">
      <alignment horizontal="center" vertical="center" wrapText="1"/>
    </xf>
  </cellXfs>
  <cellStyles count="11">
    <cellStyle name="Hipervínculo" xfId="5" builtinId="8"/>
    <cellStyle name="Hyperlink" xfId="6" xr:uid="{87DC3E62-0A56-4030-8C53-2C250833751E}"/>
    <cellStyle name="Millares" xfId="8" builtinId="3"/>
    <cellStyle name="Millares 2" xfId="9" xr:uid="{7A247B5C-A65A-40BA-8410-324251128C16}"/>
    <cellStyle name="Moneda" xfId="10" builtinId="4"/>
    <cellStyle name="Moneda 2 3" xfId="4" xr:uid="{2178157B-E9BF-4F50-830E-C139D1A1C074}"/>
    <cellStyle name="Moneda 3" xfId="7" xr:uid="{10C6A08C-3C03-4E42-A33E-CF17D51BA2DB}"/>
    <cellStyle name="Normal" xfId="0" builtinId="0"/>
    <cellStyle name="Normal 10" xfId="3" xr:uid="{B271B078-E737-4474-A4DB-9BCAED80C9E6}"/>
    <cellStyle name="Normal 3 2" xfId="2" xr:uid="{7A0A766F-2069-4E09-9B93-31A82D146BF5}"/>
    <cellStyle name="Porcentaje" xfId="1" builtinId="5"/>
  </cellStyles>
  <dxfs count="6">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colors>
    <mruColors>
      <color rgb="FF3AA896"/>
      <color rgb="FF007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PEIDA!A1"/><Relationship Id="rId3" Type="http://schemas.openxmlformats.org/officeDocument/2006/relationships/hyperlink" Target="#PTRSPI!A1"/><Relationship Id="rId7" Type="http://schemas.openxmlformats.org/officeDocument/2006/relationships/hyperlink" Target="#PAA!A1"/><Relationship Id="rId2" Type="http://schemas.openxmlformats.org/officeDocument/2006/relationships/hyperlink" Target="#PSPI!A1"/><Relationship Id="rId1" Type="http://schemas.openxmlformats.org/officeDocument/2006/relationships/hyperlink" Target="#'PETH '!A1"/><Relationship Id="rId6" Type="http://schemas.openxmlformats.org/officeDocument/2006/relationships/hyperlink" Target="#PAAC!A1"/><Relationship Id="rId5" Type="http://schemas.openxmlformats.org/officeDocument/2006/relationships/hyperlink" Target="#PINAR!A1"/><Relationship Id="rId4" Type="http://schemas.openxmlformats.org/officeDocument/2006/relationships/hyperlink" Target="#PETI!A1"/><Relationship Id="rId9"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6.svg"/><Relationship Id="rId3" Type="http://schemas.openxmlformats.org/officeDocument/2006/relationships/hyperlink" Target="#BIENESTAR!A1"/><Relationship Id="rId7" Type="http://schemas.openxmlformats.org/officeDocument/2006/relationships/image" Target="../media/image5.png"/><Relationship Id="rId2" Type="http://schemas.openxmlformats.org/officeDocument/2006/relationships/hyperlink" Target="#SST!A1"/><Relationship Id="rId1" Type="http://schemas.openxmlformats.org/officeDocument/2006/relationships/hyperlink" Target="#'PETH- '!A1"/><Relationship Id="rId6" Type="http://schemas.openxmlformats.org/officeDocument/2006/relationships/image" Target="../media/image4.svg"/><Relationship Id="rId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IC!A1"/><Relationship Id="rId9" Type="http://schemas.openxmlformats.org/officeDocument/2006/relationships/hyperlink" Target="#'PLANES ESTRAT&#201;GICOS'!A1"/></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449030</xdr:colOff>
      <xdr:row>5</xdr:row>
      <xdr:rowOff>102959</xdr:rowOff>
    </xdr:from>
    <xdr:to>
      <xdr:col>9</xdr:col>
      <xdr:colOff>28575</xdr:colOff>
      <xdr:row>34</xdr:row>
      <xdr:rowOff>47664</xdr:rowOff>
    </xdr:to>
    <xdr:grpSp>
      <xdr:nvGrpSpPr>
        <xdr:cNvPr id="4" name="Group 1027">
          <a:extLst>
            <a:ext uri="{FF2B5EF4-FFF2-40B4-BE49-F238E27FC236}">
              <a16:creationId xmlns:a16="http://schemas.microsoft.com/office/drawing/2014/main" id="{00000000-0008-0000-0000-000004000000}"/>
            </a:ext>
          </a:extLst>
        </xdr:cNvPr>
        <xdr:cNvGrpSpPr/>
      </xdr:nvGrpSpPr>
      <xdr:grpSpPr>
        <a:xfrm>
          <a:off x="1175311" y="1055459"/>
          <a:ext cx="5389795" cy="5469205"/>
          <a:chOff x="3713956" y="1412874"/>
          <a:chExt cx="4797234" cy="4767712"/>
        </a:xfrm>
      </xdr:grpSpPr>
      <xdr:sp macro="" textlink="">
        <xdr:nvSpPr>
          <xdr:cNvPr id="5" name="Freeform 6">
            <a:extLst>
              <a:ext uri="{FF2B5EF4-FFF2-40B4-BE49-F238E27FC236}">
                <a16:creationId xmlns:a16="http://schemas.microsoft.com/office/drawing/2014/main" id="{00000000-0008-0000-0000-000005000000}"/>
              </a:ext>
            </a:extLst>
          </xdr:cNvPr>
          <xdr:cNvSpPr>
            <a:spLocks/>
          </xdr:cNvSpPr>
        </xdr:nvSpPr>
        <xdr:spPr bwMode="auto">
          <a:xfrm>
            <a:off x="6182519" y="1412874"/>
            <a:ext cx="1525588" cy="1303338"/>
          </a:xfrm>
          <a:custGeom>
            <a:avLst/>
            <a:gdLst>
              <a:gd name="T0" fmla="*/ 116 w 1922"/>
              <a:gd name="T1" fmla="*/ 0 h 1642"/>
              <a:gd name="T2" fmla="*/ 169 w 1922"/>
              <a:gd name="T3" fmla="*/ 4 h 1642"/>
              <a:gd name="T4" fmla="*/ 266 w 1922"/>
              <a:gd name="T5" fmla="*/ 13 h 1642"/>
              <a:gd name="T6" fmla="*/ 399 w 1922"/>
              <a:gd name="T7" fmla="*/ 33 h 1642"/>
              <a:gd name="T8" fmla="*/ 563 w 1922"/>
              <a:gd name="T9" fmla="*/ 68 h 1642"/>
              <a:gd name="T10" fmla="*/ 745 w 1922"/>
              <a:gd name="T11" fmla="*/ 119 h 1642"/>
              <a:gd name="T12" fmla="*/ 942 w 1922"/>
              <a:gd name="T13" fmla="*/ 190 h 1642"/>
              <a:gd name="T14" fmla="*/ 1164 w 1922"/>
              <a:gd name="T15" fmla="*/ 294 h 1642"/>
              <a:gd name="T16" fmla="*/ 1373 w 1922"/>
              <a:gd name="T17" fmla="*/ 405 h 1642"/>
              <a:gd name="T18" fmla="*/ 1541 w 1922"/>
              <a:gd name="T19" fmla="*/ 505 h 1642"/>
              <a:gd name="T20" fmla="*/ 1672 w 1922"/>
              <a:gd name="T21" fmla="*/ 592 h 1642"/>
              <a:gd name="T22" fmla="*/ 1767 w 1922"/>
              <a:gd name="T23" fmla="*/ 664 h 1642"/>
              <a:gd name="T24" fmla="*/ 1833 w 1922"/>
              <a:gd name="T25" fmla="*/ 716 h 1642"/>
              <a:gd name="T26" fmla="*/ 1869 w 1922"/>
              <a:gd name="T27" fmla="*/ 751 h 1642"/>
              <a:gd name="T28" fmla="*/ 1880 w 1922"/>
              <a:gd name="T29" fmla="*/ 762 h 1642"/>
              <a:gd name="T30" fmla="*/ 1915 w 1922"/>
              <a:gd name="T31" fmla="*/ 809 h 1642"/>
              <a:gd name="T32" fmla="*/ 1920 w 1922"/>
              <a:gd name="T33" fmla="*/ 849 h 1642"/>
              <a:gd name="T34" fmla="*/ 1898 w 1922"/>
              <a:gd name="T35" fmla="*/ 882 h 1642"/>
              <a:gd name="T36" fmla="*/ 1131 w 1922"/>
              <a:gd name="T37" fmla="*/ 1620 h 1642"/>
              <a:gd name="T38" fmla="*/ 1102 w 1922"/>
              <a:gd name="T39" fmla="*/ 1638 h 1642"/>
              <a:gd name="T40" fmla="*/ 1067 w 1922"/>
              <a:gd name="T41" fmla="*/ 1640 h 1642"/>
              <a:gd name="T42" fmla="*/ 1026 w 1922"/>
              <a:gd name="T43" fmla="*/ 1613 h 1642"/>
              <a:gd name="T44" fmla="*/ 947 w 1922"/>
              <a:gd name="T45" fmla="*/ 1543 h 1642"/>
              <a:gd name="T46" fmla="*/ 891 w 1922"/>
              <a:gd name="T47" fmla="*/ 1500 h 1642"/>
              <a:gd name="T48" fmla="*/ 854 w 1922"/>
              <a:gd name="T49" fmla="*/ 1476 h 1642"/>
              <a:gd name="T50" fmla="*/ 843 w 1922"/>
              <a:gd name="T51" fmla="*/ 1469 h 1642"/>
              <a:gd name="T52" fmla="*/ 794 w 1922"/>
              <a:gd name="T53" fmla="*/ 1449 h 1642"/>
              <a:gd name="T54" fmla="*/ 727 w 1922"/>
              <a:gd name="T55" fmla="*/ 1443 h 1642"/>
              <a:gd name="T56" fmla="*/ 658 w 1922"/>
              <a:gd name="T57" fmla="*/ 1465 h 1642"/>
              <a:gd name="T58" fmla="*/ 499 w 1922"/>
              <a:gd name="T59" fmla="*/ 1560 h 1642"/>
              <a:gd name="T60" fmla="*/ 461 w 1922"/>
              <a:gd name="T61" fmla="*/ 1553 h 1642"/>
              <a:gd name="T62" fmla="*/ 439 w 1922"/>
              <a:gd name="T63" fmla="*/ 1514 h 1642"/>
              <a:gd name="T64" fmla="*/ 392 w 1922"/>
              <a:gd name="T65" fmla="*/ 1290 h 1642"/>
              <a:gd name="T66" fmla="*/ 350 w 1922"/>
              <a:gd name="T67" fmla="*/ 1247 h 1642"/>
              <a:gd name="T68" fmla="*/ 291 w 1922"/>
              <a:gd name="T69" fmla="*/ 1221 h 1642"/>
              <a:gd name="T70" fmla="*/ 224 w 1922"/>
              <a:gd name="T71" fmla="*/ 1206 h 1642"/>
              <a:gd name="T72" fmla="*/ 149 w 1922"/>
              <a:gd name="T73" fmla="*/ 1197 h 1642"/>
              <a:gd name="T74" fmla="*/ 78 w 1922"/>
              <a:gd name="T75" fmla="*/ 1192 h 1642"/>
              <a:gd name="T76" fmla="*/ 33 w 1922"/>
              <a:gd name="T77" fmla="*/ 1175 h 1642"/>
              <a:gd name="T78" fmla="*/ 5 w 1922"/>
              <a:gd name="T79" fmla="*/ 1141 h 1642"/>
              <a:gd name="T80" fmla="*/ 0 w 1922"/>
              <a:gd name="T81" fmla="*/ 70 h 1642"/>
              <a:gd name="T82" fmla="*/ 7 w 1922"/>
              <a:gd name="T83" fmla="*/ 35 h 1642"/>
              <a:gd name="T84" fmla="*/ 31 w 1922"/>
              <a:gd name="T85" fmla="*/ 11 h 1642"/>
              <a:gd name="T86" fmla="*/ 76 w 1922"/>
              <a:gd name="T87" fmla="*/ 0 h 1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2" h="1642">
                <a:moveTo>
                  <a:pt x="109" y="0"/>
                </a:moveTo>
                <a:lnTo>
                  <a:pt x="116" y="0"/>
                </a:lnTo>
                <a:lnTo>
                  <a:pt x="136" y="0"/>
                </a:lnTo>
                <a:lnTo>
                  <a:pt x="169" y="4"/>
                </a:lnTo>
                <a:lnTo>
                  <a:pt x="213" y="8"/>
                </a:lnTo>
                <a:lnTo>
                  <a:pt x="266" y="13"/>
                </a:lnTo>
                <a:lnTo>
                  <a:pt x="330" y="22"/>
                </a:lnTo>
                <a:lnTo>
                  <a:pt x="399" y="33"/>
                </a:lnTo>
                <a:lnTo>
                  <a:pt x="477" y="48"/>
                </a:lnTo>
                <a:lnTo>
                  <a:pt x="563" y="68"/>
                </a:lnTo>
                <a:lnTo>
                  <a:pt x="652" y="90"/>
                </a:lnTo>
                <a:lnTo>
                  <a:pt x="745" y="119"/>
                </a:lnTo>
                <a:lnTo>
                  <a:pt x="843" y="152"/>
                </a:lnTo>
                <a:lnTo>
                  <a:pt x="942" y="190"/>
                </a:lnTo>
                <a:lnTo>
                  <a:pt x="1042" y="235"/>
                </a:lnTo>
                <a:lnTo>
                  <a:pt x="1164" y="294"/>
                </a:lnTo>
                <a:lnTo>
                  <a:pt x="1273" y="350"/>
                </a:lnTo>
                <a:lnTo>
                  <a:pt x="1373" y="405"/>
                </a:lnTo>
                <a:lnTo>
                  <a:pt x="1461" y="456"/>
                </a:lnTo>
                <a:lnTo>
                  <a:pt x="1541" y="505"/>
                </a:lnTo>
                <a:lnTo>
                  <a:pt x="1610" y="551"/>
                </a:lnTo>
                <a:lnTo>
                  <a:pt x="1672" y="592"/>
                </a:lnTo>
                <a:lnTo>
                  <a:pt x="1723" y="629"/>
                </a:lnTo>
                <a:lnTo>
                  <a:pt x="1767" y="664"/>
                </a:lnTo>
                <a:lnTo>
                  <a:pt x="1803" y="693"/>
                </a:lnTo>
                <a:lnTo>
                  <a:pt x="1833" y="716"/>
                </a:lnTo>
                <a:lnTo>
                  <a:pt x="1854" y="736"/>
                </a:lnTo>
                <a:lnTo>
                  <a:pt x="1869" y="751"/>
                </a:lnTo>
                <a:lnTo>
                  <a:pt x="1878" y="760"/>
                </a:lnTo>
                <a:lnTo>
                  <a:pt x="1880" y="762"/>
                </a:lnTo>
                <a:lnTo>
                  <a:pt x="1902" y="787"/>
                </a:lnTo>
                <a:lnTo>
                  <a:pt x="1915" y="809"/>
                </a:lnTo>
                <a:lnTo>
                  <a:pt x="1922" y="831"/>
                </a:lnTo>
                <a:lnTo>
                  <a:pt x="1920" y="849"/>
                </a:lnTo>
                <a:lnTo>
                  <a:pt x="1913" y="866"/>
                </a:lnTo>
                <a:lnTo>
                  <a:pt x="1898" y="882"/>
                </a:lnTo>
                <a:lnTo>
                  <a:pt x="1146" y="1607"/>
                </a:lnTo>
                <a:lnTo>
                  <a:pt x="1131" y="1620"/>
                </a:lnTo>
                <a:lnTo>
                  <a:pt x="1117" y="1631"/>
                </a:lnTo>
                <a:lnTo>
                  <a:pt x="1102" y="1638"/>
                </a:lnTo>
                <a:lnTo>
                  <a:pt x="1086" y="1642"/>
                </a:lnTo>
                <a:lnTo>
                  <a:pt x="1067" y="1640"/>
                </a:lnTo>
                <a:lnTo>
                  <a:pt x="1047" y="1631"/>
                </a:lnTo>
                <a:lnTo>
                  <a:pt x="1026" y="1613"/>
                </a:lnTo>
                <a:lnTo>
                  <a:pt x="984" y="1574"/>
                </a:lnTo>
                <a:lnTo>
                  <a:pt x="947" y="1543"/>
                </a:lnTo>
                <a:lnTo>
                  <a:pt x="916" y="1518"/>
                </a:lnTo>
                <a:lnTo>
                  <a:pt x="891" y="1500"/>
                </a:lnTo>
                <a:lnTo>
                  <a:pt x="869" y="1485"/>
                </a:lnTo>
                <a:lnTo>
                  <a:pt x="854" y="1476"/>
                </a:lnTo>
                <a:lnTo>
                  <a:pt x="845" y="1471"/>
                </a:lnTo>
                <a:lnTo>
                  <a:pt x="843" y="1469"/>
                </a:lnTo>
                <a:lnTo>
                  <a:pt x="821" y="1458"/>
                </a:lnTo>
                <a:lnTo>
                  <a:pt x="794" y="1449"/>
                </a:lnTo>
                <a:lnTo>
                  <a:pt x="761" y="1443"/>
                </a:lnTo>
                <a:lnTo>
                  <a:pt x="727" y="1443"/>
                </a:lnTo>
                <a:lnTo>
                  <a:pt x="692" y="1451"/>
                </a:lnTo>
                <a:lnTo>
                  <a:pt x="658" y="1465"/>
                </a:lnTo>
                <a:lnTo>
                  <a:pt x="521" y="1551"/>
                </a:lnTo>
                <a:lnTo>
                  <a:pt x="499" y="1560"/>
                </a:lnTo>
                <a:lnTo>
                  <a:pt x="479" y="1562"/>
                </a:lnTo>
                <a:lnTo>
                  <a:pt x="461" y="1553"/>
                </a:lnTo>
                <a:lnTo>
                  <a:pt x="448" y="1538"/>
                </a:lnTo>
                <a:lnTo>
                  <a:pt x="439" y="1514"/>
                </a:lnTo>
                <a:lnTo>
                  <a:pt x="404" y="1319"/>
                </a:lnTo>
                <a:lnTo>
                  <a:pt x="392" y="1290"/>
                </a:lnTo>
                <a:lnTo>
                  <a:pt x="373" y="1267"/>
                </a:lnTo>
                <a:lnTo>
                  <a:pt x="350" y="1247"/>
                </a:lnTo>
                <a:lnTo>
                  <a:pt x="322" y="1232"/>
                </a:lnTo>
                <a:lnTo>
                  <a:pt x="291" y="1221"/>
                </a:lnTo>
                <a:lnTo>
                  <a:pt x="259" y="1212"/>
                </a:lnTo>
                <a:lnTo>
                  <a:pt x="224" y="1206"/>
                </a:lnTo>
                <a:lnTo>
                  <a:pt x="187" y="1201"/>
                </a:lnTo>
                <a:lnTo>
                  <a:pt x="149" y="1197"/>
                </a:lnTo>
                <a:lnTo>
                  <a:pt x="113" y="1194"/>
                </a:lnTo>
                <a:lnTo>
                  <a:pt x="78" y="1192"/>
                </a:lnTo>
                <a:lnTo>
                  <a:pt x="53" y="1186"/>
                </a:lnTo>
                <a:lnTo>
                  <a:pt x="33" y="1175"/>
                </a:lnTo>
                <a:lnTo>
                  <a:pt x="16" y="1161"/>
                </a:lnTo>
                <a:lnTo>
                  <a:pt x="5" y="1141"/>
                </a:lnTo>
                <a:lnTo>
                  <a:pt x="0" y="1117"/>
                </a:lnTo>
                <a:lnTo>
                  <a:pt x="0" y="70"/>
                </a:lnTo>
                <a:lnTo>
                  <a:pt x="2" y="51"/>
                </a:lnTo>
                <a:lnTo>
                  <a:pt x="7" y="35"/>
                </a:lnTo>
                <a:lnTo>
                  <a:pt x="16" y="22"/>
                </a:lnTo>
                <a:lnTo>
                  <a:pt x="31" y="11"/>
                </a:lnTo>
                <a:lnTo>
                  <a:pt x="51" y="4"/>
                </a:lnTo>
                <a:lnTo>
                  <a:pt x="76" y="0"/>
                </a:lnTo>
                <a:lnTo>
                  <a:pt x="109" y="0"/>
                </a:lnTo>
                <a:close/>
              </a:path>
            </a:pathLst>
          </a:custGeom>
          <a:solidFill>
            <a:schemeClr val="accent3">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 name="Freeform 7">
            <a:extLst>
              <a:ext uri="{FF2B5EF4-FFF2-40B4-BE49-F238E27FC236}">
                <a16:creationId xmlns:a16="http://schemas.microsoft.com/office/drawing/2014/main" id="{00000000-0008-0000-0000-000006000000}"/>
              </a:ext>
            </a:extLst>
          </xdr:cNvPr>
          <xdr:cNvSpPr>
            <a:spLocks/>
          </xdr:cNvSpPr>
        </xdr:nvSpPr>
        <xdr:spPr bwMode="auto">
          <a:xfrm>
            <a:off x="7161051" y="2186124"/>
            <a:ext cx="1271588" cy="1538288"/>
          </a:xfrm>
          <a:custGeom>
            <a:avLst/>
            <a:gdLst>
              <a:gd name="T0" fmla="*/ 820 w 1603"/>
              <a:gd name="T1" fmla="*/ 2 h 1936"/>
              <a:gd name="T2" fmla="*/ 862 w 1603"/>
              <a:gd name="T3" fmla="*/ 25 h 1936"/>
              <a:gd name="T4" fmla="*/ 889 w 1603"/>
              <a:gd name="T5" fmla="*/ 53 h 1936"/>
              <a:gd name="T6" fmla="*/ 913 w 1603"/>
              <a:gd name="T7" fmla="*/ 80 h 1936"/>
              <a:gd name="T8" fmla="*/ 957 w 1603"/>
              <a:gd name="T9" fmla="*/ 131 h 1936"/>
              <a:gd name="T10" fmla="*/ 1015 w 1603"/>
              <a:gd name="T11" fmla="*/ 206 h 1936"/>
              <a:gd name="T12" fmla="*/ 1086 w 1603"/>
              <a:gd name="T13" fmla="*/ 304 h 1936"/>
              <a:gd name="T14" fmla="*/ 1163 w 1603"/>
              <a:gd name="T15" fmla="*/ 421 h 1936"/>
              <a:gd name="T16" fmla="*/ 1239 w 1603"/>
              <a:gd name="T17" fmla="*/ 556 h 1936"/>
              <a:gd name="T18" fmla="*/ 1314 w 1603"/>
              <a:gd name="T19" fmla="*/ 707 h 1936"/>
              <a:gd name="T20" fmla="*/ 1381 w 1603"/>
              <a:gd name="T21" fmla="*/ 873 h 1936"/>
              <a:gd name="T22" fmla="*/ 1460 w 1603"/>
              <a:gd name="T23" fmla="*/ 1104 h 1936"/>
              <a:gd name="T24" fmla="*/ 1516 w 1603"/>
              <a:gd name="T25" fmla="*/ 1302 h 1936"/>
              <a:gd name="T26" fmla="*/ 1556 w 1603"/>
              <a:gd name="T27" fmla="*/ 1468 h 1936"/>
              <a:gd name="T28" fmla="*/ 1582 w 1603"/>
              <a:gd name="T29" fmla="*/ 1603 h 1936"/>
              <a:gd name="T30" fmla="*/ 1596 w 1603"/>
              <a:gd name="T31" fmla="*/ 1707 h 1936"/>
              <a:gd name="T32" fmla="*/ 1602 w 1603"/>
              <a:gd name="T33" fmla="*/ 1780 h 1936"/>
              <a:gd name="T34" fmla="*/ 1603 w 1603"/>
              <a:gd name="T35" fmla="*/ 1824 h 1936"/>
              <a:gd name="T36" fmla="*/ 1603 w 1603"/>
              <a:gd name="T37" fmla="*/ 1838 h 1936"/>
              <a:gd name="T38" fmla="*/ 1594 w 1603"/>
              <a:gd name="T39" fmla="*/ 1896 h 1936"/>
              <a:gd name="T40" fmla="*/ 1571 w 1603"/>
              <a:gd name="T41" fmla="*/ 1927 h 1936"/>
              <a:gd name="T42" fmla="*/ 1532 w 1603"/>
              <a:gd name="T43" fmla="*/ 1936 h 1936"/>
              <a:gd name="T44" fmla="*/ 469 w 1603"/>
              <a:gd name="T45" fmla="*/ 1918 h 1936"/>
              <a:gd name="T46" fmla="*/ 434 w 1603"/>
              <a:gd name="T47" fmla="*/ 1911 h 1936"/>
              <a:gd name="T48" fmla="*/ 410 w 1603"/>
              <a:gd name="T49" fmla="*/ 1887 h 1936"/>
              <a:gd name="T50" fmla="*/ 397 w 1603"/>
              <a:gd name="T51" fmla="*/ 1838 h 1936"/>
              <a:gd name="T52" fmla="*/ 390 w 1603"/>
              <a:gd name="T53" fmla="*/ 1722 h 1936"/>
              <a:gd name="T54" fmla="*/ 379 w 1603"/>
              <a:gd name="T55" fmla="*/ 1649 h 1936"/>
              <a:gd name="T56" fmla="*/ 370 w 1603"/>
              <a:gd name="T57" fmla="*/ 1612 h 1936"/>
              <a:gd name="T58" fmla="*/ 363 w 1603"/>
              <a:gd name="T59" fmla="*/ 1585 h 1936"/>
              <a:gd name="T60" fmla="*/ 330 w 1603"/>
              <a:gd name="T61" fmla="*/ 1532 h 1936"/>
              <a:gd name="T62" fmla="*/ 275 w 1603"/>
              <a:gd name="T63" fmla="*/ 1488 h 1936"/>
              <a:gd name="T64" fmla="*/ 84 w 1603"/>
              <a:gd name="T65" fmla="*/ 1439 h 1936"/>
              <a:gd name="T66" fmla="*/ 46 w 1603"/>
              <a:gd name="T67" fmla="*/ 1417 h 1936"/>
              <a:gd name="T68" fmla="*/ 40 w 1603"/>
              <a:gd name="T69" fmla="*/ 1377 h 1936"/>
              <a:gd name="T70" fmla="*/ 164 w 1603"/>
              <a:gd name="T71" fmla="*/ 1193 h 1936"/>
              <a:gd name="T72" fmla="*/ 179 w 1603"/>
              <a:gd name="T73" fmla="*/ 1120 h 1936"/>
              <a:gd name="T74" fmla="*/ 155 w 1603"/>
              <a:gd name="T75" fmla="*/ 1047 h 1936"/>
              <a:gd name="T76" fmla="*/ 108 w 1603"/>
              <a:gd name="T77" fmla="*/ 975 h 1936"/>
              <a:gd name="T78" fmla="*/ 51 w 1603"/>
              <a:gd name="T79" fmla="*/ 905 h 1936"/>
              <a:gd name="T80" fmla="*/ 9 w 1603"/>
              <a:gd name="T81" fmla="*/ 851 h 1936"/>
              <a:gd name="T82" fmla="*/ 0 w 1603"/>
              <a:gd name="T83" fmla="*/ 807 h 1936"/>
              <a:gd name="T84" fmla="*/ 20 w 1603"/>
              <a:gd name="T85" fmla="*/ 765 h 1936"/>
              <a:gd name="T86" fmla="*/ 773 w 1603"/>
              <a:gd name="T87" fmla="*/ 9 h 1936"/>
              <a:gd name="T88" fmla="*/ 804 w 1603"/>
              <a:gd name="T89" fmla="*/ 0 h 19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03" h="1936">
                <a:moveTo>
                  <a:pt x="804" y="0"/>
                </a:moveTo>
                <a:lnTo>
                  <a:pt x="820" y="2"/>
                </a:lnTo>
                <a:lnTo>
                  <a:pt x="840" y="11"/>
                </a:lnTo>
                <a:lnTo>
                  <a:pt x="862" y="25"/>
                </a:lnTo>
                <a:lnTo>
                  <a:pt x="886" y="49"/>
                </a:lnTo>
                <a:lnTo>
                  <a:pt x="889" y="53"/>
                </a:lnTo>
                <a:lnTo>
                  <a:pt x="898" y="64"/>
                </a:lnTo>
                <a:lnTo>
                  <a:pt x="913" y="80"/>
                </a:lnTo>
                <a:lnTo>
                  <a:pt x="933" y="102"/>
                </a:lnTo>
                <a:lnTo>
                  <a:pt x="957" y="131"/>
                </a:lnTo>
                <a:lnTo>
                  <a:pt x="984" y="166"/>
                </a:lnTo>
                <a:lnTo>
                  <a:pt x="1015" y="206"/>
                </a:lnTo>
                <a:lnTo>
                  <a:pt x="1050" y="253"/>
                </a:lnTo>
                <a:lnTo>
                  <a:pt x="1086" y="304"/>
                </a:lnTo>
                <a:lnTo>
                  <a:pt x="1123" y="359"/>
                </a:lnTo>
                <a:lnTo>
                  <a:pt x="1163" y="421"/>
                </a:lnTo>
                <a:lnTo>
                  <a:pt x="1201" y="486"/>
                </a:lnTo>
                <a:lnTo>
                  <a:pt x="1239" y="556"/>
                </a:lnTo>
                <a:lnTo>
                  <a:pt x="1277" y="628"/>
                </a:lnTo>
                <a:lnTo>
                  <a:pt x="1314" y="707"/>
                </a:lnTo>
                <a:lnTo>
                  <a:pt x="1348" y="789"/>
                </a:lnTo>
                <a:lnTo>
                  <a:pt x="1381" y="873"/>
                </a:lnTo>
                <a:lnTo>
                  <a:pt x="1423" y="993"/>
                </a:lnTo>
                <a:lnTo>
                  <a:pt x="1460" y="1104"/>
                </a:lnTo>
                <a:lnTo>
                  <a:pt x="1491" y="1208"/>
                </a:lnTo>
                <a:lnTo>
                  <a:pt x="1516" y="1302"/>
                </a:lnTo>
                <a:lnTo>
                  <a:pt x="1538" y="1390"/>
                </a:lnTo>
                <a:lnTo>
                  <a:pt x="1556" y="1468"/>
                </a:lnTo>
                <a:lnTo>
                  <a:pt x="1571" y="1539"/>
                </a:lnTo>
                <a:lnTo>
                  <a:pt x="1582" y="1603"/>
                </a:lnTo>
                <a:lnTo>
                  <a:pt x="1591" y="1660"/>
                </a:lnTo>
                <a:lnTo>
                  <a:pt x="1596" y="1707"/>
                </a:lnTo>
                <a:lnTo>
                  <a:pt x="1600" y="1747"/>
                </a:lnTo>
                <a:lnTo>
                  <a:pt x="1602" y="1780"/>
                </a:lnTo>
                <a:lnTo>
                  <a:pt x="1603" y="1805"/>
                </a:lnTo>
                <a:lnTo>
                  <a:pt x="1603" y="1824"/>
                </a:lnTo>
                <a:lnTo>
                  <a:pt x="1603" y="1834"/>
                </a:lnTo>
                <a:lnTo>
                  <a:pt x="1603" y="1838"/>
                </a:lnTo>
                <a:lnTo>
                  <a:pt x="1602" y="1871"/>
                </a:lnTo>
                <a:lnTo>
                  <a:pt x="1594" y="1896"/>
                </a:lnTo>
                <a:lnTo>
                  <a:pt x="1585" y="1915"/>
                </a:lnTo>
                <a:lnTo>
                  <a:pt x="1571" y="1927"/>
                </a:lnTo>
                <a:lnTo>
                  <a:pt x="1552" y="1935"/>
                </a:lnTo>
                <a:lnTo>
                  <a:pt x="1532" y="1936"/>
                </a:lnTo>
                <a:lnTo>
                  <a:pt x="487" y="1920"/>
                </a:lnTo>
                <a:lnTo>
                  <a:pt x="469" y="1918"/>
                </a:lnTo>
                <a:lnTo>
                  <a:pt x="450" y="1916"/>
                </a:lnTo>
                <a:lnTo>
                  <a:pt x="434" y="1911"/>
                </a:lnTo>
                <a:lnTo>
                  <a:pt x="421" y="1902"/>
                </a:lnTo>
                <a:lnTo>
                  <a:pt x="410" y="1887"/>
                </a:lnTo>
                <a:lnTo>
                  <a:pt x="401" y="1867"/>
                </a:lnTo>
                <a:lnTo>
                  <a:pt x="397" y="1838"/>
                </a:lnTo>
                <a:lnTo>
                  <a:pt x="396" y="1774"/>
                </a:lnTo>
                <a:lnTo>
                  <a:pt x="390" y="1722"/>
                </a:lnTo>
                <a:lnTo>
                  <a:pt x="385" y="1680"/>
                </a:lnTo>
                <a:lnTo>
                  <a:pt x="379" y="1649"/>
                </a:lnTo>
                <a:lnTo>
                  <a:pt x="374" y="1625"/>
                </a:lnTo>
                <a:lnTo>
                  <a:pt x="370" y="1612"/>
                </a:lnTo>
                <a:lnTo>
                  <a:pt x="370" y="1609"/>
                </a:lnTo>
                <a:lnTo>
                  <a:pt x="363" y="1585"/>
                </a:lnTo>
                <a:lnTo>
                  <a:pt x="348" y="1559"/>
                </a:lnTo>
                <a:lnTo>
                  <a:pt x="330" y="1532"/>
                </a:lnTo>
                <a:lnTo>
                  <a:pt x="306" y="1508"/>
                </a:lnTo>
                <a:lnTo>
                  <a:pt x="275" y="1488"/>
                </a:lnTo>
                <a:lnTo>
                  <a:pt x="241" y="1476"/>
                </a:lnTo>
                <a:lnTo>
                  <a:pt x="84" y="1439"/>
                </a:lnTo>
                <a:lnTo>
                  <a:pt x="62" y="1430"/>
                </a:lnTo>
                <a:lnTo>
                  <a:pt x="46" y="1417"/>
                </a:lnTo>
                <a:lnTo>
                  <a:pt x="40" y="1399"/>
                </a:lnTo>
                <a:lnTo>
                  <a:pt x="40" y="1377"/>
                </a:lnTo>
                <a:lnTo>
                  <a:pt x="51" y="1355"/>
                </a:lnTo>
                <a:lnTo>
                  <a:pt x="164" y="1193"/>
                </a:lnTo>
                <a:lnTo>
                  <a:pt x="177" y="1157"/>
                </a:lnTo>
                <a:lnTo>
                  <a:pt x="179" y="1120"/>
                </a:lnTo>
                <a:lnTo>
                  <a:pt x="172" y="1084"/>
                </a:lnTo>
                <a:lnTo>
                  <a:pt x="155" y="1047"/>
                </a:lnTo>
                <a:lnTo>
                  <a:pt x="135" y="1011"/>
                </a:lnTo>
                <a:lnTo>
                  <a:pt x="108" y="975"/>
                </a:lnTo>
                <a:lnTo>
                  <a:pt x="80" y="940"/>
                </a:lnTo>
                <a:lnTo>
                  <a:pt x="51" y="905"/>
                </a:lnTo>
                <a:lnTo>
                  <a:pt x="22" y="871"/>
                </a:lnTo>
                <a:lnTo>
                  <a:pt x="9" y="851"/>
                </a:lnTo>
                <a:lnTo>
                  <a:pt x="0" y="829"/>
                </a:lnTo>
                <a:lnTo>
                  <a:pt x="0" y="807"/>
                </a:lnTo>
                <a:lnTo>
                  <a:pt x="6" y="785"/>
                </a:lnTo>
                <a:lnTo>
                  <a:pt x="20" y="765"/>
                </a:lnTo>
                <a:lnTo>
                  <a:pt x="758" y="22"/>
                </a:lnTo>
                <a:lnTo>
                  <a:pt x="773" y="9"/>
                </a:lnTo>
                <a:lnTo>
                  <a:pt x="787" y="2"/>
                </a:lnTo>
                <a:lnTo>
                  <a:pt x="804" y="0"/>
                </a:lnTo>
                <a:close/>
              </a:path>
            </a:pathLst>
          </a:custGeom>
          <a:solidFill>
            <a:srgbClr val="D99FDD"/>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3200" b="1">
              <a:latin typeface="+mj-lt"/>
            </a:endParaRPr>
          </a:p>
        </xdr:txBody>
      </xdr:sp>
      <xdr:sp macro="" textlink="">
        <xdr:nvSpPr>
          <xdr:cNvPr id="7" name="Freeform 8">
            <a:extLst>
              <a:ext uri="{FF2B5EF4-FFF2-40B4-BE49-F238E27FC236}">
                <a16:creationId xmlns:a16="http://schemas.microsoft.com/office/drawing/2014/main" id="{00000000-0008-0000-0000-000007000000}"/>
              </a:ext>
            </a:extLst>
          </xdr:cNvPr>
          <xdr:cNvSpPr>
            <a:spLocks/>
          </xdr:cNvSpPr>
        </xdr:nvSpPr>
        <xdr:spPr bwMode="auto">
          <a:xfrm>
            <a:off x="7173119" y="3871912"/>
            <a:ext cx="1301750" cy="1527175"/>
          </a:xfrm>
          <a:custGeom>
            <a:avLst/>
            <a:gdLst>
              <a:gd name="T0" fmla="*/ 1587 w 1639"/>
              <a:gd name="T1" fmla="*/ 2 h 1924"/>
              <a:gd name="T2" fmla="*/ 1616 w 1639"/>
              <a:gd name="T3" fmla="*/ 17 h 1924"/>
              <a:gd name="T4" fmla="*/ 1634 w 1639"/>
              <a:gd name="T5" fmla="*/ 51 h 1924"/>
              <a:gd name="T6" fmla="*/ 1639 w 1639"/>
              <a:gd name="T7" fmla="*/ 110 h 1924"/>
              <a:gd name="T8" fmla="*/ 1638 w 1639"/>
              <a:gd name="T9" fmla="*/ 137 h 1924"/>
              <a:gd name="T10" fmla="*/ 1632 w 1639"/>
              <a:gd name="T11" fmla="*/ 214 h 1924"/>
              <a:gd name="T12" fmla="*/ 1618 w 1639"/>
              <a:gd name="T13" fmla="*/ 328 h 1924"/>
              <a:gd name="T14" fmla="*/ 1592 w 1639"/>
              <a:gd name="T15" fmla="*/ 478 h 1924"/>
              <a:gd name="T16" fmla="*/ 1550 w 1639"/>
              <a:gd name="T17" fmla="*/ 653 h 1924"/>
              <a:gd name="T18" fmla="*/ 1490 w 1639"/>
              <a:gd name="T19" fmla="*/ 844 h 1924"/>
              <a:gd name="T20" fmla="*/ 1408 w 1639"/>
              <a:gd name="T21" fmla="*/ 1044 h 1924"/>
              <a:gd name="T22" fmla="*/ 1291 w 1639"/>
              <a:gd name="T23" fmla="*/ 1276 h 1924"/>
              <a:gd name="T24" fmla="*/ 1188 w 1639"/>
              <a:gd name="T25" fmla="*/ 1463 h 1924"/>
              <a:gd name="T26" fmla="*/ 1093 w 1639"/>
              <a:gd name="T27" fmla="*/ 1613 h 1924"/>
              <a:gd name="T28" fmla="*/ 1015 w 1639"/>
              <a:gd name="T29" fmla="*/ 1726 h 1924"/>
              <a:gd name="T30" fmla="*/ 953 w 1639"/>
              <a:gd name="T31" fmla="*/ 1806 h 1924"/>
              <a:gd name="T32" fmla="*/ 909 w 1639"/>
              <a:gd name="T33" fmla="*/ 1857 h 1924"/>
              <a:gd name="T34" fmla="*/ 885 w 1639"/>
              <a:gd name="T35" fmla="*/ 1881 h 1924"/>
              <a:gd name="T36" fmla="*/ 858 w 1639"/>
              <a:gd name="T37" fmla="*/ 1904 h 1924"/>
              <a:gd name="T38" fmla="*/ 814 w 1639"/>
              <a:gd name="T39" fmla="*/ 1924 h 1924"/>
              <a:gd name="T40" fmla="*/ 780 w 1639"/>
              <a:gd name="T41" fmla="*/ 1915 h 1924"/>
              <a:gd name="T42" fmla="*/ 34 w 1639"/>
              <a:gd name="T43" fmla="*/ 1150 h 1924"/>
              <a:gd name="T44" fmla="*/ 11 w 1639"/>
              <a:gd name="T45" fmla="*/ 1123 h 1924"/>
              <a:gd name="T46" fmla="*/ 0 w 1639"/>
              <a:gd name="T47" fmla="*/ 1092 h 1924"/>
              <a:gd name="T48" fmla="*/ 13 w 1639"/>
              <a:gd name="T49" fmla="*/ 1053 h 1924"/>
              <a:gd name="T50" fmla="*/ 67 w 1639"/>
              <a:gd name="T51" fmla="*/ 990 h 1924"/>
              <a:gd name="T52" fmla="*/ 124 w 1639"/>
              <a:gd name="T53" fmla="*/ 921 h 1924"/>
              <a:gd name="T54" fmla="*/ 156 w 1639"/>
              <a:gd name="T55" fmla="*/ 875 h 1924"/>
              <a:gd name="T56" fmla="*/ 171 w 1639"/>
              <a:gd name="T57" fmla="*/ 851 h 1924"/>
              <a:gd name="T58" fmla="*/ 184 w 1639"/>
              <a:gd name="T59" fmla="*/ 826 h 1924"/>
              <a:gd name="T60" fmla="*/ 198 w 1639"/>
              <a:gd name="T61" fmla="*/ 767 h 1924"/>
              <a:gd name="T62" fmla="*/ 191 w 1639"/>
              <a:gd name="T63" fmla="*/ 698 h 1924"/>
              <a:gd name="T64" fmla="*/ 89 w 1639"/>
              <a:gd name="T65" fmla="*/ 527 h 1924"/>
              <a:gd name="T66" fmla="*/ 80 w 1639"/>
              <a:gd name="T67" fmla="*/ 483 h 1924"/>
              <a:gd name="T68" fmla="*/ 104 w 1639"/>
              <a:gd name="T69" fmla="*/ 452 h 1924"/>
              <a:gd name="T70" fmla="*/ 320 w 1639"/>
              <a:gd name="T71" fmla="*/ 409 h 1924"/>
              <a:gd name="T72" fmla="*/ 373 w 1639"/>
              <a:gd name="T73" fmla="*/ 378 h 1924"/>
              <a:gd name="T74" fmla="*/ 408 w 1639"/>
              <a:gd name="T75" fmla="*/ 327 h 1924"/>
              <a:gd name="T76" fmla="*/ 428 w 1639"/>
              <a:gd name="T77" fmla="*/ 263 h 1924"/>
              <a:gd name="T78" fmla="*/ 439 w 1639"/>
              <a:gd name="T79" fmla="*/ 192 h 1924"/>
              <a:gd name="T80" fmla="*/ 444 w 1639"/>
              <a:gd name="T81" fmla="*/ 117 h 1924"/>
              <a:gd name="T82" fmla="*/ 453 w 1639"/>
              <a:gd name="T83" fmla="*/ 57 h 1924"/>
              <a:gd name="T84" fmla="*/ 477 w 1639"/>
              <a:gd name="T85" fmla="*/ 19 h 1924"/>
              <a:gd name="T86" fmla="*/ 523 w 1639"/>
              <a:gd name="T87" fmla="*/ 4 h 19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9" h="1924">
                <a:moveTo>
                  <a:pt x="1570" y="0"/>
                </a:moveTo>
                <a:lnTo>
                  <a:pt x="1587" y="2"/>
                </a:lnTo>
                <a:lnTo>
                  <a:pt x="1603" y="8"/>
                </a:lnTo>
                <a:lnTo>
                  <a:pt x="1616" y="17"/>
                </a:lnTo>
                <a:lnTo>
                  <a:pt x="1627" y="31"/>
                </a:lnTo>
                <a:lnTo>
                  <a:pt x="1634" y="51"/>
                </a:lnTo>
                <a:lnTo>
                  <a:pt x="1639" y="77"/>
                </a:lnTo>
                <a:lnTo>
                  <a:pt x="1639" y="110"/>
                </a:lnTo>
                <a:lnTo>
                  <a:pt x="1639" y="117"/>
                </a:lnTo>
                <a:lnTo>
                  <a:pt x="1638" y="137"/>
                </a:lnTo>
                <a:lnTo>
                  <a:pt x="1636" y="170"/>
                </a:lnTo>
                <a:lnTo>
                  <a:pt x="1632" y="214"/>
                </a:lnTo>
                <a:lnTo>
                  <a:pt x="1627" y="266"/>
                </a:lnTo>
                <a:lnTo>
                  <a:pt x="1618" y="328"/>
                </a:lnTo>
                <a:lnTo>
                  <a:pt x="1607" y="399"/>
                </a:lnTo>
                <a:lnTo>
                  <a:pt x="1592" y="478"/>
                </a:lnTo>
                <a:lnTo>
                  <a:pt x="1574" y="563"/>
                </a:lnTo>
                <a:lnTo>
                  <a:pt x="1550" y="653"/>
                </a:lnTo>
                <a:lnTo>
                  <a:pt x="1523" y="747"/>
                </a:lnTo>
                <a:lnTo>
                  <a:pt x="1490" y="844"/>
                </a:lnTo>
                <a:lnTo>
                  <a:pt x="1452" y="942"/>
                </a:lnTo>
                <a:lnTo>
                  <a:pt x="1408" y="1044"/>
                </a:lnTo>
                <a:lnTo>
                  <a:pt x="1348" y="1165"/>
                </a:lnTo>
                <a:lnTo>
                  <a:pt x="1291" y="1276"/>
                </a:lnTo>
                <a:lnTo>
                  <a:pt x="1239" y="1374"/>
                </a:lnTo>
                <a:lnTo>
                  <a:pt x="1188" y="1463"/>
                </a:lnTo>
                <a:lnTo>
                  <a:pt x="1138" y="1544"/>
                </a:lnTo>
                <a:lnTo>
                  <a:pt x="1093" y="1613"/>
                </a:lnTo>
                <a:lnTo>
                  <a:pt x="1053" y="1675"/>
                </a:lnTo>
                <a:lnTo>
                  <a:pt x="1015" y="1726"/>
                </a:lnTo>
                <a:lnTo>
                  <a:pt x="982" y="1769"/>
                </a:lnTo>
                <a:lnTo>
                  <a:pt x="953" y="1806"/>
                </a:lnTo>
                <a:lnTo>
                  <a:pt x="927" y="1835"/>
                </a:lnTo>
                <a:lnTo>
                  <a:pt x="909" y="1857"/>
                </a:lnTo>
                <a:lnTo>
                  <a:pt x="894" y="1871"/>
                </a:lnTo>
                <a:lnTo>
                  <a:pt x="885" y="1881"/>
                </a:lnTo>
                <a:lnTo>
                  <a:pt x="883" y="1884"/>
                </a:lnTo>
                <a:lnTo>
                  <a:pt x="858" y="1904"/>
                </a:lnTo>
                <a:lnTo>
                  <a:pt x="834" y="1919"/>
                </a:lnTo>
                <a:lnTo>
                  <a:pt x="814" y="1924"/>
                </a:lnTo>
                <a:lnTo>
                  <a:pt x="796" y="1923"/>
                </a:lnTo>
                <a:lnTo>
                  <a:pt x="780" y="1915"/>
                </a:lnTo>
                <a:lnTo>
                  <a:pt x="763" y="1902"/>
                </a:lnTo>
                <a:lnTo>
                  <a:pt x="34" y="1150"/>
                </a:lnTo>
                <a:lnTo>
                  <a:pt x="22" y="1137"/>
                </a:lnTo>
                <a:lnTo>
                  <a:pt x="11" y="1123"/>
                </a:lnTo>
                <a:lnTo>
                  <a:pt x="3" y="1108"/>
                </a:lnTo>
                <a:lnTo>
                  <a:pt x="0" y="1092"/>
                </a:lnTo>
                <a:lnTo>
                  <a:pt x="3" y="1074"/>
                </a:lnTo>
                <a:lnTo>
                  <a:pt x="13" y="1053"/>
                </a:lnTo>
                <a:lnTo>
                  <a:pt x="29" y="1032"/>
                </a:lnTo>
                <a:lnTo>
                  <a:pt x="67" y="990"/>
                </a:lnTo>
                <a:lnTo>
                  <a:pt x="98" y="953"/>
                </a:lnTo>
                <a:lnTo>
                  <a:pt x="124" y="921"/>
                </a:lnTo>
                <a:lnTo>
                  <a:pt x="142" y="895"/>
                </a:lnTo>
                <a:lnTo>
                  <a:pt x="156" y="875"/>
                </a:lnTo>
                <a:lnTo>
                  <a:pt x="166" y="860"/>
                </a:lnTo>
                <a:lnTo>
                  <a:pt x="171" y="851"/>
                </a:lnTo>
                <a:lnTo>
                  <a:pt x="173" y="848"/>
                </a:lnTo>
                <a:lnTo>
                  <a:pt x="184" y="826"/>
                </a:lnTo>
                <a:lnTo>
                  <a:pt x="193" y="798"/>
                </a:lnTo>
                <a:lnTo>
                  <a:pt x="198" y="767"/>
                </a:lnTo>
                <a:lnTo>
                  <a:pt x="198" y="733"/>
                </a:lnTo>
                <a:lnTo>
                  <a:pt x="191" y="698"/>
                </a:lnTo>
                <a:lnTo>
                  <a:pt x="175" y="664"/>
                </a:lnTo>
                <a:lnTo>
                  <a:pt x="89" y="527"/>
                </a:lnTo>
                <a:lnTo>
                  <a:pt x="80" y="505"/>
                </a:lnTo>
                <a:lnTo>
                  <a:pt x="80" y="483"/>
                </a:lnTo>
                <a:lnTo>
                  <a:pt x="87" y="467"/>
                </a:lnTo>
                <a:lnTo>
                  <a:pt x="104" y="452"/>
                </a:lnTo>
                <a:lnTo>
                  <a:pt x="125" y="445"/>
                </a:lnTo>
                <a:lnTo>
                  <a:pt x="320" y="409"/>
                </a:lnTo>
                <a:lnTo>
                  <a:pt x="350" y="396"/>
                </a:lnTo>
                <a:lnTo>
                  <a:pt x="373" y="378"/>
                </a:lnTo>
                <a:lnTo>
                  <a:pt x="393" y="354"/>
                </a:lnTo>
                <a:lnTo>
                  <a:pt x="408" y="327"/>
                </a:lnTo>
                <a:lnTo>
                  <a:pt x="419" y="296"/>
                </a:lnTo>
                <a:lnTo>
                  <a:pt x="428" y="263"/>
                </a:lnTo>
                <a:lnTo>
                  <a:pt x="433" y="228"/>
                </a:lnTo>
                <a:lnTo>
                  <a:pt x="439" y="192"/>
                </a:lnTo>
                <a:lnTo>
                  <a:pt x="442" y="154"/>
                </a:lnTo>
                <a:lnTo>
                  <a:pt x="444" y="117"/>
                </a:lnTo>
                <a:lnTo>
                  <a:pt x="448" y="81"/>
                </a:lnTo>
                <a:lnTo>
                  <a:pt x="453" y="57"/>
                </a:lnTo>
                <a:lnTo>
                  <a:pt x="463" y="37"/>
                </a:lnTo>
                <a:lnTo>
                  <a:pt x="477" y="19"/>
                </a:lnTo>
                <a:lnTo>
                  <a:pt x="497" y="8"/>
                </a:lnTo>
                <a:lnTo>
                  <a:pt x="523" y="4"/>
                </a:lnTo>
                <a:lnTo>
                  <a:pt x="1570" y="0"/>
                </a:lnTo>
                <a:close/>
              </a:path>
            </a:pathLst>
          </a:custGeom>
          <a:solidFill>
            <a:schemeClr val="accent4">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 name="Freeform 9">
            <a:extLst>
              <a:ext uri="{FF2B5EF4-FFF2-40B4-BE49-F238E27FC236}">
                <a16:creationId xmlns:a16="http://schemas.microsoft.com/office/drawing/2014/main" id="{00000000-0008-0000-0000-000008000000}"/>
              </a:ext>
            </a:extLst>
          </xdr:cNvPr>
          <xdr:cNvSpPr>
            <a:spLocks/>
          </xdr:cNvSpPr>
        </xdr:nvSpPr>
        <xdr:spPr bwMode="auto">
          <a:xfrm>
            <a:off x="6182519" y="4881562"/>
            <a:ext cx="1531938" cy="1279525"/>
          </a:xfrm>
          <a:custGeom>
            <a:avLst/>
            <a:gdLst>
              <a:gd name="T0" fmla="*/ 1137 w 1929"/>
              <a:gd name="T1" fmla="*/ 6 h 1612"/>
              <a:gd name="T2" fmla="*/ 1907 w 1929"/>
              <a:gd name="T3" fmla="*/ 753 h 1612"/>
              <a:gd name="T4" fmla="*/ 1926 w 1929"/>
              <a:gd name="T5" fmla="*/ 780 h 1612"/>
              <a:gd name="T6" fmla="*/ 1927 w 1929"/>
              <a:gd name="T7" fmla="*/ 814 h 1612"/>
              <a:gd name="T8" fmla="*/ 1904 w 1929"/>
              <a:gd name="T9" fmla="*/ 855 h 1612"/>
              <a:gd name="T10" fmla="*/ 1876 w 1929"/>
              <a:gd name="T11" fmla="*/ 882 h 1612"/>
              <a:gd name="T12" fmla="*/ 1851 w 1929"/>
              <a:gd name="T13" fmla="*/ 906 h 1612"/>
              <a:gd name="T14" fmla="*/ 1798 w 1929"/>
              <a:gd name="T15" fmla="*/ 951 h 1612"/>
              <a:gd name="T16" fmla="*/ 1723 w 1929"/>
              <a:gd name="T17" fmla="*/ 1011 h 1612"/>
              <a:gd name="T18" fmla="*/ 1629 w 1929"/>
              <a:gd name="T19" fmla="*/ 1082 h 1612"/>
              <a:gd name="T20" fmla="*/ 1512 w 1929"/>
              <a:gd name="T21" fmla="*/ 1159 h 1612"/>
              <a:gd name="T22" fmla="*/ 1377 w 1929"/>
              <a:gd name="T23" fmla="*/ 1237 h 1612"/>
              <a:gd name="T24" fmla="*/ 1226 w 1929"/>
              <a:gd name="T25" fmla="*/ 1314 h 1612"/>
              <a:gd name="T26" fmla="*/ 1060 w 1929"/>
              <a:gd name="T27" fmla="*/ 1383 h 1612"/>
              <a:gd name="T28" fmla="*/ 831 w 1929"/>
              <a:gd name="T29" fmla="*/ 1461 h 1612"/>
              <a:gd name="T30" fmla="*/ 632 w 1929"/>
              <a:gd name="T31" fmla="*/ 1521 h 1612"/>
              <a:gd name="T32" fmla="*/ 466 w 1929"/>
              <a:gd name="T33" fmla="*/ 1561 h 1612"/>
              <a:gd name="T34" fmla="*/ 333 w 1929"/>
              <a:gd name="T35" fmla="*/ 1589 h 1612"/>
              <a:gd name="T36" fmla="*/ 229 w 1929"/>
              <a:gd name="T37" fmla="*/ 1603 h 1612"/>
              <a:gd name="T38" fmla="*/ 155 w 1929"/>
              <a:gd name="T39" fmla="*/ 1611 h 1612"/>
              <a:gd name="T40" fmla="*/ 113 w 1929"/>
              <a:gd name="T41" fmla="*/ 1612 h 1612"/>
              <a:gd name="T42" fmla="*/ 98 w 1929"/>
              <a:gd name="T43" fmla="*/ 1612 h 1612"/>
              <a:gd name="T44" fmla="*/ 38 w 1929"/>
              <a:gd name="T45" fmla="*/ 1605 h 1612"/>
              <a:gd name="T46" fmla="*/ 7 w 1929"/>
              <a:gd name="T47" fmla="*/ 1580 h 1612"/>
              <a:gd name="T48" fmla="*/ 0 w 1929"/>
              <a:gd name="T49" fmla="*/ 1543 h 1612"/>
              <a:gd name="T50" fmla="*/ 7 w 1929"/>
              <a:gd name="T51" fmla="*/ 477 h 1612"/>
              <a:gd name="T52" fmla="*/ 14 w 1929"/>
              <a:gd name="T53" fmla="*/ 445 h 1612"/>
              <a:gd name="T54" fmla="*/ 38 w 1929"/>
              <a:gd name="T55" fmla="*/ 419 h 1612"/>
              <a:gd name="T56" fmla="*/ 87 w 1929"/>
              <a:gd name="T57" fmla="*/ 408 h 1612"/>
              <a:gd name="T58" fmla="*/ 202 w 1929"/>
              <a:gd name="T59" fmla="*/ 399 h 1612"/>
              <a:gd name="T60" fmla="*/ 277 w 1929"/>
              <a:gd name="T61" fmla="*/ 386 h 1612"/>
              <a:gd name="T62" fmla="*/ 313 w 1929"/>
              <a:gd name="T63" fmla="*/ 377 h 1612"/>
              <a:gd name="T64" fmla="*/ 341 w 1929"/>
              <a:gd name="T65" fmla="*/ 368 h 1612"/>
              <a:gd name="T66" fmla="*/ 392 w 1929"/>
              <a:gd name="T67" fmla="*/ 337 h 1612"/>
              <a:gd name="T68" fmla="*/ 435 w 1929"/>
              <a:gd name="T69" fmla="*/ 282 h 1612"/>
              <a:gd name="T70" fmla="*/ 483 w 1929"/>
              <a:gd name="T71" fmla="*/ 89 h 1612"/>
              <a:gd name="T72" fmla="*/ 506 w 1929"/>
              <a:gd name="T73" fmla="*/ 51 h 1612"/>
              <a:gd name="T74" fmla="*/ 545 w 1929"/>
              <a:gd name="T75" fmla="*/ 46 h 1612"/>
              <a:gd name="T76" fmla="*/ 730 w 1929"/>
              <a:gd name="T77" fmla="*/ 168 h 1612"/>
              <a:gd name="T78" fmla="*/ 803 w 1929"/>
              <a:gd name="T79" fmla="*/ 182 h 1612"/>
              <a:gd name="T80" fmla="*/ 876 w 1929"/>
              <a:gd name="T81" fmla="*/ 159 h 1612"/>
              <a:gd name="T82" fmla="*/ 947 w 1929"/>
              <a:gd name="T83" fmla="*/ 109 h 1612"/>
              <a:gd name="T84" fmla="*/ 1016 w 1929"/>
              <a:gd name="T85" fmla="*/ 51 h 1612"/>
              <a:gd name="T86" fmla="*/ 1071 w 1929"/>
              <a:gd name="T87" fmla="*/ 9 h 1612"/>
              <a:gd name="T88" fmla="*/ 1115 w 1929"/>
              <a:gd name="T89" fmla="*/ 0 h 16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29" h="1612">
                <a:moveTo>
                  <a:pt x="1115" y="0"/>
                </a:moveTo>
                <a:lnTo>
                  <a:pt x="1137" y="6"/>
                </a:lnTo>
                <a:lnTo>
                  <a:pt x="1157" y="20"/>
                </a:lnTo>
                <a:lnTo>
                  <a:pt x="1907" y="753"/>
                </a:lnTo>
                <a:lnTo>
                  <a:pt x="1918" y="765"/>
                </a:lnTo>
                <a:lnTo>
                  <a:pt x="1926" y="780"/>
                </a:lnTo>
                <a:lnTo>
                  <a:pt x="1929" y="796"/>
                </a:lnTo>
                <a:lnTo>
                  <a:pt x="1927" y="814"/>
                </a:lnTo>
                <a:lnTo>
                  <a:pt x="1918" y="833"/>
                </a:lnTo>
                <a:lnTo>
                  <a:pt x="1904" y="855"/>
                </a:lnTo>
                <a:lnTo>
                  <a:pt x="1880" y="878"/>
                </a:lnTo>
                <a:lnTo>
                  <a:pt x="1876" y="882"/>
                </a:lnTo>
                <a:lnTo>
                  <a:pt x="1867" y="891"/>
                </a:lnTo>
                <a:lnTo>
                  <a:pt x="1851" y="906"/>
                </a:lnTo>
                <a:lnTo>
                  <a:pt x="1827" y="926"/>
                </a:lnTo>
                <a:lnTo>
                  <a:pt x="1798" y="951"/>
                </a:lnTo>
                <a:lnTo>
                  <a:pt x="1763" y="978"/>
                </a:lnTo>
                <a:lnTo>
                  <a:pt x="1723" y="1011"/>
                </a:lnTo>
                <a:lnTo>
                  <a:pt x="1678" y="1046"/>
                </a:lnTo>
                <a:lnTo>
                  <a:pt x="1629" y="1082"/>
                </a:lnTo>
                <a:lnTo>
                  <a:pt x="1572" y="1119"/>
                </a:lnTo>
                <a:lnTo>
                  <a:pt x="1512" y="1159"/>
                </a:lnTo>
                <a:lnTo>
                  <a:pt x="1446" y="1199"/>
                </a:lnTo>
                <a:lnTo>
                  <a:pt x="1377" y="1237"/>
                </a:lnTo>
                <a:lnTo>
                  <a:pt x="1304" y="1275"/>
                </a:lnTo>
                <a:lnTo>
                  <a:pt x="1226" y="1314"/>
                </a:lnTo>
                <a:lnTo>
                  <a:pt x="1146" y="1348"/>
                </a:lnTo>
                <a:lnTo>
                  <a:pt x="1060" y="1383"/>
                </a:lnTo>
                <a:lnTo>
                  <a:pt x="942" y="1425"/>
                </a:lnTo>
                <a:lnTo>
                  <a:pt x="831" y="1461"/>
                </a:lnTo>
                <a:lnTo>
                  <a:pt x="727" y="1494"/>
                </a:lnTo>
                <a:lnTo>
                  <a:pt x="632" y="1521"/>
                </a:lnTo>
                <a:lnTo>
                  <a:pt x="546" y="1543"/>
                </a:lnTo>
                <a:lnTo>
                  <a:pt x="466" y="1561"/>
                </a:lnTo>
                <a:lnTo>
                  <a:pt x="395" y="1576"/>
                </a:lnTo>
                <a:lnTo>
                  <a:pt x="333" y="1589"/>
                </a:lnTo>
                <a:lnTo>
                  <a:pt x="277" y="1598"/>
                </a:lnTo>
                <a:lnTo>
                  <a:pt x="229" y="1603"/>
                </a:lnTo>
                <a:lnTo>
                  <a:pt x="189" y="1609"/>
                </a:lnTo>
                <a:lnTo>
                  <a:pt x="155" y="1611"/>
                </a:lnTo>
                <a:lnTo>
                  <a:pt x="129" y="1612"/>
                </a:lnTo>
                <a:lnTo>
                  <a:pt x="113" y="1612"/>
                </a:lnTo>
                <a:lnTo>
                  <a:pt x="102" y="1612"/>
                </a:lnTo>
                <a:lnTo>
                  <a:pt x="98" y="1612"/>
                </a:lnTo>
                <a:lnTo>
                  <a:pt x="64" y="1611"/>
                </a:lnTo>
                <a:lnTo>
                  <a:pt x="38" y="1605"/>
                </a:lnTo>
                <a:lnTo>
                  <a:pt x="20" y="1594"/>
                </a:lnTo>
                <a:lnTo>
                  <a:pt x="7" y="1580"/>
                </a:lnTo>
                <a:lnTo>
                  <a:pt x="2" y="1563"/>
                </a:lnTo>
                <a:lnTo>
                  <a:pt x="0" y="1543"/>
                </a:lnTo>
                <a:lnTo>
                  <a:pt x="7" y="496"/>
                </a:lnTo>
                <a:lnTo>
                  <a:pt x="7" y="477"/>
                </a:lnTo>
                <a:lnTo>
                  <a:pt x="9" y="461"/>
                </a:lnTo>
                <a:lnTo>
                  <a:pt x="14" y="445"/>
                </a:lnTo>
                <a:lnTo>
                  <a:pt x="24" y="430"/>
                </a:lnTo>
                <a:lnTo>
                  <a:pt x="38" y="419"/>
                </a:lnTo>
                <a:lnTo>
                  <a:pt x="58" y="412"/>
                </a:lnTo>
                <a:lnTo>
                  <a:pt x="87" y="408"/>
                </a:lnTo>
                <a:lnTo>
                  <a:pt x="151" y="403"/>
                </a:lnTo>
                <a:lnTo>
                  <a:pt x="202" y="399"/>
                </a:lnTo>
                <a:lnTo>
                  <a:pt x="246" y="392"/>
                </a:lnTo>
                <a:lnTo>
                  <a:pt x="277" y="386"/>
                </a:lnTo>
                <a:lnTo>
                  <a:pt x="299" y="381"/>
                </a:lnTo>
                <a:lnTo>
                  <a:pt x="313" y="377"/>
                </a:lnTo>
                <a:lnTo>
                  <a:pt x="317" y="377"/>
                </a:lnTo>
                <a:lnTo>
                  <a:pt x="341" y="368"/>
                </a:lnTo>
                <a:lnTo>
                  <a:pt x="366" y="355"/>
                </a:lnTo>
                <a:lnTo>
                  <a:pt x="392" y="337"/>
                </a:lnTo>
                <a:lnTo>
                  <a:pt x="415" y="312"/>
                </a:lnTo>
                <a:lnTo>
                  <a:pt x="435" y="282"/>
                </a:lnTo>
                <a:lnTo>
                  <a:pt x="448" y="246"/>
                </a:lnTo>
                <a:lnTo>
                  <a:pt x="483" y="89"/>
                </a:lnTo>
                <a:lnTo>
                  <a:pt x="492" y="68"/>
                </a:lnTo>
                <a:lnTo>
                  <a:pt x="506" y="51"/>
                </a:lnTo>
                <a:lnTo>
                  <a:pt x="525" y="46"/>
                </a:lnTo>
                <a:lnTo>
                  <a:pt x="545" y="46"/>
                </a:lnTo>
                <a:lnTo>
                  <a:pt x="566" y="57"/>
                </a:lnTo>
                <a:lnTo>
                  <a:pt x="730" y="168"/>
                </a:lnTo>
                <a:lnTo>
                  <a:pt x="767" y="180"/>
                </a:lnTo>
                <a:lnTo>
                  <a:pt x="803" y="182"/>
                </a:lnTo>
                <a:lnTo>
                  <a:pt x="840" y="173"/>
                </a:lnTo>
                <a:lnTo>
                  <a:pt x="876" y="159"/>
                </a:lnTo>
                <a:lnTo>
                  <a:pt x="913" y="137"/>
                </a:lnTo>
                <a:lnTo>
                  <a:pt x="947" y="109"/>
                </a:lnTo>
                <a:lnTo>
                  <a:pt x="984" y="82"/>
                </a:lnTo>
                <a:lnTo>
                  <a:pt x="1016" y="51"/>
                </a:lnTo>
                <a:lnTo>
                  <a:pt x="1051" y="24"/>
                </a:lnTo>
                <a:lnTo>
                  <a:pt x="1071" y="9"/>
                </a:lnTo>
                <a:lnTo>
                  <a:pt x="1093" y="2"/>
                </a:lnTo>
                <a:lnTo>
                  <a:pt x="1115" y="0"/>
                </a:lnTo>
                <a:close/>
              </a:path>
            </a:pathLst>
          </a:custGeom>
          <a:solidFill>
            <a:srgbClr val="A0EEA4"/>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 name="Freeform 10">
            <a:extLst>
              <a:ext uri="{FF2B5EF4-FFF2-40B4-BE49-F238E27FC236}">
                <a16:creationId xmlns:a16="http://schemas.microsoft.com/office/drawing/2014/main" id="{00000000-0008-0000-0000-000009000000}"/>
              </a:ext>
            </a:extLst>
          </xdr:cNvPr>
          <xdr:cNvSpPr>
            <a:spLocks/>
          </xdr:cNvSpPr>
        </xdr:nvSpPr>
        <xdr:spPr bwMode="auto">
          <a:xfrm>
            <a:off x="4502944" y="4878387"/>
            <a:ext cx="1531938" cy="1293813"/>
          </a:xfrm>
          <a:custGeom>
            <a:avLst/>
            <a:gdLst>
              <a:gd name="T0" fmla="*/ 843 w 1929"/>
              <a:gd name="T1" fmla="*/ 2 h 1631"/>
              <a:gd name="T2" fmla="*/ 885 w 1929"/>
              <a:gd name="T3" fmla="*/ 30 h 1631"/>
              <a:gd name="T4" fmla="*/ 965 w 1929"/>
              <a:gd name="T5" fmla="*/ 97 h 1631"/>
              <a:gd name="T6" fmla="*/ 1024 w 1929"/>
              <a:gd name="T7" fmla="*/ 141 h 1631"/>
              <a:gd name="T8" fmla="*/ 1058 w 1929"/>
              <a:gd name="T9" fmla="*/ 164 h 1631"/>
              <a:gd name="T10" fmla="*/ 1071 w 1929"/>
              <a:gd name="T11" fmla="*/ 170 h 1631"/>
              <a:gd name="T12" fmla="*/ 1120 w 1929"/>
              <a:gd name="T13" fmla="*/ 190 h 1631"/>
              <a:gd name="T14" fmla="*/ 1186 w 1929"/>
              <a:gd name="T15" fmla="*/ 195 h 1631"/>
              <a:gd name="T16" fmla="*/ 1255 w 1929"/>
              <a:gd name="T17" fmla="*/ 172 h 1631"/>
              <a:gd name="T18" fmla="*/ 1413 w 1929"/>
              <a:gd name="T19" fmla="*/ 75 h 1631"/>
              <a:gd name="T20" fmla="*/ 1452 w 1929"/>
              <a:gd name="T21" fmla="*/ 82 h 1631"/>
              <a:gd name="T22" fmla="*/ 1474 w 1929"/>
              <a:gd name="T23" fmla="*/ 121 h 1631"/>
              <a:gd name="T24" fmla="*/ 1525 w 1929"/>
              <a:gd name="T25" fmla="*/ 345 h 1631"/>
              <a:gd name="T26" fmla="*/ 1566 w 1929"/>
              <a:gd name="T27" fmla="*/ 387 h 1631"/>
              <a:gd name="T28" fmla="*/ 1625 w 1929"/>
              <a:gd name="T29" fmla="*/ 412 h 1631"/>
              <a:gd name="T30" fmla="*/ 1694 w 1929"/>
              <a:gd name="T31" fmla="*/ 427 h 1631"/>
              <a:gd name="T32" fmla="*/ 1767 w 1929"/>
              <a:gd name="T33" fmla="*/ 434 h 1631"/>
              <a:gd name="T34" fmla="*/ 1840 w 1929"/>
              <a:gd name="T35" fmla="*/ 440 h 1631"/>
              <a:gd name="T36" fmla="*/ 1885 w 1929"/>
              <a:gd name="T37" fmla="*/ 454 h 1631"/>
              <a:gd name="T38" fmla="*/ 1913 w 1929"/>
              <a:gd name="T39" fmla="*/ 489 h 1631"/>
              <a:gd name="T40" fmla="*/ 1929 w 1929"/>
              <a:gd name="T41" fmla="*/ 1560 h 1631"/>
              <a:gd name="T42" fmla="*/ 1924 w 1929"/>
              <a:gd name="T43" fmla="*/ 1595 h 1631"/>
              <a:gd name="T44" fmla="*/ 1900 w 1929"/>
              <a:gd name="T45" fmla="*/ 1618 h 1631"/>
              <a:gd name="T46" fmla="*/ 1854 w 1929"/>
              <a:gd name="T47" fmla="*/ 1631 h 1631"/>
              <a:gd name="T48" fmla="*/ 1814 w 1929"/>
              <a:gd name="T49" fmla="*/ 1631 h 1631"/>
              <a:gd name="T50" fmla="*/ 1761 w 1929"/>
              <a:gd name="T51" fmla="*/ 1627 h 1631"/>
              <a:gd name="T52" fmla="*/ 1665 w 1929"/>
              <a:gd name="T53" fmla="*/ 1620 h 1631"/>
              <a:gd name="T54" fmla="*/ 1530 w 1929"/>
              <a:gd name="T55" fmla="*/ 1602 h 1631"/>
              <a:gd name="T56" fmla="*/ 1368 w 1929"/>
              <a:gd name="T57" fmla="*/ 1569 h 1631"/>
              <a:gd name="T58" fmla="*/ 1184 w 1929"/>
              <a:gd name="T59" fmla="*/ 1520 h 1631"/>
              <a:gd name="T60" fmla="*/ 987 w 1929"/>
              <a:gd name="T61" fmla="*/ 1451 h 1631"/>
              <a:gd name="T62" fmla="*/ 763 w 1929"/>
              <a:gd name="T63" fmla="*/ 1350 h 1631"/>
              <a:gd name="T64" fmla="*/ 554 w 1929"/>
              <a:gd name="T65" fmla="*/ 1241 h 1631"/>
              <a:gd name="T66" fmla="*/ 384 w 1929"/>
              <a:gd name="T67" fmla="*/ 1143 h 1631"/>
              <a:gd name="T68" fmla="*/ 253 w 1929"/>
              <a:gd name="T69" fmla="*/ 1057 h 1631"/>
              <a:gd name="T70" fmla="*/ 155 w 1929"/>
              <a:gd name="T71" fmla="*/ 988 h 1631"/>
              <a:gd name="T72" fmla="*/ 89 w 1929"/>
              <a:gd name="T73" fmla="*/ 935 h 1631"/>
              <a:gd name="T74" fmla="*/ 53 w 1929"/>
              <a:gd name="T75" fmla="*/ 902 h 1631"/>
              <a:gd name="T76" fmla="*/ 42 w 1929"/>
              <a:gd name="T77" fmla="*/ 890 h 1631"/>
              <a:gd name="T78" fmla="*/ 5 w 1929"/>
              <a:gd name="T79" fmla="*/ 842 h 1631"/>
              <a:gd name="T80" fmla="*/ 2 w 1929"/>
              <a:gd name="T81" fmla="*/ 804 h 1631"/>
              <a:gd name="T82" fmla="*/ 22 w 1929"/>
              <a:gd name="T83" fmla="*/ 771 h 1631"/>
              <a:gd name="T84" fmla="*/ 779 w 1929"/>
              <a:gd name="T85" fmla="*/ 22 h 1631"/>
              <a:gd name="T86" fmla="*/ 809 w 1929"/>
              <a:gd name="T87" fmla="*/ 4 h 16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9" h="1631">
                <a:moveTo>
                  <a:pt x="825" y="0"/>
                </a:moveTo>
                <a:lnTo>
                  <a:pt x="843" y="2"/>
                </a:lnTo>
                <a:lnTo>
                  <a:pt x="863" y="11"/>
                </a:lnTo>
                <a:lnTo>
                  <a:pt x="885" y="30"/>
                </a:lnTo>
                <a:lnTo>
                  <a:pt x="927" y="66"/>
                </a:lnTo>
                <a:lnTo>
                  <a:pt x="965" y="97"/>
                </a:lnTo>
                <a:lnTo>
                  <a:pt x="996" y="123"/>
                </a:lnTo>
                <a:lnTo>
                  <a:pt x="1024" y="141"/>
                </a:lnTo>
                <a:lnTo>
                  <a:pt x="1044" y="155"/>
                </a:lnTo>
                <a:lnTo>
                  <a:pt x="1058" y="164"/>
                </a:lnTo>
                <a:lnTo>
                  <a:pt x="1067" y="168"/>
                </a:lnTo>
                <a:lnTo>
                  <a:pt x="1071" y="170"/>
                </a:lnTo>
                <a:lnTo>
                  <a:pt x="1093" y="181"/>
                </a:lnTo>
                <a:lnTo>
                  <a:pt x="1120" y="190"/>
                </a:lnTo>
                <a:lnTo>
                  <a:pt x="1151" y="195"/>
                </a:lnTo>
                <a:lnTo>
                  <a:pt x="1186" y="195"/>
                </a:lnTo>
                <a:lnTo>
                  <a:pt x="1220" y="188"/>
                </a:lnTo>
                <a:lnTo>
                  <a:pt x="1255" y="172"/>
                </a:lnTo>
                <a:lnTo>
                  <a:pt x="1392" y="84"/>
                </a:lnTo>
                <a:lnTo>
                  <a:pt x="1413" y="75"/>
                </a:lnTo>
                <a:lnTo>
                  <a:pt x="1433" y="75"/>
                </a:lnTo>
                <a:lnTo>
                  <a:pt x="1452" y="82"/>
                </a:lnTo>
                <a:lnTo>
                  <a:pt x="1464" y="97"/>
                </a:lnTo>
                <a:lnTo>
                  <a:pt x="1474" y="121"/>
                </a:lnTo>
                <a:lnTo>
                  <a:pt x="1510" y="316"/>
                </a:lnTo>
                <a:lnTo>
                  <a:pt x="1525" y="345"/>
                </a:lnTo>
                <a:lnTo>
                  <a:pt x="1543" y="368"/>
                </a:lnTo>
                <a:lnTo>
                  <a:pt x="1566" y="387"/>
                </a:lnTo>
                <a:lnTo>
                  <a:pt x="1594" y="401"/>
                </a:lnTo>
                <a:lnTo>
                  <a:pt x="1625" y="412"/>
                </a:lnTo>
                <a:lnTo>
                  <a:pt x="1658" y="421"/>
                </a:lnTo>
                <a:lnTo>
                  <a:pt x="1694" y="427"/>
                </a:lnTo>
                <a:lnTo>
                  <a:pt x="1730" y="430"/>
                </a:lnTo>
                <a:lnTo>
                  <a:pt x="1767" y="434"/>
                </a:lnTo>
                <a:lnTo>
                  <a:pt x="1803" y="436"/>
                </a:lnTo>
                <a:lnTo>
                  <a:pt x="1840" y="440"/>
                </a:lnTo>
                <a:lnTo>
                  <a:pt x="1863" y="443"/>
                </a:lnTo>
                <a:lnTo>
                  <a:pt x="1885" y="454"/>
                </a:lnTo>
                <a:lnTo>
                  <a:pt x="1902" y="469"/>
                </a:lnTo>
                <a:lnTo>
                  <a:pt x="1913" y="489"/>
                </a:lnTo>
                <a:lnTo>
                  <a:pt x="1916" y="512"/>
                </a:lnTo>
                <a:lnTo>
                  <a:pt x="1929" y="1560"/>
                </a:lnTo>
                <a:lnTo>
                  <a:pt x="1929" y="1578"/>
                </a:lnTo>
                <a:lnTo>
                  <a:pt x="1924" y="1595"/>
                </a:lnTo>
                <a:lnTo>
                  <a:pt x="1914" y="1607"/>
                </a:lnTo>
                <a:lnTo>
                  <a:pt x="1900" y="1618"/>
                </a:lnTo>
                <a:lnTo>
                  <a:pt x="1880" y="1626"/>
                </a:lnTo>
                <a:lnTo>
                  <a:pt x="1854" y="1631"/>
                </a:lnTo>
                <a:lnTo>
                  <a:pt x="1822" y="1631"/>
                </a:lnTo>
                <a:lnTo>
                  <a:pt x="1814" y="1631"/>
                </a:lnTo>
                <a:lnTo>
                  <a:pt x="1794" y="1629"/>
                </a:lnTo>
                <a:lnTo>
                  <a:pt x="1761" y="1627"/>
                </a:lnTo>
                <a:lnTo>
                  <a:pt x="1718" y="1626"/>
                </a:lnTo>
                <a:lnTo>
                  <a:pt x="1665" y="1620"/>
                </a:lnTo>
                <a:lnTo>
                  <a:pt x="1601" y="1611"/>
                </a:lnTo>
                <a:lnTo>
                  <a:pt x="1530" y="1602"/>
                </a:lnTo>
                <a:lnTo>
                  <a:pt x="1452" y="1587"/>
                </a:lnTo>
                <a:lnTo>
                  <a:pt x="1368" y="1569"/>
                </a:lnTo>
                <a:lnTo>
                  <a:pt x="1279" y="1547"/>
                </a:lnTo>
                <a:lnTo>
                  <a:pt x="1184" y="1520"/>
                </a:lnTo>
                <a:lnTo>
                  <a:pt x="1086" y="1489"/>
                </a:lnTo>
                <a:lnTo>
                  <a:pt x="987" y="1451"/>
                </a:lnTo>
                <a:lnTo>
                  <a:pt x="885" y="1407"/>
                </a:lnTo>
                <a:lnTo>
                  <a:pt x="763" y="1350"/>
                </a:lnTo>
                <a:lnTo>
                  <a:pt x="654" y="1294"/>
                </a:lnTo>
                <a:lnTo>
                  <a:pt x="554" y="1241"/>
                </a:lnTo>
                <a:lnTo>
                  <a:pt x="464" y="1190"/>
                </a:lnTo>
                <a:lnTo>
                  <a:pt x="384" y="1143"/>
                </a:lnTo>
                <a:lnTo>
                  <a:pt x="313" y="1099"/>
                </a:lnTo>
                <a:lnTo>
                  <a:pt x="253" y="1057"/>
                </a:lnTo>
                <a:lnTo>
                  <a:pt x="200" y="1021"/>
                </a:lnTo>
                <a:lnTo>
                  <a:pt x="155" y="988"/>
                </a:lnTo>
                <a:lnTo>
                  <a:pt x="118" y="959"/>
                </a:lnTo>
                <a:lnTo>
                  <a:pt x="89" y="935"/>
                </a:lnTo>
                <a:lnTo>
                  <a:pt x="67" y="915"/>
                </a:lnTo>
                <a:lnTo>
                  <a:pt x="53" y="902"/>
                </a:lnTo>
                <a:lnTo>
                  <a:pt x="43" y="893"/>
                </a:lnTo>
                <a:lnTo>
                  <a:pt x="42" y="890"/>
                </a:lnTo>
                <a:lnTo>
                  <a:pt x="20" y="864"/>
                </a:lnTo>
                <a:lnTo>
                  <a:pt x="5" y="842"/>
                </a:lnTo>
                <a:lnTo>
                  <a:pt x="0" y="822"/>
                </a:lnTo>
                <a:lnTo>
                  <a:pt x="2" y="804"/>
                </a:lnTo>
                <a:lnTo>
                  <a:pt x="9" y="787"/>
                </a:lnTo>
                <a:lnTo>
                  <a:pt x="22" y="771"/>
                </a:lnTo>
                <a:lnTo>
                  <a:pt x="767" y="35"/>
                </a:lnTo>
                <a:lnTo>
                  <a:pt x="779" y="22"/>
                </a:lnTo>
                <a:lnTo>
                  <a:pt x="794" y="11"/>
                </a:lnTo>
                <a:lnTo>
                  <a:pt x="809" y="4"/>
                </a:lnTo>
                <a:lnTo>
                  <a:pt x="825" y="0"/>
                </a:lnTo>
                <a:close/>
              </a:path>
            </a:pathLst>
          </a:custGeom>
          <a:solidFill>
            <a:schemeClr val="tx2">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 name="Freeform 11">
            <a:extLst>
              <a:ext uri="{FF2B5EF4-FFF2-40B4-BE49-F238E27FC236}">
                <a16:creationId xmlns:a16="http://schemas.microsoft.com/office/drawing/2014/main" id="{00000000-0008-0000-0000-00000A000000}"/>
              </a:ext>
            </a:extLst>
          </xdr:cNvPr>
          <xdr:cNvSpPr>
            <a:spLocks/>
          </xdr:cNvSpPr>
        </xdr:nvSpPr>
        <xdr:spPr bwMode="auto">
          <a:xfrm>
            <a:off x="3725069" y="3879849"/>
            <a:ext cx="1281113" cy="1531938"/>
          </a:xfrm>
          <a:custGeom>
            <a:avLst/>
            <a:gdLst>
              <a:gd name="T0" fmla="*/ 1116 w 1614"/>
              <a:gd name="T1" fmla="*/ 6 h 1930"/>
              <a:gd name="T2" fmla="*/ 1153 w 1614"/>
              <a:gd name="T3" fmla="*/ 10 h 1930"/>
              <a:gd name="T4" fmla="*/ 1182 w 1614"/>
              <a:gd name="T5" fmla="*/ 22 h 1930"/>
              <a:gd name="T6" fmla="*/ 1202 w 1614"/>
              <a:gd name="T7" fmla="*/ 59 h 1930"/>
              <a:gd name="T8" fmla="*/ 1209 w 1614"/>
              <a:gd name="T9" fmla="*/ 150 h 1930"/>
              <a:gd name="T10" fmla="*/ 1220 w 1614"/>
              <a:gd name="T11" fmla="*/ 245 h 1930"/>
              <a:gd name="T12" fmla="*/ 1231 w 1614"/>
              <a:gd name="T13" fmla="*/ 299 h 1930"/>
              <a:gd name="T14" fmla="*/ 1237 w 1614"/>
              <a:gd name="T15" fmla="*/ 316 h 1930"/>
              <a:gd name="T16" fmla="*/ 1257 w 1614"/>
              <a:gd name="T17" fmla="*/ 365 h 1930"/>
              <a:gd name="T18" fmla="*/ 1300 w 1614"/>
              <a:gd name="T19" fmla="*/ 416 h 1930"/>
              <a:gd name="T20" fmla="*/ 1366 w 1614"/>
              <a:gd name="T21" fmla="*/ 449 h 1930"/>
              <a:gd name="T22" fmla="*/ 1546 w 1614"/>
              <a:gd name="T23" fmla="*/ 490 h 1930"/>
              <a:gd name="T24" fmla="*/ 1568 w 1614"/>
              <a:gd name="T25" fmla="*/ 523 h 1930"/>
              <a:gd name="T26" fmla="*/ 1557 w 1614"/>
              <a:gd name="T27" fmla="*/ 565 h 1930"/>
              <a:gd name="T28" fmla="*/ 1433 w 1614"/>
              <a:gd name="T29" fmla="*/ 767 h 1930"/>
              <a:gd name="T30" fmla="*/ 1439 w 1614"/>
              <a:gd name="T31" fmla="*/ 840 h 1930"/>
              <a:gd name="T32" fmla="*/ 1477 w 1614"/>
              <a:gd name="T33" fmla="*/ 911 h 1930"/>
              <a:gd name="T34" fmla="*/ 1532 w 1614"/>
              <a:gd name="T35" fmla="*/ 982 h 1930"/>
              <a:gd name="T36" fmla="*/ 1590 w 1614"/>
              <a:gd name="T37" fmla="*/ 1050 h 1930"/>
              <a:gd name="T38" fmla="*/ 1612 w 1614"/>
              <a:gd name="T39" fmla="*/ 1092 h 1930"/>
              <a:gd name="T40" fmla="*/ 1606 w 1614"/>
              <a:gd name="T41" fmla="*/ 1137 h 1930"/>
              <a:gd name="T42" fmla="*/ 861 w 1614"/>
              <a:gd name="T43" fmla="*/ 1906 h 1930"/>
              <a:gd name="T44" fmla="*/ 834 w 1614"/>
              <a:gd name="T45" fmla="*/ 1926 h 1930"/>
              <a:gd name="T46" fmla="*/ 799 w 1614"/>
              <a:gd name="T47" fmla="*/ 1928 h 1930"/>
              <a:gd name="T48" fmla="*/ 759 w 1614"/>
              <a:gd name="T49" fmla="*/ 1902 h 1930"/>
              <a:gd name="T50" fmla="*/ 732 w 1614"/>
              <a:gd name="T51" fmla="*/ 1877 h 1930"/>
              <a:gd name="T52" fmla="*/ 706 w 1614"/>
              <a:gd name="T53" fmla="*/ 1850 h 1930"/>
              <a:gd name="T54" fmla="*/ 663 w 1614"/>
              <a:gd name="T55" fmla="*/ 1799 h 1930"/>
              <a:gd name="T56" fmla="*/ 603 w 1614"/>
              <a:gd name="T57" fmla="*/ 1724 h 1930"/>
              <a:gd name="T58" fmla="*/ 532 w 1614"/>
              <a:gd name="T59" fmla="*/ 1627 h 1930"/>
              <a:gd name="T60" fmla="*/ 455 w 1614"/>
              <a:gd name="T61" fmla="*/ 1513 h 1930"/>
              <a:gd name="T62" fmla="*/ 377 w 1614"/>
              <a:gd name="T63" fmla="*/ 1378 h 1930"/>
              <a:gd name="T64" fmla="*/ 300 w 1614"/>
              <a:gd name="T65" fmla="*/ 1227 h 1930"/>
              <a:gd name="T66" fmla="*/ 231 w 1614"/>
              <a:gd name="T67" fmla="*/ 1061 h 1930"/>
              <a:gd name="T68" fmla="*/ 151 w 1614"/>
              <a:gd name="T69" fmla="*/ 831 h 1930"/>
              <a:gd name="T70" fmla="*/ 92 w 1614"/>
              <a:gd name="T71" fmla="*/ 633 h 1930"/>
              <a:gd name="T72" fmla="*/ 51 w 1614"/>
              <a:gd name="T73" fmla="*/ 467 h 1930"/>
              <a:gd name="T74" fmla="*/ 25 w 1614"/>
              <a:gd name="T75" fmla="*/ 332 h 1930"/>
              <a:gd name="T76" fmla="*/ 9 w 1614"/>
              <a:gd name="T77" fmla="*/ 230 h 1930"/>
              <a:gd name="T78" fmla="*/ 1 w 1614"/>
              <a:gd name="T79" fmla="*/ 155 h 1930"/>
              <a:gd name="T80" fmla="*/ 0 w 1614"/>
              <a:gd name="T81" fmla="*/ 112 h 1930"/>
              <a:gd name="T82" fmla="*/ 0 w 1614"/>
              <a:gd name="T83" fmla="*/ 99 h 1930"/>
              <a:gd name="T84" fmla="*/ 9 w 1614"/>
              <a:gd name="T85" fmla="*/ 39 h 1930"/>
              <a:gd name="T86" fmla="*/ 32 w 1614"/>
              <a:gd name="T87" fmla="*/ 8 h 1930"/>
              <a:gd name="T88" fmla="*/ 71 w 1614"/>
              <a:gd name="T89" fmla="*/ 0 h 19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14" h="1930">
                <a:moveTo>
                  <a:pt x="71" y="0"/>
                </a:moveTo>
                <a:lnTo>
                  <a:pt x="1116" y="6"/>
                </a:lnTo>
                <a:lnTo>
                  <a:pt x="1135" y="8"/>
                </a:lnTo>
                <a:lnTo>
                  <a:pt x="1153" y="10"/>
                </a:lnTo>
                <a:lnTo>
                  <a:pt x="1169" y="13"/>
                </a:lnTo>
                <a:lnTo>
                  <a:pt x="1182" y="22"/>
                </a:lnTo>
                <a:lnTo>
                  <a:pt x="1193" y="37"/>
                </a:lnTo>
                <a:lnTo>
                  <a:pt x="1202" y="59"/>
                </a:lnTo>
                <a:lnTo>
                  <a:pt x="1206" y="86"/>
                </a:lnTo>
                <a:lnTo>
                  <a:pt x="1209" y="150"/>
                </a:lnTo>
                <a:lnTo>
                  <a:pt x="1215" y="203"/>
                </a:lnTo>
                <a:lnTo>
                  <a:pt x="1220" y="245"/>
                </a:lnTo>
                <a:lnTo>
                  <a:pt x="1226" y="277"/>
                </a:lnTo>
                <a:lnTo>
                  <a:pt x="1231" y="299"/>
                </a:lnTo>
                <a:lnTo>
                  <a:pt x="1235" y="312"/>
                </a:lnTo>
                <a:lnTo>
                  <a:pt x="1237" y="316"/>
                </a:lnTo>
                <a:lnTo>
                  <a:pt x="1244" y="339"/>
                </a:lnTo>
                <a:lnTo>
                  <a:pt x="1257" y="365"/>
                </a:lnTo>
                <a:lnTo>
                  <a:pt x="1277" y="392"/>
                </a:lnTo>
                <a:lnTo>
                  <a:pt x="1300" y="416"/>
                </a:lnTo>
                <a:lnTo>
                  <a:pt x="1331" y="436"/>
                </a:lnTo>
                <a:lnTo>
                  <a:pt x="1366" y="449"/>
                </a:lnTo>
                <a:lnTo>
                  <a:pt x="1524" y="483"/>
                </a:lnTo>
                <a:lnTo>
                  <a:pt x="1546" y="490"/>
                </a:lnTo>
                <a:lnTo>
                  <a:pt x="1561" y="505"/>
                </a:lnTo>
                <a:lnTo>
                  <a:pt x="1568" y="523"/>
                </a:lnTo>
                <a:lnTo>
                  <a:pt x="1566" y="543"/>
                </a:lnTo>
                <a:lnTo>
                  <a:pt x="1557" y="565"/>
                </a:lnTo>
                <a:lnTo>
                  <a:pt x="1444" y="729"/>
                </a:lnTo>
                <a:lnTo>
                  <a:pt x="1433" y="767"/>
                </a:lnTo>
                <a:lnTo>
                  <a:pt x="1432" y="804"/>
                </a:lnTo>
                <a:lnTo>
                  <a:pt x="1439" y="840"/>
                </a:lnTo>
                <a:lnTo>
                  <a:pt x="1455" y="877"/>
                </a:lnTo>
                <a:lnTo>
                  <a:pt x="1477" y="911"/>
                </a:lnTo>
                <a:lnTo>
                  <a:pt x="1503" y="948"/>
                </a:lnTo>
                <a:lnTo>
                  <a:pt x="1532" y="982"/>
                </a:lnTo>
                <a:lnTo>
                  <a:pt x="1561" y="1017"/>
                </a:lnTo>
                <a:lnTo>
                  <a:pt x="1590" y="1050"/>
                </a:lnTo>
                <a:lnTo>
                  <a:pt x="1605" y="1070"/>
                </a:lnTo>
                <a:lnTo>
                  <a:pt x="1612" y="1092"/>
                </a:lnTo>
                <a:lnTo>
                  <a:pt x="1614" y="1115"/>
                </a:lnTo>
                <a:lnTo>
                  <a:pt x="1606" y="1137"/>
                </a:lnTo>
                <a:lnTo>
                  <a:pt x="1594" y="1157"/>
                </a:lnTo>
                <a:lnTo>
                  <a:pt x="861" y="1906"/>
                </a:lnTo>
                <a:lnTo>
                  <a:pt x="849" y="1919"/>
                </a:lnTo>
                <a:lnTo>
                  <a:pt x="834" y="1926"/>
                </a:lnTo>
                <a:lnTo>
                  <a:pt x="818" y="1930"/>
                </a:lnTo>
                <a:lnTo>
                  <a:pt x="799" y="1928"/>
                </a:lnTo>
                <a:lnTo>
                  <a:pt x="781" y="1919"/>
                </a:lnTo>
                <a:lnTo>
                  <a:pt x="759" y="1902"/>
                </a:lnTo>
                <a:lnTo>
                  <a:pt x="736" y="1881"/>
                </a:lnTo>
                <a:lnTo>
                  <a:pt x="732" y="1877"/>
                </a:lnTo>
                <a:lnTo>
                  <a:pt x="723" y="1866"/>
                </a:lnTo>
                <a:lnTo>
                  <a:pt x="706" y="1850"/>
                </a:lnTo>
                <a:lnTo>
                  <a:pt x="686" y="1828"/>
                </a:lnTo>
                <a:lnTo>
                  <a:pt x="663" y="1799"/>
                </a:lnTo>
                <a:lnTo>
                  <a:pt x="634" y="1764"/>
                </a:lnTo>
                <a:lnTo>
                  <a:pt x="603" y="1724"/>
                </a:lnTo>
                <a:lnTo>
                  <a:pt x="568" y="1678"/>
                </a:lnTo>
                <a:lnTo>
                  <a:pt x="532" y="1627"/>
                </a:lnTo>
                <a:lnTo>
                  <a:pt x="493" y="1573"/>
                </a:lnTo>
                <a:lnTo>
                  <a:pt x="455" y="1513"/>
                </a:lnTo>
                <a:lnTo>
                  <a:pt x="415" y="1447"/>
                </a:lnTo>
                <a:lnTo>
                  <a:pt x="377" y="1378"/>
                </a:lnTo>
                <a:lnTo>
                  <a:pt x="337" y="1303"/>
                </a:lnTo>
                <a:lnTo>
                  <a:pt x="300" y="1227"/>
                </a:lnTo>
                <a:lnTo>
                  <a:pt x="264" y="1146"/>
                </a:lnTo>
                <a:lnTo>
                  <a:pt x="231" y="1061"/>
                </a:lnTo>
                <a:lnTo>
                  <a:pt x="189" y="942"/>
                </a:lnTo>
                <a:lnTo>
                  <a:pt x="151" y="831"/>
                </a:lnTo>
                <a:lnTo>
                  <a:pt x="120" y="727"/>
                </a:lnTo>
                <a:lnTo>
                  <a:pt x="92" y="633"/>
                </a:lnTo>
                <a:lnTo>
                  <a:pt x="71" y="547"/>
                </a:lnTo>
                <a:lnTo>
                  <a:pt x="51" y="467"/>
                </a:lnTo>
                <a:lnTo>
                  <a:pt x="36" y="396"/>
                </a:lnTo>
                <a:lnTo>
                  <a:pt x="25" y="332"/>
                </a:lnTo>
                <a:lnTo>
                  <a:pt x="16" y="277"/>
                </a:lnTo>
                <a:lnTo>
                  <a:pt x="9" y="230"/>
                </a:lnTo>
                <a:lnTo>
                  <a:pt x="5" y="188"/>
                </a:lnTo>
                <a:lnTo>
                  <a:pt x="1" y="155"/>
                </a:lnTo>
                <a:lnTo>
                  <a:pt x="0" y="130"/>
                </a:lnTo>
                <a:lnTo>
                  <a:pt x="0" y="112"/>
                </a:lnTo>
                <a:lnTo>
                  <a:pt x="0" y="101"/>
                </a:lnTo>
                <a:lnTo>
                  <a:pt x="0" y="99"/>
                </a:lnTo>
                <a:lnTo>
                  <a:pt x="1" y="64"/>
                </a:lnTo>
                <a:lnTo>
                  <a:pt x="9" y="39"/>
                </a:lnTo>
                <a:lnTo>
                  <a:pt x="18" y="20"/>
                </a:lnTo>
                <a:lnTo>
                  <a:pt x="32" y="8"/>
                </a:lnTo>
                <a:lnTo>
                  <a:pt x="49" y="2"/>
                </a:lnTo>
                <a:lnTo>
                  <a:pt x="71" y="0"/>
                </a:lnTo>
                <a:close/>
              </a:path>
            </a:pathLst>
          </a:custGeom>
          <a:solidFill>
            <a:srgbClr val="00B0F0"/>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 name="Freeform 12">
            <a:extLst>
              <a:ext uri="{FF2B5EF4-FFF2-40B4-BE49-F238E27FC236}">
                <a16:creationId xmlns:a16="http://schemas.microsoft.com/office/drawing/2014/main" id="{00000000-0008-0000-0000-00000B000000}"/>
              </a:ext>
            </a:extLst>
          </xdr:cNvPr>
          <xdr:cNvSpPr>
            <a:spLocks/>
          </xdr:cNvSpPr>
        </xdr:nvSpPr>
        <xdr:spPr bwMode="auto">
          <a:xfrm>
            <a:off x="3713956" y="2205037"/>
            <a:ext cx="1290638" cy="1535113"/>
          </a:xfrm>
          <a:custGeom>
            <a:avLst/>
            <a:gdLst>
              <a:gd name="T0" fmla="*/ 822 w 1627"/>
              <a:gd name="T1" fmla="*/ 2 h 1933"/>
              <a:gd name="T2" fmla="*/ 854 w 1627"/>
              <a:gd name="T3" fmla="*/ 22 h 1933"/>
              <a:gd name="T4" fmla="*/ 1605 w 1627"/>
              <a:gd name="T5" fmla="*/ 778 h 1933"/>
              <a:gd name="T6" fmla="*/ 1623 w 1627"/>
              <a:gd name="T7" fmla="*/ 807 h 1933"/>
              <a:gd name="T8" fmla="*/ 1625 w 1627"/>
              <a:gd name="T9" fmla="*/ 840 h 1933"/>
              <a:gd name="T10" fmla="*/ 1598 w 1627"/>
              <a:gd name="T11" fmla="*/ 883 h 1933"/>
              <a:gd name="T12" fmla="*/ 1530 w 1627"/>
              <a:gd name="T13" fmla="*/ 963 h 1933"/>
              <a:gd name="T14" fmla="*/ 1487 w 1627"/>
              <a:gd name="T15" fmla="*/ 1020 h 1933"/>
              <a:gd name="T16" fmla="*/ 1465 w 1627"/>
              <a:gd name="T17" fmla="*/ 1056 h 1933"/>
              <a:gd name="T18" fmla="*/ 1457 w 1627"/>
              <a:gd name="T19" fmla="*/ 1069 h 1933"/>
              <a:gd name="T20" fmla="*/ 1437 w 1627"/>
              <a:gd name="T21" fmla="*/ 1118 h 1933"/>
              <a:gd name="T22" fmla="*/ 1434 w 1627"/>
              <a:gd name="T23" fmla="*/ 1184 h 1933"/>
              <a:gd name="T24" fmla="*/ 1457 w 1627"/>
              <a:gd name="T25" fmla="*/ 1253 h 1933"/>
              <a:gd name="T26" fmla="*/ 1554 w 1627"/>
              <a:gd name="T27" fmla="*/ 1410 h 1933"/>
              <a:gd name="T28" fmla="*/ 1549 w 1627"/>
              <a:gd name="T29" fmla="*/ 1448 h 1933"/>
              <a:gd name="T30" fmla="*/ 1510 w 1627"/>
              <a:gd name="T31" fmla="*/ 1472 h 1933"/>
              <a:gd name="T32" fmla="*/ 1286 w 1627"/>
              <a:gd name="T33" fmla="*/ 1523 h 1933"/>
              <a:gd name="T34" fmla="*/ 1244 w 1627"/>
              <a:gd name="T35" fmla="*/ 1565 h 1933"/>
              <a:gd name="T36" fmla="*/ 1217 w 1627"/>
              <a:gd name="T37" fmla="*/ 1623 h 1933"/>
              <a:gd name="T38" fmla="*/ 1204 w 1627"/>
              <a:gd name="T39" fmla="*/ 1692 h 1933"/>
              <a:gd name="T40" fmla="*/ 1197 w 1627"/>
              <a:gd name="T41" fmla="*/ 1765 h 1933"/>
              <a:gd name="T42" fmla="*/ 1191 w 1627"/>
              <a:gd name="T43" fmla="*/ 1838 h 1933"/>
              <a:gd name="T44" fmla="*/ 1177 w 1627"/>
              <a:gd name="T45" fmla="*/ 1884 h 1933"/>
              <a:gd name="T46" fmla="*/ 1142 w 1627"/>
              <a:gd name="T47" fmla="*/ 1911 h 1933"/>
              <a:gd name="T48" fmla="*/ 71 w 1627"/>
              <a:gd name="T49" fmla="*/ 1933 h 1933"/>
              <a:gd name="T50" fmla="*/ 38 w 1627"/>
              <a:gd name="T51" fmla="*/ 1925 h 1933"/>
              <a:gd name="T52" fmla="*/ 13 w 1627"/>
              <a:gd name="T53" fmla="*/ 1904 h 1933"/>
              <a:gd name="T54" fmla="*/ 2 w 1627"/>
              <a:gd name="T55" fmla="*/ 1858 h 1933"/>
              <a:gd name="T56" fmla="*/ 0 w 1627"/>
              <a:gd name="T57" fmla="*/ 1818 h 1933"/>
              <a:gd name="T58" fmla="*/ 2 w 1627"/>
              <a:gd name="T59" fmla="*/ 1765 h 1933"/>
              <a:gd name="T60" fmla="*/ 11 w 1627"/>
              <a:gd name="T61" fmla="*/ 1667 h 1933"/>
              <a:gd name="T62" fmla="*/ 29 w 1627"/>
              <a:gd name="T63" fmla="*/ 1534 h 1933"/>
              <a:gd name="T64" fmla="*/ 60 w 1627"/>
              <a:gd name="T65" fmla="*/ 1370 h 1933"/>
              <a:gd name="T66" fmla="*/ 107 w 1627"/>
              <a:gd name="T67" fmla="*/ 1186 h 1933"/>
              <a:gd name="T68" fmla="*/ 177 w 1627"/>
              <a:gd name="T69" fmla="*/ 989 h 1933"/>
              <a:gd name="T70" fmla="*/ 277 w 1627"/>
              <a:gd name="T71" fmla="*/ 767 h 1933"/>
              <a:gd name="T72" fmla="*/ 386 w 1627"/>
              <a:gd name="T73" fmla="*/ 555 h 1933"/>
              <a:gd name="T74" fmla="*/ 483 w 1627"/>
              <a:gd name="T75" fmla="*/ 386 h 1933"/>
              <a:gd name="T76" fmla="*/ 568 w 1627"/>
              <a:gd name="T77" fmla="*/ 253 h 1933"/>
              <a:gd name="T78" fmla="*/ 638 w 1627"/>
              <a:gd name="T79" fmla="*/ 156 h 1933"/>
              <a:gd name="T80" fmla="*/ 690 w 1627"/>
              <a:gd name="T81" fmla="*/ 91 h 1933"/>
              <a:gd name="T82" fmla="*/ 723 w 1627"/>
              <a:gd name="T83" fmla="*/ 53 h 1933"/>
              <a:gd name="T84" fmla="*/ 734 w 1627"/>
              <a:gd name="T85" fmla="*/ 42 h 1933"/>
              <a:gd name="T86" fmla="*/ 782 w 1627"/>
              <a:gd name="T87" fmla="*/ 5 h 19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27" h="1933">
                <a:moveTo>
                  <a:pt x="803" y="0"/>
                </a:moveTo>
                <a:lnTo>
                  <a:pt x="822" y="2"/>
                </a:lnTo>
                <a:lnTo>
                  <a:pt x="838" y="9"/>
                </a:lnTo>
                <a:lnTo>
                  <a:pt x="854" y="22"/>
                </a:lnTo>
                <a:lnTo>
                  <a:pt x="1592" y="763"/>
                </a:lnTo>
                <a:lnTo>
                  <a:pt x="1605" y="778"/>
                </a:lnTo>
                <a:lnTo>
                  <a:pt x="1616" y="790"/>
                </a:lnTo>
                <a:lnTo>
                  <a:pt x="1623" y="807"/>
                </a:lnTo>
                <a:lnTo>
                  <a:pt x="1627" y="823"/>
                </a:lnTo>
                <a:lnTo>
                  <a:pt x="1625" y="840"/>
                </a:lnTo>
                <a:lnTo>
                  <a:pt x="1616" y="860"/>
                </a:lnTo>
                <a:lnTo>
                  <a:pt x="1598" y="883"/>
                </a:lnTo>
                <a:lnTo>
                  <a:pt x="1561" y="925"/>
                </a:lnTo>
                <a:lnTo>
                  <a:pt x="1530" y="963"/>
                </a:lnTo>
                <a:lnTo>
                  <a:pt x="1507" y="994"/>
                </a:lnTo>
                <a:lnTo>
                  <a:pt x="1487" y="1020"/>
                </a:lnTo>
                <a:lnTo>
                  <a:pt x="1474" y="1042"/>
                </a:lnTo>
                <a:lnTo>
                  <a:pt x="1465" y="1056"/>
                </a:lnTo>
                <a:lnTo>
                  <a:pt x="1459" y="1066"/>
                </a:lnTo>
                <a:lnTo>
                  <a:pt x="1457" y="1069"/>
                </a:lnTo>
                <a:lnTo>
                  <a:pt x="1447" y="1091"/>
                </a:lnTo>
                <a:lnTo>
                  <a:pt x="1437" y="1118"/>
                </a:lnTo>
                <a:lnTo>
                  <a:pt x="1434" y="1149"/>
                </a:lnTo>
                <a:lnTo>
                  <a:pt x="1434" y="1184"/>
                </a:lnTo>
                <a:lnTo>
                  <a:pt x="1441" y="1219"/>
                </a:lnTo>
                <a:lnTo>
                  <a:pt x="1457" y="1253"/>
                </a:lnTo>
                <a:lnTo>
                  <a:pt x="1545" y="1388"/>
                </a:lnTo>
                <a:lnTo>
                  <a:pt x="1554" y="1410"/>
                </a:lnTo>
                <a:lnTo>
                  <a:pt x="1556" y="1432"/>
                </a:lnTo>
                <a:lnTo>
                  <a:pt x="1549" y="1448"/>
                </a:lnTo>
                <a:lnTo>
                  <a:pt x="1532" y="1463"/>
                </a:lnTo>
                <a:lnTo>
                  <a:pt x="1510" y="1472"/>
                </a:lnTo>
                <a:lnTo>
                  <a:pt x="1315" y="1508"/>
                </a:lnTo>
                <a:lnTo>
                  <a:pt x="1286" y="1523"/>
                </a:lnTo>
                <a:lnTo>
                  <a:pt x="1263" y="1541"/>
                </a:lnTo>
                <a:lnTo>
                  <a:pt x="1244" y="1565"/>
                </a:lnTo>
                <a:lnTo>
                  <a:pt x="1230" y="1592"/>
                </a:lnTo>
                <a:lnTo>
                  <a:pt x="1217" y="1623"/>
                </a:lnTo>
                <a:lnTo>
                  <a:pt x="1210" y="1656"/>
                </a:lnTo>
                <a:lnTo>
                  <a:pt x="1204" y="1692"/>
                </a:lnTo>
                <a:lnTo>
                  <a:pt x="1201" y="1729"/>
                </a:lnTo>
                <a:lnTo>
                  <a:pt x="1197" y="1765"/>
                </a:lnTo>
                <a:lnTo>
                  <a:pt x="1195" y="1802"/>
                </a:lnTo>
                <a:lnTo>
                  <a:pt x="1191" y="1838"/>
                </a:lnTo>
                <a:lnTo>
                  <a:pt x="1188" y="1862"/>
                </a:lnTo>
                <a:lnTo>
                  <a:pt x="1177" y="1884"/>
                </a:lnTo>
                <a:lnTo>
                  <a:pt x="1162" y="1900"/>
                </a:lnTo>
                <a:lnTo>
                  <a:pt x="1142" y="1911"/>
                </a:lnTo>
                <a:lnTo>
                  <a:pt x="1119" y="1916"/>
                </a:lnTo>
                <a:lnTo>
                  <a:pt x="71" y="1933"/>
                </a:lnTo>
                <a:lnTo>
                  <a:pt x="53" y="1931"/>
                </a:lnTo>
                <a:lnTo>
                  <a:pt x="38" y="1925"/>
                </a:lnTo>
                <a:lnTo>
                  <a:pt x="24" y="1916"/>
                </a:lnTo>
                <a:lnTo>
                  <a:pt x="13" y="1904"/>
                </a:lnTo>
                <a:lnTo>
                  <a:pt x="5" y="1884"/>
                </a:lnTo>
                <a:lnTo>
                  <a:pt x="2" y="1858"/>
                </a:lnTo>
                <a:lnTo>
                  <a:pt x="0" y="1823"/>
                </a:lnTo>
                <a:lnTo>
                  <a:pt x="0" y="1818"/>
                </a:lnTo>
                <a:lnTo>
                  <a:pt x="2" y="1796"/>
                </a:lnTo>
                <a:lnTo>
                  <a:pt x="2" y="1765"/>
                </a:lnTo>
                <a:lnTo>
                  <a:pt x="5" y="1721"/>
                </a:lnTo>
                <a:lnTo>
                  <a:pt x="11" y="1667"/>
                </a:lnTo>
                <a:lnTo>
                  <a:pt x="18" y="1605"/>
                </a:lnTo>
                <a:lnTo>
                  <a:pt x="29" y="1534"/>
                </a:lnTo>
                <a:lnTo>
                  <a:pt x="42" y="1455"/>
                </a:lnTo>
                <a:lnTo>
                  <a:pt x="60" y="1370"/>
                </a:lnTo>
                <a:lnTo>
                  <a:pt x="82" y="1280"/>
                </a:lnTo>
                <a:lnTo>
                  <a:pt x="107" y="1186"/>
                </a:lnTo>
                <a:lnTo>
                  <a:pt x="140" y="1089"/>
                </a:lnTo>
                <a:lnTo>
                  <a:pt x="177" y="989"/>
                </a:lnTo>
                <a:lnTo>
                  <a:pt x="220" y="887"/>
                </a:lnTo>
                <a:lnTo>
                  <a:pt x="277" y="767"/>
                </a:lnTo>
                <a:lnTo>
                  <a:pt x="333" y="656"/>
                </a:lnTo>
                <a:lnTo>
                  <a:pt x="386" y="555"/>
                </a:lnTo>
                <a:lnTo>
                  <a:pt x="435" y="464"/>
                </a:lnTo>
                <a:lnTo>
                  <a:pt x="483" y="386"/>
                </a:lnTo>
                <a:lnTo>
                  <a:pt x="527" y="315"/>
                </a:lnTo>
                <a:lnTo>
                  <a:pt x="568" y="253"/>
                </a:lnTo>
                <a:lnTo>
                  <a:pt x="605" y="200"/>
                </a:lnTo>
                <a:lnTo>
                  <a:pt x="638" y="156"/>
                </a:lnTo>
                <a:lnTo>
                  <a:pt x="667" y="120"/>
                </a:lnTo>
                <a:lnTo>
                  <a:pt x="690" y="91"/>
                </a:lnTo>
                <a:lnTo>
                  <a:pt x="709" y="69"/>
                </a:lnTo>
                <a:lnTo>
                  <a:pt x="723" y="53"/>
                </a:lnTo>
                <a:lnTo>
                  <a:pt x="732" y="45"/>
                </a:lnTo>
                <a:lnTo>
                  <a:pt x="734" y="42"/>
                </a:lnTo>
                <a:lnTo>
                  <a:pt x="760" y="20"/>
                </a:lnTo>
                <a:lnTo>
                  <a:pt x="782" y="5"/>
                </a:lnTo>
                <a:lnTo>
                  <a:pt x="803" y="0"/>
                </a:lnTo>
                <a:close/>
              </a:path>
            </a:pathLst>
          </a:custGeom>
          <a:solidFill>
            <a:srgbClr val="A1CE96"/>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solidFill>
                <a:srgbClr val="FFC000"/>
              </a:solidFill>
              <a:latin typeface="+mj-lt"/>
            </a:endParaRPr>
          </a:p>
        </xdr:txBody>
      </xdr:sp>
      <xdr:sp macro="" textlink="">
        <xdr:nvSpPr>
          <xdr:cNvPr id="12" name="Freeform 13">
            <a:extLst>
              <a:ext uri="{FF2B5EF4-FFF2-40B4-BE49-F238E27FC236}">
                <a16:creationId xmlns:a16="http://schemas.microsoft.com/office/drawing/2014/main" id="{00000000-0008-0000-0000-00000C000000}"/>
              </a:ext>
            </a:extLst>
          </xdr:cNvPr>
          <xdr:cNvSpPr>
            <a:spLocks/>
          </xdr:cNvSpPr>
        </xdr:nvSpPr>
        <xdr:spPr bwMode="auto">
          <a:xfrm>
            <a:off x="4485481" y="1420812"/>
            <a:ext cx="1533525" cy="1276350"/>
          </a:xfrm>
          <a:custGeom>
            <a:avLst/>
            <a:gdLst>
              <a:gd name="T0" fmla="*/ 1835 w 1933"/>
              <a:gd name="T1" fmla="*/ 0 h 1608"/>
              <a:gd name="T2" fmla="*/ 1893 w 1933"/>
              <a:gd name="T3" fmla="*/ 9 h 1608"/>
              <a:gd name="T4" fmla="*/ 1924 w 1933"/>
              <a:gd name="T5" fmla="*/ 34 h 1608"/>
              <a:gd name="T6" fmla="*/ 1933 w 1933"/>
              <a:gd name="T7" fmla="*/ 71 h 1608"/>
              <a:gd name="T8" fmla="*/ 1920 w 1933"/>
              <a:gd name="T9" fmla="*/ 1136 h 1608"/>
              <a:gd name="T10" fmla="*/ 1913 w 1933"/>
              <a:gd name="T11" fmla="*/ 1169 h 1608"/>
              <a:gd name="T12" fmla="*/ 1889 w 1933"/>
              <a:gd name="T13" fmla="*/ 1195 h 1608"/>
              <a:gd name="T14" fmla="*/ 1840 w 1933"/>
              <a:gd name="T15" fmla="*/ 1206 h 1608"/>
              <a:gd name="T16" fmla="*/ 1723 w 1933"/>
              <a:gd name="T17" fmla="*/ 1215 h 1608"/>
              <a:gd name="T18" fmla="*/ 1651 w 1933"/>
              <a:gd name="T19" fmla="*/ 1226 h 1608"/>
              <a:gd name="T20" fmla="*/ 1614 w 1933"/>
              <a:gd name="T21" fmla="*/ 1235 h 1608"/>
              <a:gd name="T22" fmla="*/ 1587 w 1933"/>
              <a:gd name="T23" fmla="*/ 1244 h 1608"/>
              <a:gd name="T24" fmla="*/ 1534 w 1933"/>
              <a:gd name="T25" fmla="*/ 1275 h 1608"/>
              <a:gd name="T26" fmla="*/ 1490 w 1933"/>
              <a:gd name="T27" fmla="*/ 1329 h 1608"/>
              <a:gd name="T28" fmla="*/ 1443 w 1933"/>
              <a:gd name="T29" fmla="*/ 1523 h 1608"/>
              <a:gd name="T30" fmla="*/ 1419 w 1933"/>
              <a:gd name="T31" fmla="*/ 1559 h 1608"/>
              <a:gd name="T32" fmla="*/ 1381 w 1933"/>
              <a:gd name="T33" fmla="*/ 1564 h 1608"/>
              <a:gd name="T34" fmla="*/ 1195 w 1933"/>
              <a:gd name="T35" fmla="*/ 1442 h 1608"/>
              <a:gd name="T36" fmla="*/ 1122 w 1933"/>
              <a:gd name="T37" fmla="*/ 1428 h 1608"/>
              <a:gd name="T38" fmla="*/ 1049 w 1933"/>
              <a:gd name="T39" fmla="*/ 1451 h 1608"/>
              <a:gd name="T40" fmla="*/ 978 w 1933"/>
              <a:gd name="T41" fmla="*/ 1499 h 1608"/>
              <a:gd name="T42" fmla="*/ 909 w 1933"/>
              <a:gd name="T43" fmla="*/ 1557 h 1608"/>
              <a:gd name="T44" fmla="*/ 854 w 1933"/>
              <a:gd name="T45" fmla="*/ 1599 h 1608"/>
              <a:gd name="T46" fmla="*/ 809 w 1933"/>
              <a:gd name="T47" fmla="*/ 1608 h 1608"/>
              <a:gd name="T48" fmla="*/ 769 w 1933"/>
              <a:gd name="T49" fmla="*/ 1588 h 1608"/>
              <a:gd name="T50" fmla="*/ 11 w 1933"/>
              <a:gd name="T51" fmla="*/ 839 h 1608"/>
              <a:gd name="T52" fmla="*/ 0 w 1933"/>
              <a:gd name="T53" fmla="*/ 808 h 1608"/>
              <a:gd name="T54" fmla="*/ 11 w 1933"/>
              <a:gd name="T55" fmla="*/ 772 h 1608"/>
              <a:gd name="T56" fmla="*/ 49 w 1933"/>
              <a:gd name="T57" fmla="*/ 726 h 1608"/>
              <a:gd name="T58" fmla="*/ 62 w 1933"/>
              <a:gd name="T59" fmla="*/ 714 h 1608"/>
              <a:gd name="T60" fmla="*/ 102 w 1933"/>
              <a:gd name="T61" fmla="*/ 679 h 1608"/>
              <a:gd name="T62" fmla="*/ 166 w 1933"/>
              <a:gd name="T63" fmla="*/ 626 h 1608"/>
              <a:gd name="T64" fmla="*/ 251 w 1933"/>
              <a:gd name="T65" fmla="*/ 561 h 1608"/>
              <a:gd name="T66" fmla="*/ 359 w 1933"/>
              <a:gd name="T67" fmla="*/ 488 h 1608"/>
              <a:gd name="T68" fmla="*/ 485 w 1933"/>
              <a:gd name="T69" fmla="*/ 409 h 1608"/>
              <a:gd name="T70" fmla="*/ 627 w 1933"/>
              <a:gd name="T71" fmla="*/ 331 h 1608"/>
              <a:gd name="T72" fmla="*/ 787 w 1933"/>
              <a:gd name="T73" fmla="*/ 260 h 1608"/>
              <a:gd name="T74" fmla="*/ 991 w 1933"/>
              <a:gd name="T75" fmla="*/ 185 h 1608"/>
              <a:gd name="T76" fmla="*/ 1204 w 1933"/>
              <a:gd name="T77" fmla="*/ 118 h 1608"/>
              <a:gd name="T78" fmla="*/ 1386 w 1933"/>
              <a:gd name="T79" fmla="*/ 69 h 1608"/>
              <a:gd name="T80" fmla="*/ 1536 w 1933"/>
              <a:gd name="T81" fmla="*/ 36 h 1608"/>
              <a:gd name="T82" fmla="*/ 1656 w 1933"/>
              <a:gd name="T83" fmla="*/ 16 h 1608"/>
              <a:gd name="T84" fmla="*/ 1744 w 1933"/>
              <a:gd name="T85" fmla="*/ 5 h 1608"/>
              <a:gd name="T86" fmla="*/ 1802 w 1933"/>
              <a:gd name="T87" fmla="*/ 1 h 1608"/>
              <a:gd name="T88" fmla="*/ 1831 w 1933"/>
              <a:gd name="T89" fmla="*/ 0 h 1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33" h="1608">
                <a:moveTo>
                  <a:pt x="1831" y="0"/>
                </a:moveTo>
                <a:lnTo>
                  <a:pt x="1835" y="0"/>
                </a:lnTo>
                <a:lnTo>
                  <a:pt x="1867" y="3"/>
                </a:lnTo>
                <a:lnTo>
                  <a:pt x="1893" y="9"/>
                </a:lnTo>
                <a:lnTo>
                  <a:pt x="1913" y="20"/>
                </a:lnTo>
                <a:lnTo>
                  <a:pt x="1924" y="34"/>
                </a:lnTo>
                <a:lnTo>
                  <a:pt x="1931" y="51"/>
                </a:lnTo>
                <a:lnTo>
                  <a:pt x="1933" y="71"/>
                </a:lnTo>
                <a:lnTo>
                  <a:pt x="1920" y="1118"/>
                </a:lnTo>
                <a:lnTo>
                  <a:pt x="1920" y="1136"/>
                </a:lnTo>
                <a:lnTo>
                  <a:pt x="1918" y="1153"/>
                </a:lnTo>
                <a:lnTo>
                  <a:pt x="1913" y="1169"/>
                </a:lnTo>
                <a:lnTo>
                  <a:pt x="1904" y="1184"/>
                </a:lnTo>
                <a:lnTo>
                  <a:pt x="1889" y="1195"/>
                </a:lnTo>
                <a:lnTo>
                  <a:pt x="1869" y="1202"/>
                </a:lnTo>
                <a:lnTo>
                  <a:pt x="1840" y="1206"/>
                </a:lnTo>
                <a:lnTo>
                  <a:pt x="1776" y="1209"/>
                </a:lnTo>
                <a:lnTo>
                  <a:pt x="1723" y="1215"/>
                </a:lnTo>
                <a:lnTo>
                  <a:pt x="1682" y="1220"/>
                </a:lnTo>
                <a:lnTo>
                  <a:pt x="1651" y="1226"/>
                </a:lnTo>
                <a:lnTo>
                  <a:pt x="1627" y="1231"/>
                </a:lnTo>
                <a:lnTo>
                  <a:pt x="1614" y="1235"/>
                </a:lnTo>
                <a:lnTo>
                  <a:pt x="1611" y="1237"/>
                </a:lnTo>
                <a:lnTo>
                  <a:pt x="1587" y="1244"/>
                </a:lnTo>
                <a:lnTo>
                  <a:pt x="1561" y="1257"/>
                </a:lnTo>
                <a:lnTo>
                  <a:pt x="1534" y="1275"/>
                </a:lnTo>
                <a:lnTo>
                  <a:pt x="1510" y="1300"/>
                </a:lnTo>
                <a:lnTo>
                  <a:pt x="1490" y="1329"/>
                </a:lnTo>
                <a:lnTo>
                  <a:pt x="1478" y="1366"/>
                </a:lnTo>
                <a:lnTo>
                  <a:pt x="1443" y="1523"/>
                </a:lnTo>
                <a:lnTo>
                  <a:pt x="1434" y="1544"/>
                </a:lnTo>
                <a:lnTo>
                  <a:pt x="1419" y="1559"/>
                </a:lnTo>
                <a:lnTo>
                  <a:pt x="1401" y="1566"/>
                </a:lnTo>
                <a:lnTo>
                  <a:pt x="1381" y="1564"/>
                </a:lnTo>
                <a:lnTo>
                  <a:pt x="1359" y="1555"/>
                </a:lnTo>
                <a:lnTo>
                  <a:pt x="1195" y="1442"/>
                </a:lnTo>
                <a:lnTo>
                  <a:pt x="1159" y="1430"/>
                </a:lnTo>
                <a:lnTo>
                  <a:pt x="1122" y="1428"/>
                </a:lnTo>
                <a:lnTo>
                  <a:pt x="1086" y="1437"/>
                </a:lnTo>
                <a:lnTo>
                  <a:pt x="1049" y="1451"/>
                </a:lnTo>
                <a:lnTo>
                  <a:pt x="1013" y="1473"/>
                </a:lnTo>
                <a:lnTo>
                  <a:pt x="978" y="1499"/>
                </a:lnTo>
                <a:lnTo>
                  <a:pt x="942" y="1528"/>
                </a:lnTo>
                <a:lnTo>
                  <a:pt x="909" y="1557"/>
                </a:lnTo>
                <a:lnTo>
                  <a:pt x="875" y="1586"/>
                </a:lnTo>
                <a:lnTo>
                  <a:pt x="854" y="1599"/>
                </a:lnTo>
                <a:lnTo>
                  <a:pt x="833" y="1608"/>
                </a:lnTo>
                <a:lnTo>
                  <a:pt x="809" y="1608"/>
                </a:lnTo>
                <a:lnTo>
                  <a:pt x="789" y="1603"/>
                </a:lnTo>
                <a:lnTo>
                  <a:pt x="769" y="1588"/>
                </a:lnTo>
                <a:lnTo>
                  <a:pt x="22" y="852"/>
                </a:lnTo>
                <a:lnTo>
                  <a:pt x="11" y="839"/>
                </a:lnTo>
                <a:lnTo>
                  <a:pt x="2" y="825"/>
                </a:lnTo>
                <a:lnTo>
                  <a:pt x="0" y="808"/>
                </a:lnTo>
                <a:lnTo>
                  <a:pt x="2" y="792"/>
                </a:lnTo>
                <a:lnTo>
                  <a:pt x="11" y="772"/>
                </a:lnTo>
                <a:lnTo>
                  <a:pt x="26" y="750"/>
                </a:lnTo>
                <a:lnTo>
                  <a:pt x="49" y="726"/>
                </a:lnTo>
                <a:lnTo>
                  <a:pt x="53" y="723"/>
                </a:lnTo>
                <a:lnTo>
                  <a:pt x="62" y="714"/>
                </a:lnTo>
                <a:lnTo>
                  <a:pt x="78" y="699"/>
                </a:lnTo>
                <a:lnTo>
                  <a:pt x="102" y="679"/>
                </a:lnTo>
                <a:lnTo>
                  <a:pt x="131" y="655"/>
                </a:lnTo>
                <a:lnTo>
                  <a:pt x="166" y="626"/>
                </a:lnTo>
                <a:lnTo>
                  <a:pt x="206" y="595"/>
                </a:lnTo>
                <a:lnTo>
                  <a:pt x="251" y="561"/>
                </a:lnTo>
                <a:lnTo>
                  <a:pt x="302" y="524"/>
                </a:lnTo>
                <a:lnTo>
                  <a:pt x="359" y="488"/>
                </a:lnTo>
                <a:lnTo>
                  <a:pt x="419" y="448"/>
                </a:lnTo>
                <a:lnTo>
                  <a:pt x="485" y="409"/>
                </a:lnTo>
                <a:lnTo>
                  <a:pt x="554" y="369"/>
                </a:lnTo>
                <a:lnTo>
                  <a:pt x="627" y="331"/>
                </a:lnTo>
                <a:lnTo>
                  <a:pt x="705" y="295"/>
                </a:lnTo>
                <a:lnTo>
                  <a:pt x="787" y="260"/>
                </a:lnTo>
                <a:lnTo>
                  <a:pt x="871" y="227"/>
                </a:lnTo>
                <a:lnTo>
                  <a:pt x="991" y="185"/>
                </a:lnTo>
                <a:lnTo>
                  <a:pt x="1102" y="149"/>
                </a:lnTo>
                <a:lnTo>
                  <a:pt x="1204" y="118"/>
                </a:lnTo>
                <a:lnTo>
                  <a:pt x="1299" y="91"/>
                </a:lnTo>
                <a:lnTo>
                  <a:pt x="1386" y="69"/>
                </a:lnTo>
                <a:lnTo>
                  <a:pt x="1465" y="51"/>
                </a:lnTo>
                <a:lnTo>
                  <a:pt x="1536" y="36"/>
                </a:lnTo>
                <a:lnTo>
                  <a:pt x="1600" y="23"/>
                </a:lnTo>
                <a:lnTo>
                  <a:pt x="1656" y="16"/>
                </a:lnTo>
                <a:lnTo>
                  <a:pt x="1703" y="9"/>
                </a:lnTo>
                <a:lnTo>
                  <a:pt x="1744" y="5"/>
                </a:lnTo>
                <a:lnTo>
                  <a:pt x="1776" y="1"/>
                </a:lnTo>
                <a:lnTo>
                  <a:pt x="1802" y="1"/>
                </a:lnTo>
                <a:lnTo>
                  <a:pt x="1820" y="0"/>
                </a:lnTo>
                <a:lnTo>
                  <a:pt x="1831" y="0"/>
                </a:lnTo>
                <a:close/>
              </a:path>
            </a:pathLst>
          </a:custGeom>
          <a:solidFill>
            <a:srgbClr val="00CC99"/>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3" name="TextBox 18">
            <a:extLst>
              <a:ext uri="{FF2B5EF4-FFF2-40B4-BE49-F238E27FC236}">
                <a16:creationId xmlns:a16="http://schemas.microsoft.com/office/drawing/2014/main" id="{00000000-0008-0000-0000-00000D000000}"/>
              </a:ext>
            </a:extLst>
          </xdr:cNvPr>
          <xdr:cNvSpPr txBox="1"/>
        </xdr:nvSpPr>
        <xdr:spPr>
          <a:xfrm>
            <a:off x="5027387" y="3459171"/>
            <a:ext cx="2284333" cy="936277"/>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Planes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Institucionales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2025</a:t>
            </a:r>
            <a:endParaRPr lang="en-US" sz="2400" b="1" spc="-150">
              <a:solidFill>
                <a:schemeClr val="tx1"/>
              </a:solidFill>
              <a:latin typeface="+mj-lt"/>
              <a:ea typeface="Open Sans" panose="020B0606030504020204" pitchFamily="34" charset="0"/>
              <a:cs typeface="Open Sans" panose="020B0606030504020204" pitchFamily="34" charset="0"/>
            </a:endParaRPr>
          </a:p>
        </xdr:txBody>
      </xdr:sp>
      <xdr:grpSp>
        <xdr:nvGrpSpPr>
          <xdr:cNvPr id="14" name="Group 49">
            <a:extLst>
              <a:ext uri="{FF2B5EF4-FFF2-40B4-BE49-F238E27FC236}">
                <a16:creationId xmlns:a16="http://schemas.microsoft.com/office/drawing/2014/main" id="{00000000-0008-0000-0000-00000E000000}"/>
              </a:ext>
            </a:extLst>
          </xdr:cNvPr>
          <xdr:cNvGrpSpPr/>
        </xdr:nvGrpSpPr>
        <xdr:grpSpPr>
          <a:xfrm>
            <a:off x="6009696" y="4615806"/>
            <a:ext cx="184195" cy="148098"/>
            <a:chOff x="7286626" y="4057650"/>
            <a:chExt cx="866775" cy="696913"/>
          </a:xfrm>
        </xdr:grpSpPr>
        <xdr:sp macro="" textlink="">
          <xdr:nvSpPr>
            <xdr:cNvPr id="131" name="Freeform 32">
              <a:extLst>
                <a:ext uri="{FF2B5EF4-FFF2-40B4-BE49-F238E27FC236}">
                  <a16:creationId xmlns:a16="http://schemas.microsoft.com/office/drawing/2014/main" id="{00000000-0008-0000-0000-000083000000}"/>
                </a:ext>
              </a:extLst>
            </xdr:cNvPr>
            <xdr:cNvSpPr>
              <a:spLocks/>
            </xdr:cNvSpPr>
          </xdr:nvSpPr>
          <xdr:spPr bwMode="auto">
            <a:xfrm>
              <a:off x="7467601" y="4057650"/>
              <a:ext cx="506413" cy="174625"/>
            </a:xfrm>
            <a:custGeom>
              <a:avLst/>
              <a:gdLst>
                <a:gd name="T0" fmla="*/ 0 w 319"/>
                <a:gd name="T1" fmla="*/ 0 h 110"/>
                <a:gd name="T2" fmla="*/ 319 w 319"/>
                <a:gd name="T3" fmla="*/ 0 h 110"/>
                <a:gd name="T4" fmla="*/ 319 w 319"/>
                <a:gd name="T5" fmla="*/ 9 h 110"/>
                <a:gd name="T6" fmla="*/ 316 w 319"/>
                <a:gd name="T7" fmla="*/ 11 h 110"/>
                <a:gd name="T8" fmla="*/ 310 w 319"/>
                <a:gd name="T9" fmla="*/ 17 h 110"/>
                <a:gd name="T10" fmla="*/ 302 w 319"/>
                <a:gd name="T11" fmla="*/ 25 h 110"/>
                <a:gd name="T12" fmla="*/ 290 w 319"/>
                <a:gd name="T13" fmla="*/ 36 h 110"/>
                <a:gd name="T14" fmla="*/ 275 w 319"/>
                <a:gd name="T15" fmla="*/ 48 h 110"/>
                <a:gd name="T16" fmla="*/ 260 w 319"/>
                <a:gd name="T17" fmla="*/ 60 h 110"/>
                <a:gd name="T18" fmla="*/ 243 w 319"/>
                <a:gd name="T19" fmla="*/ 73 h 110"/>
                <a:gd name="T20" fmla="*/ 225 w 319"/>
                <a:gd name="T21" fmla="*/ 85 h 110"/>
                <a:gd name="T22" fmla="*/ 207 w 319"/>
                <a:gd name="T23" fmla="*/ 95 h 110"/>
                <a:gd name="T24" fmla="*/ 190 w 319"/>
                <a:gd name="T25" fmla="*/ 103 h 110"/>
                <a:gd name="T26" fmla="*/ 173 w 319"/>
                <a:gd name="T27" fmla="*/ 109 h 110"/>
                <a:gd name="T28" fmla="*/ 157 w 319"/>
                <a:gd name="T29" fmla="*/ 110 h 110"/>
                <a:gd name="T30" fmla="*/ 142 w 319"/>
                <a:gd name="T31" fmla="*/ 109 h 110"/>
                <a:gd name="T32" fmla="*/ 126 w 319"/>
                <a:gd name="T33" fmla="*/ 103 h 110"/>
                <a:gd name="T34" fmla="*/ 108 w 319"/>
                <a:gd name="T35" fmla="*/ 95 h 110"/>
                <a:gd name="T36" fmla="*/ 91 w 319"/>
                <a:gd name="T37" fmla="*/ 85 h 110"/>
                <a:gd name="T38" fmla="*/ 73 w 319"/>
                <a:gd name="T39" fmla="*/ 73 h 110"/>
                <a:gd name="T40" fmla="*/ 57 w 319"/>
                <a:gd name="T41" fmla="*/ 60 h 110"/>
                <a:gd name="T42" fmla="*/ 41 w 319"/>
                <a:gd name="T43" fmla="*/ 49 h 110"/>
                <a:gd name="T44" fmla="*/ 28 w 319"/>
                <a:gd name="T45" fmla="*/ 37 h 110"/>
                <a:gd name="T46" fmla="*/ 16 w 319"/>
                <a:gd name="T47" fmla="*/ 26 h 110"/>
                <a:gd name="T48" fmla="*/ 7 w 319"/>
                <a:gd name="T49" fmla="*/ 18 h 110"/>
                <a:gd name="T50" fmla="*/ 2 w 319"/>
                <a:gd name="T51" fmla="*/ 12 h 110"/>
                <a:gd name="T52" fmla="*/ 0 w 319"/>
                <a:gd name="T53" fmla="*/ 10 h 110"/>
                <a:gd name="T54" fmla="*/ 0 w 319"/>
                <a:gd name="T55"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319" h="110">
                  <a:moveTo>
                    <a:pt x="0" y="0"/>
                  </a:moveTo>
                  <a:lnTo>
                    <a:pt x="319" y="0"/>
                  </a:lnTo>
                  <a:lnTo>
                    <a:pt x="319" y="9"/>
                  </a:lnTo>
                  <a:lnTo>
                    <a:pt x="316" y="11"/>
                  </a:lnTo>
                  <a:lnTo>
                    <a:pt x="310" y="17"/>
                  </a:lnTo>
                  <a:lnTo>
                    <a:pt x="302" y="25"/>
                  </a:lnTo>
                  <a:lnTo>
                    <a:pt x="290" y="36"/>
                  </a:lnTo>
                  <a:lnTo>
                    <a:pt x="275" y="48"/>
                  </a:lnTo>
                  <a:lnTo>
                    <a:pt x="260" y="60"/>
                  </a:lnTo>
                  <a:lnTo>
                    <a:pt x="243" y="73"/>
                  </a:lnTo>
                  <a:lnTo>
                    <a:pt x="225" y="85"/>
                  </a:lnTo>
                  <a:lnTo>
                    <a:pt x="207" y="95"/>
                  </a:lnTo>
                  <a:lnTo>
                    <a:pt x="190" y="103"/>
                  </a:lnTo>
                  <a:lnTo>
                    <a:pt x="173" y="109"/>
                  </a:lnTo>
                  <a:lnTo>
                    <a:pt x="157" y="110"/>
                  </a:lnTo>
                  <a:lnTo>
                    <a:pt x="142" y="109"/>
                  </a:lnTo>
                  <a:lnTo>
                    <a:pt x="126" y="103"/>
                  </a:lnTo>
                  <a:lnTo>
                    <a:pt x="108" y="95"/>
                  </a:lnTo>
                  <a:lnTo>
                    <a:pt x="91" y="85"/>
                  </a:lnTo>
                  <a:lnTo>
                    <a:pt x="73" y="73"/>
                  </a:lnTo>
                  <a:lnTo>
                    <a:pt x="57" y="60"/>
                  </a:lnTo>
                  <a:lnTo>
                    <a:pt x="41" y="49"/>
                  </a:lnTo>
                  <a:lnTo>
                    <a:pt x="28" y="37"/>
                  </a:lnTo>
                  <a:lnTo>
                    <a:pt x="16" y="26"/>
                  </a:lnTo>
                  <a:lnTo>
                    <a:pt x="7" y="18"/>
                  </a:lnTo>
                  <a:lnTo>
                    <a:pt x="2" y="12"/>
                  </a:lnTo>
                  <a:lnTo>
                    <a:pt x="0" y="10"/>
                  </a:lnTo>
                  <a:lnTo>
                    <a:pt x="0" y="0"/>
                  </a:lnTo>
                  <a:close/>
                </a:path>
              </a:pathLst>
            </a:custGeom>
            <a:solidFill>
              <a:schemeClr val="tx1">
                <a:alpha val="1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32" name="Freeform 36">
              <a:extLst>
                <a:ext uri="{FF2B5EF4-FFF2-40B4-BE49-F238E27FC236}">
                  <a16:creationId xmlns:a16="http://schemas.microsoft.com/office/drawing/2014/main" id="{00000000-0008-0000-0000-000084000000}"/>
                </a:ext>
              </a:extLst>
            </xdr:cNvPr>
            <xdr:cNvSpPr>
              <a:spLocks/>
            </xdr:cNvSpPr>
          </xdr:nvSpPr>
          <xdr:spPr bwMode="auto">
            <a:xfrm>
              <a:off x="7286626" y="4232275"/>
              <a:ext cx="427038" cy="522288"/>
            </a:xfrm>
            <a:custGeom>
              <a:avLst/>
              <a:gdLst>
                <a:gd name="T0" fmla="*/ 114 w 269"/>
                <a:gd name="T1" fmla="*/ 0 h 329"/>
                <a:gd name="T2" fmla="*/ 269 w 269"/>
                <a:gd name="T3" fmla="*/ 210 h 329"/>
                <a:gd name="T4" fmla="*/ 145 w 269"/>
                <a:gd name="T5" fmla="*/ 329 h 329"/>
                <a:gd name="T6" fmla="*/ 0 w 269"/>
                <a:gd name="T7" fmla="*/ 104 h 329"/>
                <a:gd name="T8" fmla="*/ 114 w 269"/>
                <a:gd name="T9" fmla="*/ 0 h 329"/>
              </a:gdLst>
              <a:ahLst/>
              <a:cxnLst>
                <a:cxn ang="0">
                  <a:pos x="T0" y="T1"/>
                </a:cxn>
                <a:cxn ang="0">
                  <a:pos x="T2" y="T3"/>
                </a:cxn>
                <a:cxn ang="0">
                  <a:pos x="T4" y="T5"/>
                </a:cxn>
                <a:cxn ang="0">
                  <a:pos x="T6" y="T7"/>
                </a:cxn>
                <a:cxn ang="0">
                  <a:pos x="T8" y="T9"/>
                </a:cxn>
              </a:cxnLst>
              <a:rect l="0" t="0" r="r" b="b"/>
              <a:pathLst>
                <a:path w="269" h="329">
                  <a:moveTo>
                    <a:pt x="114" y="0"/>
                  </a:moveTo>
                  <a:lnTo>
                    <a:pt x="269" y="210"/>
                  </a:lnTo>
                  <a:lnTo>
                    <a:pt x="145" y="329"/>
                  </a:lnTo>
                  <a:lnTo>
                    <a:pt x="0" y="104"/>
                  </a:lnTo>
                  <a:lnTo>
                    <a:pt x="11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33" name="Freeform 37">
              <a:extLst>
                <a:ext uri="{FF2B5EF4-FFF2-40B4-BE49-F238E27FC236}">
                  <a16:creationId xmlns:a16="http://schemas.microsoft.com/office/drawing/2014/main" id="{00000000-0008-0000-0000-000085000000}"/>
                </a:ext>
              </a:extLst>
            </xdr:cNvPr>
            <xdr:cNvSpPr>
              <a:spLocks/>
            </xdr:cNvSpPr>
          </xdr:nvSpPr>
          <xdr:spPr bwMode="auto">
            <a:xfrm>
              <a:off x="7713663" y="4232275"/>
              <a:ext cx="439738" cy="522288"/>
            </a:xfrm>
            <a:custGeom>
              <a:avLst/>
              <a:gdLst>
                <a:gd name="T0" fmla="*/ 164 w 277"/>
                <a:gd name="T1" fmla="*/ 0 h 329"/>
                <a:gd name="T2" fmla="*/ 277 w 277"/>
                <a:gd name="T3" fmla="*/ 109 h 329"/>
                <a:gd name="T4" fmla="*/ 125 w 277"/>
                <a:gd name="T5" fmla="*/ 329 h 329"/>
                <a:gd name="T6" fmla="*/ 0 w 277"/>
                <a:gd name="T7" fmla="*/ 210 h 329"/>
                <a:gd name="T8" fmla="*/ 164 w 277"/>
                <a:gd name="T9" fmla="*/ 0 h 329"/>
              </a:gdLst>
              <a:ahLst/>
              <a:cxnLst>
                <a:cxn ang="0">
                  <a:pos x="T0" y="T1"/>
                </a:cxn>
                <a:cxn ang="0">
                  <a:pos x="T2" y="T3"/>
                </a:cxn>
                <a:cxn ang="0">
                  <a:pos x="T4" y="T5"/>
                </a:cxn>
                <a:cxn ang="0">
                  <a:pos x="T6" y="T7"/>
                </a:cxn>
                <a:cxn ang="0">
                  <a:pos x="T8" y="T9"/>
                </a:cxn>
              </a:cxnLst>
              <a:rect l="0" t="0" r="r" b="b"/>
              <a:pathLst>
                <a:path w="277" h="329">
                  <a:moveTo>
                    <a:pt x="164" y="0"/>
                  </a:moveTo>
                  <a:lnTo>
                    <a:pt x="277" y="109"/>
                  </a:lnTo>
                  <a:lnTo>
                    <a:pt x="125" y="329"/>
                  </a:lnTo>
                  <a:lnTo>
                    <a:pt x="0" y="210"/>
                  </a:lnTo>
                  <a:lnTo>
                    <a:pt x="16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34" name="Rectangle 39">
              <a:extLst>
                <a:ext uri="{FF2B5EF4-FFF2-40B4-BE49-F238E27FC236}">
                  <a16:creationId xmlns:a16="http://schemas.microsoft.com/office/drawing/2014/main" id="{00000000-0008-0000-0000-000086000000}"/>
                </a:ext>
              </a:extLst>
            </xdr:cNvPr>
            <xdr:cNvSpPr>
              <a:spLocks noChangeArrowheads="1"/>
            </xdr:cNvSpPr>
          </xdr:nvSpPr>
          <xdr:spPr bwMode="auto">
            <a:xfrm>
              <a:off x="7713663" y="4565650"/>
              <a:ext cx="1588" cy="1588"/>
            </a:xfrm>
            <a:prstGeom prst="rect">
              <a:avLst/>
            </a:prstGeom>
            <a:solidFill>
              <a:srgbClr val="10886F"/>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nvGrpSpPr>
          <xdr:cNvPr id="15" name="Group 67">
            <a:extLst>
              <a:ext uri="{FF2B5EF4-FFF2-40B4-BE49-F238E27FC236}">
                <a16:creationId xmlns:a16="http://schemas.microsoft.com/office/drawing/2014/main" id="{00000000-0008-0000-0000-00000F000000}"/>
              </a:ext>
            </a:extLst>
          </xdr:cNvPr>
          <xdr:cNvGrpSpPr/>
        </xdr:nvGrpSpPr>
        <xdr:grpSpPr>
          <a:xfrm>
            <a:off x="4739945" y="1847626"/>
            <a:ext cx="464343" cy="464343"/>
            <a:chOff x="3948113" y="4859338"/>
            <a:chExt cx="1301750" cy="1301750"/>
          </a:xfrm>
        </xdr:grpSpPr>
        <xdr:sp macro="" textlink="">
          <xdr:nvSpPr>
            <xdr:cNvPr id="121" name="Freeform 47">
              <a:extLst>
                <a:ext uri="{FF2B5EF4-FFF2-40B4-BE49-F238E27FC236}">
                  <a16:creationId xmlns:a16="http://schemas.microsoft.com/office/drawing/2014/main" id="{00000000-0008-0000-0000-000079000000}"/>
                </a:ext>
              </a:extLst>
            </xdr:cNvPr>
            <xdr:cNvSpPr>
              <a:spLocks/>
            </xdr:cNvSpPr>
          </xdr:nvSpPr>
          <xdr:spPr bwMode="auto">
            <a:xfrm>
              <a:off x="3948113" y="4859338"/>
              <a:ext cx="1301750" cy="1301750"/>
            </a:xfrm>
            <a:custGeom>
              <a:avLst/>
              <a:gdLst>
                <a:gd name="T0" fmla="*/ 411 w 820"/>
                <a:gd name="T1" fmla="*/ 0 h 820"/>
                <a:gd name="T2" fmla="*/ 462 w 820"/>
                <a:gd name="T3" fmla="*/ 3 h 820"/>
                <a:gd name="T4" fmla="*/ 511 w 820"/>
                <a:gd name="T5" fmla="*/ 12 h 820"/>
                <a:gd name="T6" fmla="*/ 559 w 820"/>
                <a:gd name="T7" fmla="*/ 28 h 820"/>
                <a:gd name="T8" fmla="*/ 604 w 820"/>
                <a:gd name="T9" fmla="*/ 48 h 820"/>
                <a:gd name="T10" fmla="*/ 645 w 820"/>
                <a:gd name="T11" fmla="*/ 73 h 820"/>
                <a:gd name="T12" fmla="*/ 683 w 820"/>
                <a:gd name="T13" fmla="*/ 104 h 820"/>
                <a:gd name="T14" fmla="*/ 716 w 820"/>
                <a:gd name="T15" fmla="*/ 137 h 820"/>
                <a:gd name="T16" fmla="*/ 747 w 820"/>
                <a:gd name="T17" fmla="*/ 175 h 820"/>
                <a:gd name="T18" fmla="*/ 773 w 820"/>
                <a:gd name="T19" fmla="*/ 217 h 820"/>
                <a:gd name="T20" fmla="*/ 792 w 820"/>
                <a:gd name="T21" fmla="*/ 262 h 820"/>
                <a:gd name="T22" fmla="*/ 808 w 820"/>
                <a:gd name="T23" fmla="*/ 309 h 820"/>
                <a:gd name="T24" fmla="*/ 817 w 820"/>
                <a:gd name="T25" fmla="*/ 358 h 820"/>
                <a:gd name="T26" fmla="*/ 820 w 820"/>
                <a:gd name="T27" fmla="*/ 409 h 820"/>
                <a:gd name="T28" fmla="*/ 817 w 820"/>
                <a:gd name="T29" fmla="*/ 461 h 820"/>
                <a:gd name="T30" fmla="*/ 808 w 820"/>
                <a:gd name="T31" fmla="*/ 511 h 820"/>
                <a:gd name="T32" fmla="*/ 792 w 820"/>
                <a:gd name="T33" fmla="*/ 558 h 820"/>
                <a:gd name="T34" fmla="*/ 773 w 820"/>
                <a:gd name="T35" fmla="*/ 602 h 820"/>
                <a:gd name="T36" fmla="*/ 747 w 820"/>
                <a:gd name="T37" fmla="*/ 644 h 820"/>
                <a:gd name="T38" fmla="*/ 716 w 820"/>
                <a:gd name="T39" fmla="*/ 682 h 820"/>
                <a:gd name="T40" fmla="*/ 683 w 820"/>
                <a:gd name="T41" fmla="*/ 716 h 820"/>
                <a:gd name="T42" fmla="*/ 645 w 820"/>
                <a:gd name="T43" fmla="*/ 746 h 820"/>
                <a:gd name="T44" fmla="*/ 604 w 820"/>
                <a:gd name="T45" fmla="*/ 772 h 820"/>
                <a:gd name="T46" fmla="*/ 559 w 820"/>
                <a:gd name="T47" fmla="*/ 792 h 820"/>
                <a:gd name="T48" fmla="*/ 511 w 820"/>
                <a:gd name="T49" fmla="*/ 808 h 820"/>
                <a:gd name="T50" fmla="*/ 462 w 820"/>
                <a:gd name="T51" fmla="*/ 817 h 820"/>
                <a:gd name="T52" fmla="*/ 411 w 820"/>
                <a:gd name="T53" fmla="*/ 820 h 820"/>
                <a:gd name="T54" fmla="*/ 360 w 820"/>
                <a:gd name="T55" fmla="*/ 817 h 820"/>
                <a:gd name="T56" fmla="*/ 310 w 820"/>
                <a:gd name="T57" fmla="*/ 808 h 820"/>
                <a:gd name="T58" fmla="*/ 263 w 820"/>
                <a:gd name="T59" fmla="*/ 792 h 820"/>
                <a:gd name="T60" fmla="*/ 218 w 820"/>
                <a:gd name="T61" fmla="*/ 772 h 820"/>
                <a:gd name="T62" fmla="*/ 177 w 820"/>
                <a:gd name="T63" fmla="*/ 746 h 820"/>
                <a:gd name="T64" fmla="*/ 139 w 820"/>
                <a:gd name="T65" fmla="*/ 716 h 820"/>
                <a:gd name="T66" fmla="*/ 104 w 820"/>
                <a:gd name="T67" fmla="*/ 682 h 820"/>
                <a:gd name="T68" fmla="*/ 74 w 820"/>
                <a:gd name="T69" fmla="*/ 644 h 820"/>
                <a:gd name="T70" fmla="*/ 49 w 820"/>
                <a:gd name="T71" fmla="*/ 602 h 820"/>
                <a:gd name="T72" fmla="*/ 28 w 820"/>
                <a:gd name="T73" fmla="*/ 558 h 820"/>
                <a:gd name="T74" fmla="*/ 14 w 820"/>
                <a:gd name="T75" fmla="*/ 511 h 820"/>
                <a:gd name="T76" fmla="*/ 5 w 820"/>
                <a:gd name="T77" fmla="*/ 461 h 820"/>
                <a:gd name="T78" fmla="*/ 0 w 820"/>
                <a:gd name="T79" fmla="*/ 409 h 820"/>
                <a:gd name="T80" fmla="*/ 5 w 820"/>
                <a:gd name="T81" fmla="*/ 358 h 820"/>
                <a:gd name="T82" fmla="*/ 14 w 820"/>
                <a:gd name="T83" fmla="*/ 309 h 820"/>
                <a:gd name="T84" fmla="*/ 28 w 820"/>
                <a:gd name="T85" fmla="*/ 262 h 820"/>
                <a:gd name="T86" fmla="*/ 49 w 820"/>
                <a:gd name="T87" fmla="*/ 217 h 820"/>
                <a:gd name="T88" fmla="*/ 74 w 820"/>
                <a:gd name="T89" fmla="*/ 175 h 820"/>
                <a:gd name="T90" fmla="*/ 104 w 820"/>
                <a:gd name="T91" fmla="*/ 137 h 820"/>
                <a:gd name="T92" fmla="*/ 139 w 820"/>
                <a:gd name="T93" fmla="*/ 104 h 820"/>
                <a:gd name="T94" fmla="*/ 177 w 820"/>
                <a:gd name="T95" fmla="*/ 73 h 820"/>
                <a:gd name="T96" fmla="*/ 218 w 820"/>
                <a:gd name="T97" fmla="*/ 48 h 820"/>
                <a:gd name="T98" fmla="*/ 263 w 820"/>
                <a:gd name="T99" fmla="*/ 28 h 820"/>
                <a:gd name="T100" fmla="*/ 310 w 820"/>
                <a:gd name="T101" fmla="*/ 12 h 820"/>
                <a:gd name="T102" fmla="*/ 360 w 820"/>
                <a:gd name="T103" fmla="*/ 3 h 820"/>
                <a:gd name="T104" fmla="*/ 411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1" y="0"/>
                  </a:moveTo>
                  <a:lnTo>
                    <a:pt x="462" y="3"/>
                  </a:lnTo>
                  <a:lnTo>
                    <a:pt x="511" y="12"/>
                  </a:lnTo>
                  <a:lnTo>
                    <a:pt x="559" y="28"/>
                  </a:lnTo>
                  <a:lnTo>
                    <a:pt x="604" y="48"/>
                  </a:lnTo>
                  <a:lnTo>
                    <a:pt x="645" y="73"/>
                  </a:lnTo>
                  <a:lnTo>
                    <a:pt x="683" y="104"/>
                  </a:lnTo>
                  <a:lnTo>
                    <a:pt x="716" y="137"/>
                  </a:lnTo>
                  <a:lnTo>
                    <a:pt x="747" y="175"/>
                  </a:lnTo>
                  <a:lnTo>
                    <a:pt x="773" y="217"/>
                  </a:lnTo>
                  <a:lnTo>
                    <a:pt x="792" y="262"/>
                  </a:lnTo>
                  <a:lnTo>
                    <a:pt x="808" y="309"/>
                  </a:lnTo>
                  <a:lnTo>
                    <a:pt x="817" y="358"/>
                  </a:lnTo>
                  <a:lnTo>
                    <a:pt x="820" y="409"/>
                  </a:lnTo>
                  <a:lnTo>
                    <a:pt x="817" y="461"/>
                  </a:lnTo>
                  <a:lnTo>
                    <a:pt x="808" y="511"/>
                  </a:lnTo>
                  <a:lnTo>
                    <a:pt x="792" y="558"/>
                  </a:lnTo>
                  <a:lnTo>
                    <a:pt x="773" y="602"/>
                  </a:lnTo>
                  <a:lnTo>
                    <a:pt x="747" y="644"/>
                  </a:lnTo>
                  <a:lnTo>
                    <a:pt x="716" y="682"/>
                  </a:lnTo>
                  <a:lnTo>
                    <a:pt x="683" y="716"/>
                  </a:lnTo>
                  <a:lnTo>
                    <a:pt x="645" y="746"/>
                  </a:lnTo>
                  <a:lnTo>
                    <a:pt x="604" y="772"/>
                  </a:lnTo>
                  <a:lnTo>
                    <a:pt x="559" y="792"/>
                  </a:lnTo>
                  <a:lnTo>
                    <a:pt x="511" y="808"/>
                  </a:lnTo>
                  <a:lnTo>
                    <a:pt x="462" y="817"/>
                  </a:lnTo>
                  <a:lnTo>
                    <a:pt x="411" y="820"/>
                  </a:lnTo>
                  <a:lnTo>
                    <a:pt x="360" y="817"/>
                  </a:lnTo>
                  <a:lnTo>
                    <a:pt x="310" y="808"/>
                  </a:lnTo>
                  <a:lnTo>
                    <a:pt x="263" y="792"/>
                  </a:lnTo>
                  <a:lnTo>
                    <a:pt x="218" y="772"/>
                  </a:lnTo>
                  <a:lnTo>
                    <a:pt x="177" y="746"/>
                  </a:lnTo>
                  <a:lnTo>
                    <a:pt x="139" y="716"/>
                  </a:lnTo>
                  <a:lnTo>
                    <a:pt x="104" y="682"/>
                  </a:lnTo>
                  <a:lnTo>
                    <a:pt x="74" y="644"/>
                  </a:lnTo>
                  <a:lnTo>
                    <a:pt x="49" y="602"/>
                  </a:lnTo>
                  <a:lnTo>
                    <a:pt x="28" y="558"/>
                  </a:lnTo>
                  <a:lnTo>
                    <a:pt x="14" y="511"/>
                  </a:lnTo>
                  <a:lnTo>
                    <a:pt x="5" y="461"/>
                  </a:lnTo>
                  <a:lnTo>
                    <a:pt x="0" y="409"/>
                  </a:lnTo>
                  <a:lnTo>
                    <a:pt x="5" y="358"/>
                  </a:lnTo>
                  <a:lnTo>
                    <a:pt x="14" y="309"/>
                  </a:lnTo>
                  <a:lnTo>
                    <a:pt x="28" y="262"/>
                  </a:lnTo>
                  <a:lnTo>
                    <a:pt x="49" y="217"/>
                  </a:lnTo>
                  <a:lnTo>
                    <a:pt x="74" y="175"/>
                  </a:lnTo>
                  <a:lnTo>
                    <a:pt x="104" y="137"/>
                  </a:lnTo>
                  <a:lnTo>
                    <a:pt x="139" y="104"/>
                  </a:lnTo>
                  <a:lnTo>
                    <a:pt x="177" y="73"/>
                  </a:lnTo>
                  <a:lnTo>
                    <a:pt x="218" y="48"/>
                  </a:lnTo>
                  <a:lnTo>
                    <a:pt x="263" y="28"/>
                  </a:lnTo>
                  <a:lnTo>
                    <a:pt x="310" y="12"/>
                  </a:lnTo>
                  <a:lnTo>
                    <a:pt x="360" y="3"/>
                  </a:lnTo>
                  <a:lnTo>
                    <a:pt x="4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2" name="Freeform 48">
              <a:extLst>
                <a:ext uri="{FF2B5EF4-FFF2-40B4-BE49-F238E27FC236}">
                  <a16:creationId xmlns:a16="http://schemas.microsoft.com/office/drawing/2014/main" id="{00000000-0008-0000-0000-00007A000000}"/>
                </a:ext>
              </a:extLst>
            </xdr:cNvPr>
            <xdr:cNvSpPr>
              <a:spLocks noEditPoints="1"/>
            </xdr:cNvSpPr>
          </xdr:nvSpPr>
          <xdr:spPr bwMode="auto">
            <a:xfrm>
              <a:off x="4230688" y="5232400"/>
              <a:ext cx="741363" cy="517525"/>
            </a:xfrm>
            <a:custGeom>
              <a:avLst/>
              <a:gdLst>
                <a:gd name="T0" fmla="*/ 32 w 467"/>
                <a:gd name="T1" fmla="*/ 26 h 326"/>
                <a:gd name="T2" fmla="*/ 32 w 467"/>
                <a:gd name="T3" fmla="*/ 169 h 326"/>
                <a:gd name="T4" fmla="*/ 35 w 467"/>
                <a:gd name="T5" fmla="*/ 194 h 326"/>
                <a:gd name="T6" fmla="*/ 44 w 467"/>
                <a:gd name="T7" fmla="*/ 218 h 326"/>
                <a:gd name="T8" fmla="*/ 58 w 467"/>
                <a:gd name="T9" fmla="*/ 239 h 326"/>
                <a:gd name="T10" fmla="*/ 79 w 467"/>
                <a:gd name="T11" fmla="*/ 258 h 326"/>
                <a:gd name="T12" fmla="*/ 103 w 467"/>
                <a:gd name="T13" fmla="*/ 274 h 326"/>
                <a:gd name="T14" fmla="*/ 130 w 467"/>
                <a:gd name="T15" fmla="*/ 287 h 326"/>
                <a:gd name="T16" fmla="*/ 162 w 467"/>
                <a:gd name="T17" fmla="*/ 298 h 326"/>
                <a:gd name="T18" fmla="*/ 197 w 467"/>
                <a:gd name="T19" fmla="*/ 304 h 326"/>
                <a:gd name="T20" fmla="*/ 234 w 467"/>
                <a:gd name="T21" fmla="*/ 306 h 326"/>
                <a:gd name="T22" fmla="*/ 271 w 467"/>
                <a:gd name="T23" fmla="*/ 304 h 326"/>
                <a:gd name="T24" fmla="*/ 305 w 467"/>
                <a:gd name="T25" fmla="*/ 298 h 326"/>
                <a:gd name="T26" fmla="*/ 336 w 467"/>
                <a:gd name="T27" fmla="*/ 287 h 326"/>
                <a:gd name="T28" fmla="*/ 364 w 467"/>
                <a:gd name="T29" fmla="*/ 274 h 326"/>
                <a:gd name="T30" fmla="*/ 389 w 467"/>
                <a:gd name="T31" fmla="*/ 258 h 326"/>
                <a:gd name="T32" fmla="*/ 408 w 467"/>
                <a:gd name="T33" fmla="*/ 239 h 326"/>
                <a:gd name="T34" fmla="*/ 423 w 467"/>
                <a:gd name="T35" fmla="*/ 218 h 326"/>
                <a:gd name="T36" fmla="*/ 432 w 467"/>
                <a:gd name="T37" fmla="*/ 194 h 326"/>
                <a:gd name="T38" fmla="*/ 435 w 467"/>
                <a:gd name="T39" fmla="*/ 169 h 326"/>
                <a:gd name="T40" fmla="*/ 435 w 467"/>
                <a:gd name="T41" fmla="*/ 26 h 326"/>
                <a:gd name="T42" fmla="*/ 32 w 467"/>
                <a:gd name="T43" fmla="*/ 26 h 326"/>
                <a:gd name="T44" fmla="*/ 0 w 467"/>
                <a:gd name="T45" fmla="*/ 0 h 326"/>
                <a:gd name="T46" fmla="*/ 467 w 467"/>
                <a:gd name="T47" fmla="*/ 0 h 326"/>
                <a:gd name="T48" fmla="*/ 467 w 467"/>
                <a:gd name="T49" fmla="*/ 169 h 326"/>
                <a:gd name="T50" fmla="*/ 464 w 467"/>
                <a:gd name="T51" fmla="*/ 196 h 326"/>
                <a:gd name="T52" fmla="*/ 455 w 467"/>
                <a:gd name="T53" fmla="*/ 220 h 326"/>
                <a:gd name="T54" fmla="*/ 441 w 467"/>
                <a:gd name="T55" fmla="*/ 242 h 326"/>
                <a:gd name="T56" fmla="*/ 423 w 467"/>
                <a:gd name="T57" fmla="*/ 263 h 326"/>
                <a:gd name="T58" fmla="*/ 399 w 467"/>
                <a:gd name="T59" fmla="*/ 281 h 326"/>
                <a:gd name="T60" fmla="*/ 371 w 467"/>
                <a:gd name="T61" fmla="*/ 297 h 326"/>
                <a:gd name="T62" fmla="*/ 342 w 467"/>
                <a:gd name="T63" fmla="*/ 309 h 326"/>
                <a:gd name="T64" fmla="*/ 308 w 467"/>
                <a:gd name="T65" fmla="*/ 318 h 326"/>
                <a:gd name="T66" fmla="*/ 272 w 467"/>
                <a:gd name="T67" fmla="*/ 324 h 326"/>
                <a:gd name="T68" fmla="*/ 234 w 467"/>
                <a:gd name="T69" fmla="*/ 326 h 326"/>
                <a:gd name="T70" fmla="*/ 195 w 467"/>
                <a:gd name="T71" fmla="*/ 324 h 326"/>
                <a:gd name="T72" fmla="*/ 159 w 467"/>
                <a:gd name="T73" fmla="*/ 318 h 326"/>
                <a:gd name="T74" fmla="*/ 126 w 467"/>
                <a:gd name="T75" fmla="*/ 309 h 326"/>
                <a:gd name="T76" fmla="*/ 95 w 467"/>
                <a:gd name="T77" fmla="*/ 297 h 326"/>
                <a:gd name="T78" fmla="*/ 68 w 467"/>
                <a:gd name="T79" fmla="*/ 281 h 326"/>
                <a:gd name="T80" fmla="*/ 45 w 467"/>
                <a:gd name="T81" fmla="*/ 263 h 326"/>
                <a:gd name="T82" fmla="*/ 26 w 467"/>
                <a:gd name="T83" fmla="*/ 242 h 326"/>
                <a:gd name="T84" fmla="*/ 11 w 467"/>
                <a:gd name="T85" fmla="*/ 220 h 326"/>
                <a:gd name="T86" fmla="*/ 3 w 467"/>
                <a:gd name="T87" fmla="*/ 196 h 326"/>
                <a:gd name="T88" fmla="*/ 0 w 467"/>
                <a:gd name="T89" fmla="*/ 169 h 326"/>
                <a:gd name="T90" fmla="*/ 0 w 467"/>
                <a:gd name="T91" fmla="*/ 0 h 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467" h="326">
                  <a:moveTo>
                    <a:pt x="32" y="26"/>
                  </a:moveTo>
                  <a:lnTo>
                    <a:pt x="32" y="169"/>
                  </a:lnTo>
                  <a:lnTo>
                    <a:pt x="35" y="194"/>
                  </a:lnTo>
                  <a:lnTo>
                    <a:pt x="44" y="218"/>
                  </a:lnTo>
                  <a:lnTo>
                    <a:pt x="58" y="239"/>
                  </a:lnTo>
                  <a:lnTo>
                    <a:pt x="79" y="258"/>
                  </a:lnTo>
                  <a:lnTo>
                    <a:pt x="103" y="274"/>
                  </a:lnTo>
                  <a:lnTo>
                    <a:pt x="130" y="287"/>
                  </a:lnTo>
                  <a:lnTo>
                    <a:pt x="162" y="298"/>
                  </a:lnTo>
                  <a:lnTo>
                    <a:pt x="197" y="304"/>
                  </a:lnTo>
                  <a:lnTo>
                    <a:pt x="234" y="306"/>
                  </a:lnTo>
                  <a:lnTo>
                    <a:pt x="271" y="304"/>
                  </a:lnTo>
                  <a:lnTo>
                    <a:pt x="305" y="298"/>
                  </a:lnTo>
                  <a:lnTo>
                    <a:pt x="336" y="287"/>
                  </a:lnTo>
                  <a:lnTo>
                    <a:pt x="364" y="274"/>
                  </a:lnTo>
                  <a:lnTo>
                    <a:pt x="389" y="258"/>
                  </a:lnTo>
                  <a:lnTo>
                    <a:pt x="408" y="239"/>
                  </a:lnTo>
                  <a:lnTo>
                    <a:pt x="423" y="218"/>
                  </a:lnTo>
                  <a:lnTo>
                    <a:pt x="432" y="194"/>
                  </a:lnTo>
                  <a:lnTo>
                    <a:pt x="435" y="169"/>
                  </a:lnTo>
                  <a:lnTo>
                    <a:pt x="435" y="26"/>
                  </a:lnTo>
                  <a:lnTo>
                    <a:pt x="32" y="26"/>
                  </a:lnTo>
                  <a:close/>
                  <a:moveTo>
                    <a:pt x="0" y="0"/>
                  </a:moveTo>
                  <a:lnTo>
                    <a:pt x="467" y="0"/>
                  </a:lnTo>
                  <a:lnTo>
                    <a:pt x="467" y="169"/>
                  </a:lnTo>
                  <a:lnTo>
                    <a:pt x="464" y="196"/>
                  </a:lnTo>
                  <a:lnTo>
                    <a:pt x="455" y="220"/>
                  </a:lnTo>
                  <a:lnTo>
                    <a:pt x="441" y="242"/>
                  </a:lnTo>
                  <a:lnTo>
                    <a:pt x="423" y="263"/>
                  </a:lnTo>
                  <a:lnTo>
                    <a:pt x="399" y="281"/>
                  </a:lnTo>
                  <a:lnTo>
                    <a:pt x="371" y="297"/>
                  </a:lnTo>
                  <a:lnTo>
                    <a:pt x="342" y="309"/>
                  </a:lnTo>
                  <a:lnTo>
                    <a:pt x="308" y="318"/>
                  </a:lnTo>
                  <a:lnTo>
                    <a:pt x="272" y="324"/>
                  </a:lnTo>
                  <a:lnTo>
                    <a:pt x="234" y="326"/>
                  </a:lnTo>
                  <a:lnTo>
                    <a:pt x="195" y="324"/>
                  </a:lnTo>
                  <a:lnTo>
                    <a:pt x="159" y="318"/>
                  </a:lnTo>
                  <a:lnTo>
                    <a:pt x="126" y="309"/>
                  </a:lnTo>
                  <a:lnTo>
                    <a:pt x="95" y="297"/>
                  </a:lnTo>
                  <a:lnTo>
                    <a:pt x="68" y="281"/>
                  </a:lnTo>
                  <a:lnTo>
                    <a:pt x="45" y="263"/>
                  </a:lnTo>
                  <a:lnTo>
                    <a:pt x="26" y="242"/>
                  </a:lnTo>
                  <a:lnTo>
                    <a:pt x="11" y="220"/>
                  </a:lnTo>
                  <a:lnTo>
                    <a:pt x="3" y="196"/>
                  </a:lnTo>
                  <a:lnTo>
                    <a:pt x="0" y="169"/>
                  </a:lnTo>
                  <a:lnTo>
                    <a:pt x="0"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3" name="Rectangle 49">
              <a:extLst>
                <a:ext uri="{FF2B5EF4-FFF2-40B4-BE49-F238E27FC236}">
                  <a16:creationId xmlns:a16="http://schemas.microsoft.com/office/drawing/2014/main" id="{00000000-0008-0000-0000-00007B000000}"/>
                </a:ext>
              </a:extLst>
            </xdr:cNvPr>
            <xdr:cNvSpPr>
              <a:spLocks noChangeArrowheads="1"/>
            </xdr:cNvSpPr>
          </xdr:nvSpPr>
          <xdr:spPr bwMode="auto">
            <a:xfrm>
              <a:off x="4545013" y="5699125"/>
              <a:ext cx="103188" cy="193675"/>
            </a:xfrm>
            <a:prstGeom prst="rect">
              <a:avLst/>
            </a:prstGeom>
            <a:solidFill>
              <a:srgbClr val="D8BB00"/>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4" name="Freeform 50">
              <a:extLst>
                <a:ext uri="{FF2B5EF4-FFF2-40B4-BE49-F238E27FC236}">
                  <a16:creationId xmlns:a16="http://schemas.microsoft.com/office/drawing/2014/main" id="{00000000-0008-0000-0000-00007C000000}"/>
                </a:ext>
              </a:extLst>
            </xdr:cNvPr>
            <xdr:cNvSpPr>
              <a:spLocks/>
            </xdr:cNvSpPr>
          </xdr:nvSpPr>
          <xdr:spPr bwMode="auto">
            <a:xfrm>
              <a:off x="4324351" y="5170488"/>
              <a:ext cx="546100" cy="596900"/>
            </a:xfrm>
            <a:custGeom>
              <a:avLst/>
              <a:gdLst>
                <a:gd name="T0" fmla="*/ 342 w 344"/>
                <a:gd name="T1" fmla="*/ 0 h 376"/>
                <a:gd name="T2" fmla="*/ 344 w 344"/>
                <a:gd name="T3" fmla="*/ 11 h 376"/>
                <a:gd name="T4" fmla="*/ 344 w 344"/>
                <a:gd name="T5" fmla="*/ 22 h 376"/>
                <a:gd name="T6" fmla="*/ 344 w 344"/>
                <a:gd name="T7" fmla="*/ 203 h 376"/>
                <a:gd name="T8" fmla="*/ 341 w 344"/>
                <a:gd name="T9" fmla="*/ 234 h 376"/>
                <a:gd name="T10" fmla="*/ 334 w 344"/>
                <a:gd name="T11" fmla="*/ 263 h 376"/>
                <a:gd name="T12" fmla="*/ 322 w 344"/>
                <a:gd name="T13" fmla="*/ 289 h 376"/>
                <a:gd name="T14" fmla="*/ 305 w 344"/>
                <a:gd name="T15" fmla="*/ 314 h 376"/>
                <a:gd name="T16" fmla="*/ 285 w 344"/>
                <a:gd name="T17" fmla="*/ 335 h 376"/>
                <a:gd name="T18" fmla="*/ 261 w 344"/>
                <a:gd name="T19" fmla="*/ 352 h 376"/>
                <a:gd name="T20" fmla="*/ 234 w 344"/>
                <a:gd name="T21" fmla="*/ 364 h 376"/>
                <a:gd name="T22" fmla="*/ 206 w 344"/>
                <a:gd name="T23" fmla="*/ 372 h 376"/>
                <a:gd name="T24" fmla="*/ 175 w 344"/>
                <a:gd name="T25" fmla="*/ 376 h 376"/>
                <a:gd name="T26" fmla="*/ 143 w 344"/>
                <a:gd name="T27" fmla="*/ 372 h 376"/>
                <a:gd name="T28" fmla="*/ 114 w 344"/>
                <a:gd name="T29" fmla="*/ 364 h 376"/>
                <a:gd name="T30" fmla="*/ 88 w 344"/>
                <a:gd name="T31" fmla="*/ 352 h 376"/>
                <a:gd name="T32" fmla="*/ 64 w 344"/>
                <a:gd name="T33" fmla="*/ 335 h 376"/>
                <a:gd name="T34" fmla="*/ 45 w 344"/>
                <a:gd name="T35" fmla="*/ 314 h 376"/>
                <a:gd name="T36" fmla="*/ 27 w 344"/>
                <a:gd name="T37" fmla="*/ 289 h 376"/>
                <a:gd name="T38" fmla="*/ 15 w 344"/>
                <a:gd name="T39" fmla="*/ 263 h 376"/>
                <a:gd name="T40" fmla="*/ 8 w 344"/>
                <a:gd name="T41" fmla="*/ 234 h 376"/>
                <a:gd name="T42" fmla="*/ 5 w 344"/>
                <a:gd name="T43" fmla="*/ 203 h 376"/>
                <a:gd name="T44" fmla="*/ 5 w 344"/>
                <a:gd name="T45" fmla="*/ 22 h 376"/>
                <a:gd name="T46" fmla="*/ 4 w 344"/>
                <a:gd name="T47" fmla="*/ 14 h 376"/>
                <a:gd name="T48" fmla="*/ 1 w 344"/>
                <a:gd name="T49" fmla="*/ 7 h 376"/>
                <a:gd name="T50" fmla="*/ 0 w 344"/>
                <a:gd name="T51" fmla="*/ 0 h 376"/>
                <a:gd name="T52" fmla="*/ 342 w 344"/>
                <a:gd name="T53" fmla="*/ 0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44" h="376">
                  <a:moveTo>
                    <a:pt x="342" y="0"/>
                  </a:moveTo>
                  <a:lnTo>
                    <a:pt x="344" y="11"/>
                  </a:lnTo>
                  <a:lnTo>
                    <a:pt x="344" y="22"/>
                  </a:lnTo>
                  <a:lnTo>
                    <a:pt x="344" y="203"/>
                  </a:lnTo>
                  <a:lnTo>
                    <a:pt x="341" y="234"/>
                  </a:lnTo>
                  <a:lnTo>
                    <a:pt x="334" y="263"/>
                  </a:lnTo>
                  <a:lnTo>
                    <a:pt x="322" y="289"/>
                  </a:lnTo>
                  <a:lnTo>
                    <a:pt x="305" y="314"/>
                  </a:lnTo>
                  <a:lnTo>
                    <a:pt x="285" y="335"/>
                  </a:lnTo>
                  <a:lnTo>
                    <a:pt x="261" y="352"/>
                  </a:lnTo>
                  <a:lnTo>
                    <a:pt x="234" y="364"/>
                  </a:lnTo>
                  <a:lnTo>
                    <a:pt x="206" y="372"/>
                  </a:lnTo>
                  <a:lnTo>
                    <a:pt x="175" y="376"/>
                  </a:lnTo>
                  <a:lnTo>
                    <a:pt x="143" y="372"/>
                  </a:lnTo>
                  <a:lnTo>
                    <a:pt x="114" y="364"/>
                  </a:lnTo>
                  <a:lnTo>
                    <a:pt x="88" y="352"/>
                  </a:lnTo>
                  <a:lnTo>
                    <a:pt x="64" y="335"/>
                  </a:lnTo>
                  <a:lnTo>
                    <a:pt x="45" y="314"/>
                  </a:lnTo>
                  <a:lnTo>
                    <a:pt x="27" y="289"/>
                  </a:lnTo>
                  <a:lnTo>
                    <a:pt x="15" y="263"/>
                  </a:lnTo>
                  <a:lnTo>
                    <a:pt x="8" y="234"/>
                  </a:lnTo>
                  <a:lnTo>
                    <a:pt x="5" y="203"/>
                  </a:lnTo>
                  <a:lnTo>
                    <a:pt x="5" y="22"/>
                  </a:lnTo>
                  <a:lnTo>
                    <a:pt x="4" y="14"/>
                  </a:lnTo>
                  <a:lnTo>
                    <a:pt x="1" y="7"/>
                  </a:lnTo>
                  <a:lnTo>
                    <a:pt x="0" y="0"/>
                  </a:lnTo>
                  <a:lnTo>
                    <a:pt x="34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5" name="Freeform 51">
              <a:extLst>
                <a:ext uri="{FF2B5EF4-FFF2-40B4-BE49-F238E27FC236}">
                  <a16:creationId xmlns:a16="http://schemas.microsoft.com/office/drawing/2014/main" id="{00000000-0008-0000-0000-00007D000000}"/>
                </a:ext>
              </a:extLst>
            </xdr:cNvPr>
            <xdr:cNvSpPr>
              <a:spLocks/>
            </xdr:cNvSpPr>
          </xdr:nvSpPr>
          <xdr:spPr bwMode="auto">
            <a:xfrm>
              <a:off x="4291013" y="5129213"/>
              <a:ext cx="639763" cy="71438"/>
            </a:xfrm>
            <a:custGeom>
              <a:avLst/>
              <a:gdLst>
                <a:gd name="T0" fmla="*/ 22 w 403"/>
                <a:gd name="T1" fmla="*/ 0 h 45"/>
                <a:gd name="T2" fmla="*/ 381 w 403"/>
                <a:gd name="T3" fmla="*/ 0 h 45"/>
                <a:gd name="T4" fmla="*/ 390 w 403"/>
                <a:gd name="T5" fmla="*/ 2 h 45"/>
                <a:gd name="T6" fmla="*/ 397 w 403"/>
                <a:gd name="T7" fmla="*/ 7 h 45"/>
                <a:gd name="T8" fmla="*/ 402 w 403"/>
                <a:gd name="T9" fmla="*/ 15 h 45"/>
                <a:gd name="T10" fmla="*/ 403 w 403"/>
                <a:gd name="T11" fmla="*/ 23 h 45"/>
                <a:gd name="T12" fmla="*/ 402 w 403"/>
                <a:gd name="T13" fmla="*/ 32 h 45"/>
                <a:gd name="T14" fmla="*/ 397 w 403"/>
                <a:gd name="T15" fmla="*/ 39 h 45"/>
                <a:gd name="T16" fmla="*/ 390 w 403"/>
                <a:gd name="T17" fmla="*/ 43 h 45"/>
                <a:gd name="T18" fmla="*/ 381 w 403"/>
                <a:gd name="T19" fmla="*/ 45 h 45"/>
                <a:gd name="T20" fmla="*/ 22 w 403"/>
                <a:gd name="T21" fmla="*/ 45 h 45"/>
                <a:gd name="T22" fmla="*/ 14 w 403"/>
                <a:gd name="T23" fmla="*/ 43 h 45"/>
                <a:gd name="T24" fmla="*/ 7 w 403"/>
                <a:gd name="T25" fmla="*/ 39 h 45"/>
                <a:gd name="T26" fmla="*/ 2 w 403"/>
                <a:gd name="T27" fmla="*/ 32 h 45"/>
                <a:gd name="T28" fmla="*/ 0 w 403"/>
                <a:gd name="T29" fmla="*/ 23 h 45"/>
                <a:gd name="T30" fmla="*/ 2 w 403"/>
                <a:gd name="T31" fmla="*/ 15 h 45"/>
                <a:gd name="T32" fmla="*/ 7 w 403"/>
                <a:gd name="T33" fmla="*/ 7 h 45"/>
                <a:gd name="T34" fmla="*/ 14 w 403"/>
                <a:gd name="T35" fmla="*/ 2 h 45"/>
                <a:gd name="T36" fmla="*/ 22 w 403"/>
                <a:gd name="T3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3" h="45">
                  <a:moveTo>
                    <a:pt x="22" y="0"/>
                  </a:moveTo>
                  <a:lnTo>
                    <a:pt x="381" y="0"/>
                  </a:lnTo>
                  <a:lnTo>
                    <a:pt x="390" y="2"/>
                  </a:lnTo>
                  <a:lnTo>
                    <a:pt x="397" y="7"/>
                  </a:lnTo>
                  <a:lnTo>
                    <a:pt x="402" y="15"/>
                  </a:lnTo>
                  <a:lnTo>
                    <a:pt x="403" y="23"/>
                  </a:lnTo>
                  <a:lnTo>
                    <a:pt x="402" y="32"/>
                  </a:lnTo>
                  <a:lnTo>
                    <a:pt x="397" y="39"/>
                  </a:lnTo>
                  <a:lnTo>
                    <a:pt x="390" y="43"/>
                  </a:lnTo>
                  <a:lnTo>
                    <a:pt x="381" y="45"/>
                  </a:lnTo>
                  <a:lnTo>
                    <a:pt x="22" y="45"/>
                  </a:lnTo>
                  <a:lnTo>
                    <a:pt x="14" y="43"/>
                  </a:lnTo>
                  <a:lnTo>
                    <a:pt x="7" y="39"/>
                  </a:lnTo>
                  <a:lnTo>
                    <a:pt x="2" y="32"/>
                  </a:lnTo>
                  <a:lnTo>
                    <a:pt x="0" y="23"/>
                  </a:lnTo>
                  <a:lnTo>
                    <a:pt x="2" y="15"/>
                  </a:lnTo>
                  <a:lnTo>
                    <a:pt x="7" y="7"/>
                  </a:lnTo>
                  <a:lnTo>
                    <a:pt x="14" y="2"/>
                  </a:lnTo>
                  <a:lnTo>
                    <a:pt x="2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6" name="Freeform 52">
              <a:extLst>
                <a:ext uri="{FF2B5EF4-FFF2-40B4-BE49-F238E27FC236}">
                  <a16:creationId xmlns:a16="http://schemas.microsoft.com/office/drawing/2014/main" id="{00000000-0008-0000-0000-00007E000000}"/>
                </a:ext>
              </a:extLst>
            </xdr:cNvPr>
            <xdr:cNvSpPr>
              <a:spLocks/>
            </xdr:cNvSpPr>
          </xdr:nvSpPr>
          <xdr:spPr bwMode="auto">
            <a:xfrm>
              <a:off x="4486276" y="5832475"/>
              <a:ext cx="212725" cy="30163"/>
            </a:xfrm>
            <a:custGeom>
              <a:avLst/>
              <a:gdLst>
                <a:gd name="T0" fmla="*/ 8 w 134"/>
                <a:gd name="T1" fmla="*/ 0 h 19"/>
                <a:gd name="T2" fmla="*/ 126 w 134"/>
                <a:gd name="T3" fmla="*/ 0 h 19"/>
                <a:gd name="T4" fmla="*/ 129 w 134"/>
                <a:gd name="T5" fmla="*/ 1 h 19"/>
                <a:gd name="T6" fmla="*/ 131 w 134"/>
                <a:gd name="T7" fmla="*/ 3 h 19"/>
                <a:gd name="T8" fmla="*/ 133 w 134"/>
                <a:gd name="T9" fmla="*/ 6 h 19"/>
                <a:gd name="T10" fmla="*/ 134 w 134"/>
                <a:gd name="T11" fmla="*/ 9 h 19"/>
                <a:gd name="T12" fmla="*/ 133 w 134"/>
                <a:gd name="T13" fmla="*/ 13 h 19"/>
                <a:gd name="T14" fmla="*/ 131 w 134"/>
                <a:gd name="T15" fmla="*/ 16 h 19"/>
                <a:gd name="T16" fmla="*/ 129 w 134"/>
                <a:gd name="T17" fmla="*/ 18 h 19"/>
                <a:gd name="T18" fmla="*/ 126 w 134"/>
                <a:gd name="T19" fmla="*/ 19 h 19"/>
                <a:gd name="T20" fmla="*/ 8 w 134"/>
                <a:gd name="T21" fmla="*/ 19 h 19"/>
                <a:gd name="T22" fmla="*/ 5 w 134"/>
                <a:gd name="T23" fmla="*/ 18 h 19"/>
                <a:gd name="T24" fmla="*/ 2 w 134"/>
                <a:gd name="T25" fmla="*/ 16 h 19"/>
                <a:gd name="T26" fmla="*/ 1 w 134"/>
                <a:gd name="T27" fmla="*/ 13 h 19"/>
                <a:gd name="T28" fmla="*/ 0 w 134"/>
                <a:gd name="T29" fmla="*/ 9 h 19"/>
                <a:gd name="T30" fmla="*/ 1 w 134"/>
                <a:gd name="T31" fmla="*/ 6 h 19"/>
                <a:gd name="T32" fmla="*/ 2 w 134"/>
                <a:gd name="T33" fmla="*/ 3 h 19"/>
                <a:gd name="T34" fmla="*/ 5 w 134"/>
                <a:gd name="T35" fmla="*/ 1 h 19"/>
                <a:gd name="T36" fmla="*/ 8 w 134"/>
                <a:gd name="T37"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4" h="19">
                  <a:moveTo>
                    <a:pt x="8" y="0"/>
                  </a:moveTo>
                  <a:lnTo>
                    <a:pt x="126" y="0"/>
                  </a:lnTo>
                  <a:lnTo>
                    <a:pt x="129" y="1"/>
                  </a:lnTo>
                  <a:lnTo>
                    <a:pt x="131" y="3"/>
                  </a:lnTo>
                  <a:lnTo>
                    <a:pt x="133" y="6"/>
                  </a:lnTo>
                  <a:lnTo>
                    <a:pt x="134" y="9"/>
                  </a:lnTo>
                  <a:lnTo>
                    <a:pt x="133" y="13"/>
                  </a:lnTo>
                  <a:lnTo>
                    <a:pt x="131" y="16"/>
                  </a:lnTo>
                  <a:lnTo>
                    <a:pt x="129" y="18"/>
                  </a:lnTo>
                  <a:lnTo>
                    <a:pt x="126" y="19"/>
                  </a:lnTo>
                  <a:lnTo>
                    <a:pt x="8" y="19"/>
                  </a:lnTo>
                  <a:lnTo>
                    <a:pt x="5" y="18"/>
                  </a:lnTo>
                  <a:lnTo>
                    <a:pt x="2" y="16"/>
                  </a:lnTo>
                  <a:lnTo>
                    <a:pt x="1" y="13"/>
                  </a:lnTo>
                  <a:lnTo>
                    <a:pt x="0" y="9"/>
                  </a:lnTo>
                  <a:lnTo>
                    <a:pt x="1" y="6"/>
                  </a:lnTo>
                  <a:lnTo>
                    <a:pt x="2" y="3"/>
                  </a:lnTo>
                  <a:lnTo>
                    <a:pt x="5" y="1"/>
                  </a:lnTo>
                  <a:lnTo>
                    <a:pt x="8"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7" name="Rectangle 53">
              <a:extLst>
                <a:ext uri="{FF2B5EF4-FFF2-40B4-BE49-F238E27FC236}">
                  <a16:creationId xmlns:a16="http://schemas.microsoft.com/office/drawing/2014/main" id="{00000000-0008-0000-0000-00007F000000}"/>
                </a:ext>
              </a:extLst>
            </xdr:cNvPr>
            <xdr:cNvSpPr>
              <a:spLocks noChangeArrowheads="1"/>
            </xdr:cNvSpPr>
          </xdr:nvSpPr>
          <xdr:spPr bwMode="auto">
            <a:xfrm>
              <a:off x="4433888" y="5862638"/>
              <a:ext cx="334963" cy="111125"/>
            </a:xfrm>
            <a:prstGeom prst="rect">
              <a:avLst/>
            </a:prstGeom>
            <a:solidFill>
              <a:schemeClr val="accent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8" name="Rectangle 54">
              <a:extLst>
                <a:ext uri="{FF2B5EF4-FFF2-40B4-BE49-F238E27FC236}">
                  <a16:creationId xmlns:a16="http://schemas.microsoft.com/office/drawing/2014/main" id="{00000000-0008-0000-0000-000080000000}"/>
                </a:ext>
              </a:extLst>
            </xdr:cNvPr>
            <xdr:cNvSpPr>
              <a:spLocks noChangeArrowheads="1"/>
            </xdr:cNvSpPr>
          </xdr:nvSpPr>
          <xdr:spPr bwMode="auto">
            <a:xfrm>
              <a:off x="4484688" y="5892800"/>
              <a:ext cx="222250" cy="50800"/>
            </a:xfrm>
            <a:prstGeom prst="rect">
              <a:avLst/>
            </a:prstGeom>
            <a:solidFill>
              <a:srgbClr val="F7FAFD"/>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9" name="Freeform 55">
              <a:extLst>
                <a:ext uri="{FF2B5EF4-FFF2-40B4-BE49-F238E27FC236}">
                  <a16:creationId xmlns:a16="http://schemas.microsoft.com/office/drawing/2014/main" id="{00000000-0008-0000-0000-000081000000}"/>
                </a:ext>
              </a:extLst>
            </xdr:cNvPr>
            <xdr:cNvSpPr>
              <a:spLocks/>
            </xdr:cNvSpPr>
          </xdr:nvSpPr>
          <xdr:spPr bwMode="auto">
            <a:xfrm>
              <a:off x="4421188" y="5267325"/>
              <a:ext cx="360363" cy="358775"/>
            </a:xfrm>
            <a:custGeom>
              <a:avLst/>
              <a:gdLst>
                <a:gd name="T0" fmla="*/ 113 w 227"/>
                <a:gd name="T1" fmla="*/ 0 h 226"/>
                <a:gd name="T2" fmla="*/ 139 w 227"/>
                <a:gd name="T3" fmla="*/ 4 h 226"/>
                <a:gd name="T4" fmla="*/ 163 w 227"/>
                <a:gd name="T5" fmla="*/ 12 h 226"/>
                <a:gd name="T6" fmla="*/ 184 w 227"/>
                <a:gd name="T7" fmla="*/ 25 h 226"/>
                <a:gd name="T8" fmla="*/ 201 w 227"/>
                <a:gd name="T9" fmla="*/ 43 h 226"/>
                <a:gd name="T10" fmla="*/ 214 w 227"/>
                <a:gd name="T11" fmla="*/ 63 h 226"/>
                <a:gd name="T12" fmla="*/ 224 w 227"/>
                <a:gd name="T13" fmla="*/ 88 h 226"/>
                <a:gd name="T14" fmla="*/ 227 w 227"/>
                <a:gd name="T15" fmla="*/ 113 h 226"/>
                <a:gd name="T16" fmla="*/ 224 w 227"/>
                <a:gd name="T17" fmla="*/ 139 h 226"/>
                <a:gd name="T18" fmla="*/ 214 w 227"/>
                <a:gd name="T19" fmla="*/ 164 h 226"/>
                <a:gd name="T20" fmla="*/ 201 w 227"/>
                <a:gd name="T21" fmla="*/ 184 h 226"/>
                <a:gd name="T22" fmla="*/ 184 w 227"/>
                <a:gd name="T23" fmla="*/ 202 h 226"/>
                <a:gd name="T24" fmla="*/ 163 w 227"/>
                <a:gd name="T25" fmla="*/ 215 h 226"/>
                <a:gd name="T26" fmla="*/ 139 w 227"/>
                <a:gd name="T27" fmla="*/ 223 h 226"/>
                <a:gd name="T28" fmla="*/ 113 w 227"/>
                <a:gd name="T29" fmla="*/ 226 h 226"/>
                <a:gd name="T30" fmla="*/ 87 w 227"/>
                <a:gd name="T31" fmla="*/ 223 h 226"/>
                <a:gd name="T32" fmla="*/ 64 w 227"/>
                <a:gd name="T33" fmla="*/ 215 h 226"/>
                <a:gd name="T34" fmla="*/ 42 w 227"/>
                <a:gd name="T35" fmla="*/ 202 h 226"/>
                <a:gd name="T36" fmla="*/ 25 w 227"/>
                <a:gd name="T37" fmla="*/ 184 h 226"/>
                <a:gd name="T38" fmla="*/ 11 w 227"/>
                <a:gd name="T39" fmla="*/ 164 h 226"/>
                <a:gd name="T40" fmla="*/ 3 w 227"/>
                <a:gd name="T41" fmla="*/ 139 h 226"/>
                <a:gd name="T42" fmla="*/ 0 w 227"/>
                <a:gd name="T43" fmla="*/ 113 h 226"/>
                <a:gd name="T44" fmla="*/ 3 w 227"/>
                <a:gd name="T45" fmla="*/ 88 h 226"/>
                <a:gd name="T46" fmla="*/ 11 w 227"/>
                <a:gd name="T47" fmla="*/ 63 h 226"/>
                <a:gd name="T48" fmla="*/ 25 w 227"/>
                <a:gd name="T49" fmla="*/ 43 h 226"/>
                <a:gd name="T50" fmla="*/ 42 w 227"/>
                <a:gd name="T51" fmla="*/ 25 h 226"/>
                <a:gd name="T52" fmla="*/ 64 w 227"/>
                <a:gd name="T53" fmla="*/ 12 h 226"/>
                <a:gd name="T54" fmla="*/ 87 w 227"/>
                <a:gd name="T55" fmla="*/ 4 h 226"/>
                <a:gd name="T56" fmla="*/ 113 w 227"/>
                <a:gd name="T57"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227" h="226">
                  <a:moveTo>
                    <a:pt x="113" y="0"/>
                  </a:moveTo>
                  <a:lnTo>
                    <a:pt x="139" y="4"/>
                  </a:lnTo>
                  <a:lnTo>
                    <a:pt x="163" y="12"/>
                  </a:lnTo>
                  <a:lnTo>
                    <a:pt x="184" y="25"/>
                  </a:lnTo>
                  <a:lnTo>
                    <a:pt x="201" y="43"/>
                  </a:lnTo>
                  <a:lnTo>
                    <a:pt x="214" y="63"/>
                  </a:lnTo>
                  <a:lnTo>
                    <a:pt x="224" y="88"/>
                  </a:lnTo>
                  <a:lnTo>
                    <a:pt x="227" y="113"/>
                  </a:lnTo>
                  <a:lnTo>
                    <a:pt x="224" y="139"/>
                  </a:lnTo>
                  <a:lnTo>
                    <a:pt x="214" y="164"/>
                  </a:lnTo>
                  <a:lnTo>
                    <a:pt x="201" y="184"/>
                  </a:lnTo>
                  <a:lnTo>
                    <a:pt x="184" y="202"/>
                  </a:lnTo>
                  <a:lnTo>
                    <a:pt x="163" y="215"/>
                  </a:lnTo>
                  <a:lnTo>
                    <a:pt x="139" y="223"/>
                  </a:lnTo>
                  <a:lnTo>
                    <a:pt x="113" y="226"/>
                  </a:lnTo>
                  <a:lnTo>
                    <a:pt x="87" y="223"/>
                  </a:lnTo>
                  <a:lnTo>
                    <a:pt x="64" y="215"/>
                  </a:lnTo>
                  <a:lnTo>
                    <a:pt x="42" y="202"/>
                  </a:lnTo>
                  <a:lnTo>
                    <a:pt x="25" y="184"/>
                  </a:lnTo>
                  <a:lnTo>
                    <a:pt x="11" y="164"/>
                  </a:lnTo>
                  <a:lnTo>
                    <a:pt x="3" y="139"/>
                  </a:lnTo>
                  <a:lnTo>
                    <a:pt x="0" y="113"/>
                  </a:lnTo>
                  <a:lnTo>
                    <a:pt x="3" y="88"/>
                  </a:lnTo>
                  <a:lnTo>
                    <a:pt x="11" y="63"/>
                  </a:lnTo>
                  <a:lnTo>
                    <a:pt x="25" y="43"/>
                  </a:lnTo>
                  <a:lnTo>
                    <a:pt x="42" y="25"/>
                  </a:lnTo>
                  <a:lnTo>
                    <a:pt x="64" y="12"/>
                  </a:lnTo>
                  <a:lnTo>
                    <a:pt x="87" y="4"/>
                  </a:lnTo>
                  <a:lnTo>
                    <a:pt x="11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30" name="Freeform 56">
              <a:extLst>
                <a:ext uri="{FF2B5EF4-FFF2-40B4-BE49-F238E27FC236}">
                  <a16:creationId xmlns:a16="http://schemas.microsoft.com/office/drawing/2014/main" id="{00000000-0008-0000-0000-000082000000}"/>
                </a:ext>
              </a:extLst>
            </xdr:cNvPr>
            <xdr:cNvSpPr>
              <a:spLocks/>
            </xdr:cNvSpPr>
          </xdr:nvSpPr>
          <xdr:spPr bwMode="auto">
            <a:xfrm>
              <a:off x="4495801" y="5346700"/>
              <a:ext cx="207963" cy="196850"/>
            </a:xfrm>
            <a:custGeom>
              <a:avLst/>
              <a:gdLst>
                <a:gd name="T0" fmla="*/ 66 w 131"/>
                <a:gd name="T1" fmla="*/ 0 h 124"/>
                <a:gd name="T2" fmla="*/ 86 w 131"/>
                <a:gd name="T3" fmla="*/ 41 h 124"/>
                <a:gd name="T4" fmla="*/ 131 w 131"/>
                <a:gd name="T5" fmla="*/ 47 h 124"/>
                <a:gd name="T6" fmla="*/ 99 w 131"/>
                <a:gd name="T7" fmla="*/ 79 h 124"/>
                <a:gd name="T8" fmla="*/ 107 w 131"/>
                <a:gd name="T9" fmla="*/ 124 h 124"/>
                <a:gd name="T10" fmla="*/ 66 w 131"/>
                <a:gd name="T11" fmla="*/ 103 h 124"/>
                <a:gd name="T12" fmla="*/ 26 w 131"/>
                <a:gd name="T13" fmla="*/ 124 h 124"/>
                <a:gd name="T14" fmla="*/ 33 w 131"/>
                <a:gd name="T15" fmla="*/ 79 h 124"/>
                <a:gd name="T16" fmla="*/ 0 w 131"/>
                <a:gd name="T17" fmla="*/ 47 h 124"/>
                <a:gd name="T18" fmla="*/ 46 w 131"/>
                <a:gd name="T19" fmla="*/ 41 h 124"/>
                <a:gd name="T20" fmla="*/ 66 w 131"/>
                <a:gd name="T2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1" h="124">
                  <a:moveTo>
                    <a:pt x="66" y="0"/>
                  </a:moveTo>
                  <a:lnTo>
                    <a:pt x="86" y="41"/>
                  </a:lnTo>
                  <a:lnTo>
                    <a:pt x="131" y="47"/>
                  </a:lnTo>
                  <a:lnTo>
                    <a:pt x="99" y="79"/>
                  </a:lnTo>
                  <a:lnTo>
                    <a:pt x="107" y="124"/>
                  </a:lnTo>
                  <a:lnTo>
                    <a:pt x="66" y="103"/>
                  </a:lnTo>
                  <a:lnTo>
                    <a:pt x="26" y="124"/>
                  </a:lnTo>
                  <a:lnTo>
                    <a:pt x="33" y="79"/>
                  </a:lnTo>
                  <a:lnTo>
                    <a:pt x="0" y="47"/>
                  </a:lnTo>
                  <a:lnTo>
                    <a:pt x="46" y="41"/>
                  </a:lnTo>
                  <a:lnTo>
                    <a:pt x="66"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nvGrpSpPr>
          <xdr:cNvPr id="16" name="Group 78">
            <a:extLst>
              <a:ext uri="{FF2B5EF4-FFF2-40B4-BE49-F238E27FC236}">
                <a16:creationId xmlns:a16="http://schemas.microsoft.com/office/drawing/2014/main" id="{00000000-0008-0000-0000-000010000000}"/>
              </a:ext>
            </a:extLst>
          </xdr:cNvPr>
          <xdr:cNvGrpSpPr/>
        </xdr:nvGrpSpPr>
        <xdr:grpSpPr>
          <a:xfrm>
            <a:off x="3888071" y="3155561"/>
            <a:ext cx="464343" cy="463778"/>
            <a:chOff x="2970213" y="3378200"/>
            <a:chExt cx="1301750" cy="1300163"/>
          </a:xfrm>
        </xdr:grpSpPr>
        <xdr:sp macro="" textlink="">
          <xdr:nvSpPr>
            <xdr:cNvPr id="112" name="Freeform 57">
              <a:extLst>
                <a:ext uri="{FF2B5EF4-FFF2-40B4-BE49-F238E27FC236}">
                  <a16:creationId xmlns:a16="http://schemas.microsoft.com/office/drawing/2014/main" id="{00000000-0008-0000-0000-000070000000}"/>
                </a:ext>
              </a:extLst>
            </xdr:cNvPr>
            <xdr:cNvSpPr>
              <a:spLocks/>
            </xdr:cNvSpPr>
          </xdr:nvSpPr>
          <xdr:spPr bwMode="auto">
            <a:xfrm>
              <a:off x="2970213" y="3378200"/>
              <a:ext cx="1301750" cy="1300163"/>
            </a:xfrm>
            <a:custGeom>
              <a:avLst/>
              <a:gdLst>
                <a:gd name="T0" fmla="*/ 409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1 w 820"/>
                <a:gd name="T19" fmla="*/ 216 h 819"/>
                <a:gd name="T20" fmla="*/ 792 w 820"/>
                <a:gd name="T21" fmla="*/ 262 h 819"/>
                <a:gd name="T22" fmla="*/ 807 w 820"/>
                <a:gd name="T23" fmla="*/ 309 h 819"/>
                <a:gd name="T24" fmla="*/ 817 w 820"/>
                <a:gd name="T25" fmla="*/ 358 h 819"/>
                <a:gd name="T26" fmla="*/ 820 w 820"/>
                <a:gd name="T27" fmla="*/ 409 h 819"/>
                <a:gd name="T28" fmla="*/ 817 w 820"/>
                <a:gd name="T29" fmla="*/ 461 h 819"/>
                <a:gd name="T30" fmla="*/ 807 w 820"/>
                <a:gd name="T31" fmla="*/ 510 h 819"/>
                <a:gd name="T32" fmla="*/ 792 w 820"/>
                <a:gd name="T33" fmla="*/ 557 h 819"/>
                <a:gd name="T34" fmla="*/ 771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09 w 820"/>
                <a:gd name="T53" fmla="*/ 819 h 819"/>
                <a:gd name="T54" fmla="*/ 358 w 820"/>
                <a:gd name="T55" fmla="*/ 816 h 819"/>
                <a:gd name="T56" fmla="*/ 309 w 820"/>
                <a:gd name="T57" fmla="*/ 807 h 819"/>
                <a:gd name="T58" fmla="*/ 262 w 820"/>
                <a:gd name="T59" fmla="*/ 792 h 819"/>
                <a:gd name="T60" fmla="*/ 217 w 820"/>
                <a:gd name="T61" fmla="*/ 772 h 819"/>
                <a:gd name="T62" fmla="*/ 175 w 820"/>
                <a:gd name="T63" fmla="*/ 746 h 819"/>
                <a:gd name="T64" fmla="*/ 137 w 820"/>
                <a:gd name="T65" fmla="*/ 716 h 819"/>
                <a:gd name="T66" fmla="*/ 104 w 820"/>
                <a:gd name="T67" fmla="*/ 681 h 819"/>
                <a:gd name="T68" fmla="*/ 74 w 820"/>
                <a:gd name="T69" fmla="*/ 643 h 819"/>
                <a:gd name="T70" fmla="*/ 48 w 820"/>
                <a:gd name="T71" fmla="*/ 602 h 819"/>
                <a:gd name="T72" fmla="*/ 28 w 820"/>
                <a:gd name="T73" fmla="*/ 557 h 819"/>
                <a:gd name="T74" fmla="*/ 12 w 820"/>
                <a:gd name="T75" fmla="*/ 510 h 819"/>
                <a:gd name="T76" fmla="*/ 3 w 820"/>
                <a:gd name="T77" fmla="*/ 461 h 819"/>
                <a:gd name="T78" fmla="*/ 0 w 820"/>
                <a:gd name="T79" fmla="*/ 409 h 819"/>
                <a:gd name="T80" fmla="*/ 3 w 820"/>
                <a:gd name="T81" fmla="*/ 358 h 819"/>
                <a:gd name="T82" fmla="*/ 12 w 820"/>
                <a:gd name="T83" fmla="*/ 309 h 819"/>
                <a:gd name="T84" fmla="*/ 28 w 820"/>
                <a:gd name="T85" fmla="*/ 262 h 819"/>
                <a:gd name="T86" fmla="*/ 48 w 820"/>
                <a:gd name="T87" fmla="*/ 216 h 819"/>
                <a:gd name="T88" fmla="*/ 74 w 820"/>
                <a:gd name="T89" fmla="*/ 175 h 819"/>
                <a:gd name="T90" fmla="*/ 104 w 820"/>
                <a:gd name="T91" fmla="*/ 137 h 819"/>
                <a:gd name="T92" fmla="*/ 137 w 820"/>
                <a:gd name="T93" fmla="*/ 102 h 819"/>
                <a:gd name="T94" fmla="*/ 175 w 820"/>
                <a:gd name="T95" fmla="*/ 73 h 819"/>
                <a:gd name="T96" fmla="*/ 217 w 820"/>
                <a:gd name="T97" fmla="*/ 47 h 819"/>
                <a:gd name="T98" fmla="*/ 262 w 820"/>
                <a:gd name="T99" fmla="*/ 27 h 819"/>
                <a:gd name="T100" fmla="*/ 309 w 820"/>
                <a:gd name="T101" fmla="*/ 12 h 819"/>
                <a:gd name="T102" fmla="*/ 358 w 820"/>
                <a:gd name="T103" fmla="*/ 3 h 819"/>
                <a:gd name="T104" fmla="*/ 409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09" y="0"/>
                  </a:moveTo>
                  <a:lnTo>
                    <a:pt x="462" y="3"/>
                  </a:lnTo>
                  <a:lnTo>
                    <a:pt x="511" y="12"/>
                  </a:lnTo>
                  <a:lnTo>
                    <a:pt x="558" y="27"/>
                  </a:lnTo>
                  <a:lnTo>
                    <a:pt x="602" y="47"/>
                  </a:lnTo>
                  <a:lnTo>
                    <a:pt x="644" y="73"/>
                  </a:lnTo>
                  <a:lnTo>
                    <a:pt x="682" y="102"/>
                  </a:lnTo>
                  <a:lnTo>
                    <a:pt x="716" y="137"/>
                  </a:lnTo>
                  <a:lnTo>
                    <a:pt x="746" y="175"/>
                  </a:lnTo>
                  <a:lnTo>
                    <a:pt x="771" y="216"/>
                  </a:lnTo>
                  <a:lnTo>
                    <a:pt x="792" y="262"/>
                  </a:lnTo>
                  <a:lnTo>
                    <a:pt x="807" y="309"/>
                  </a:lnTo>
                  <a:lnTo>
                    <a:pt x="817" y="358"/>
                  </a:lnTo>
                  <a:lnTo>
                    <a:pt x="820" y="409"/>
                  </a:lnTo>
                  <a:lnTo>
                    <a:pt x="817" y="461"/>
                  </a:lnTo>
                  <a:lnTo>
                    <a:pt x="807" y="510"/>
                  </a:lnTo>
                  <a:lnTo>
                    <a:pt x="792" y="557"/>
                  </a:lnTo>
                  <a:lnTo>
                    <a:pt x="771" y="602"/>
                  </a:lnTo>
                  <a:lnTo>
                    <a:pt x="746" y="643"/>
                  </a:lnTo>
                  <a:lnTo>
                    <a:pt x="716" y="681"/>
                  </a:lnTo>
                  <a:lnTo>
                    <a:pt x="682" y="716"/>
                  </a:lnTo>
                  <a:lnTo>
                    <a:pt x="644" y="746"/>
                  </a:lnTo>
                  <a:lnTo>
                    <a:pt x="602" y="772"/>
                  </a:lnTo>
                  <a:lnTo>
                    <a:pt x="558" y="792"/>
                  </a:lnTo>
                  <a:lnTo>
                    <a:pt x="511" y="807"/>
                  </a:lnTo>
                  <a:lnTo>
                    <a:pt x="462" y="816"/>
                  </a:lnTo>
                  <a:lnTo>
                    <a:pt x="409" y="819"/>
                  </a:lnTo>
                  <a:lnTo>
                    <a:pt x="358" y="816"/>
                  </a:lnTo>
                  <a:lnTo>
                    <a:pt x="309" y="807"/>
                  </a:lnTo>
                  <a:lnTo>
                    <a:pt x="262" y="792"/>
                  </a:lnTo>
                  <a:lnTo>
                    <a:pt x="217" y="772"/>
                  </a:lnTo>
                  <a:lnTo>
                    <a:pt x="175" y="746"/>
                  </a:lnTo>
                  <a:lnTo>
                    <a:pt x="137" y="716"/>
                  </a:lnTo>
                  <a:lnTo>
                    <a:pt x="104" y="681"/>
                  </a:lnTo>
                  <a:lnTo>
                    <a:pt x="74" y="643"/>
                  </a:lnTo>
                  <a:lnTo>
                    <a:pt x="48" y="602"/>
                  </a:lnTo>
                  <a:lnTo>
                    <a:pt x="28" y="557"/>
                  </a:lnTo>
                  <a:lnTo>
                    <a:pt x="12" y="510"/>
                  </a:lnTo>
                  <a:lnTo>
                    <a:pt x="3" y="461"/>
                  </a:lnTo>
                  <a:lnTo>
                    <a:pt x="0" y="409"/>
                  </a:lnTo>
                  <a:lnTo>
                    <a:pt x="3" y="358"/>
                  </a:lnTo>
                  <a:lnTo>
                    <a:pt x="12" y="309"/>
                  </a:lnTo>
                  <a:lnTo>
                    <a:pt x="28" y="262"/>
                  </a:lnTo>
                  <a:lnTo>
                    <a:pt x="48" y="216"/>
                  </a:lnTo>
                  <a:lnTo>
                    <a:pt x="74" y="175"/>
                  </a:lnTo>
                  <a:lnTo>
                    <a:pt x="104" y="137"/>
                  </a:lnTo>
                  <a:lnTo>
                    <a:pt x="137" y="102"/>
                  </a:lnTo>
                  <a:lnTo>
                    <a:pt x="175" y="73"/>
                  </a:lnTo>
                  <a:lnTo>
                    <a:pt x="217" y="47"/>
                  </a:lnTo>
                  <a:lnTo>
                    <a:pt x="262" y="27"/>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3" name="Freeform 58">
              <a:extLst>
                <a:ext uri="{FF2B5EF4-FFF2-40B4-BE49-F238E27FC236}">
                  <a16:creationId xmlns:a16="http://schemas.microsoft.com/office/drawing/2014/main" id="{00000000-0008-0000-0000-000071000000}"/>
                </a:ext>
              </a:extLst>
            </xdr:cNvPr>
            <xdr:cNvSpPr>
              <a:spLocks/>
            </xdr:cNvSpPr>
          </xdr:nvSpPr>
          <xdr:spPr bwMode="auto">
            <a:xfrm>
              <a:off x="3178176" y="3586163"/>
              <a:ext cx="884238" cy="885825"/>
            </a:xfrm>
            <a:custGeom>
              <a:avLst/>
              <a:gdLst>
                <a:gd name="T0" fmla="*/ 278 w 557"/>
                <a:gd name="T1" fmla="*/ 0 h 558"/>
                <a:gd name="T2" fmla="*/ 320 w 557"/>
                <a:gd name="T3" fmla="*/ 2 h 558"/>
                <a:gd name="T4" fmla="*/ 359 w 557"/>
                <a:gd name="T5" fmla="*/ 12 h 558"/>
                <a:gd name="T6" fmla="*/ 396 w 557"/>
                <a:gd name="T7" fmla="*/ 26 h 558"/>
                <a:gd name="T8" fmla="*/ 430 w 557"/>
                <a:gd name="T9" fmla="*/ 44 h 558"/>
                <a:gd name="T10" fmla="*/ 462 w 557"/>
                <a:gd name="T11" fmla="*/ 68 h 558"/>
                <a:gd name="T12" fmla="*/ 489 w 557"/>
                <a:gd name="T13" fmla="*/ 96 h 558"/>
                <a:gd name="T14" fmla="*/ 512 w 557"/>
                <a:gd name="T15" fmla="*/ 126 h 558"/>
                <a:gd name="T16" fmla="*/ 532 w 557"/>
                <a:gd name="T17" fmla="*/ 161 h 558"/>
                <a:gd name="T18" fmla="*/ 545 w 557"/>
                <a:gd name="T19" fmla="*/ 198 h 558"/>
                <a:gd name="T20" fmla="*/ 554 w 557"/>
                <a:gd name="T21" fmla="*/ 237 h 558"/>
                <a:gd name="T22" fmla="*/ 557 w 557"/>
                <a:gd name="T23" fmla="*/ 278 h 558"/>
                <a:gd name="T24" fmla="*/ 554 w 557"/>
                <a:gd name="T25" fmla="*/ 319 h 558"/>
                <a:gd name="T26" fmla="*/ 545 w 557"/>
                <a:gd name="T27" fmla="*/ 358 h 558"/>
                <a:gd name="T28" fmla="*/ 532 w 557"/>
                <a:gd name="T29" fmla="*/ 395 h 558"/>
                <a:gd name="T30" fmla="*/ 512 w 557"/>
                <a:gd name="T31" fmla="*/ 430 h 558"/>
                <a:gd name="T32" fmla="*/ 489 w 557"/>
                <a:gd name="T33" fmla="*/ 461 h 558"/>
                <a:gd name="T34" fmla="*/ 462 w 557"/>
                <a:gd name="T35" fmla="*/ 489 h 558"/>
                <a:gd name="T36" fmla="*/ 430 w 557"/>
                <a:gd name="T37" fmla="*/ 512 h 558"/>
                <a:gd name="T38" fmla="*/ 396 w 557"/>
                <a:gd name="T39" fmla="*/ 531 h 558"/>
                <a:gd name="T40" fmla="*/ 359 w 557"/>
                <a:gd name="T41" fmla="*/ 545 h 558"/>
                <a:gd name="T42" fmla="*/ 320 w 557"/>
                <a:gd name="T43" fmla="*/ 554 h 558"/>
                <a:gd name="T44" fmla="*/ 278 w 557"/>
                <a:gd name="T45" fmla="*/ 558 h 558"/>
                <a:gd name="T46" fmla="*/ 237 w 557"/>
                <a:gd name="T47" fmla="*/ 554 h 558"/>
                <a:gd name="T48" fmla="*/ 198 w 557"/>
                <a:gd name="T49" fmla="*/ 545 h 558"/>
                <a:gd name="T50" fmla="*/ 161 w 557"/>
                <a:gd name="T51" fmla="*/ 531 h 558"/>
                <a:gd name="T52" fmla="*/ 127 w 557"/>
                <a:gd name="T53" fmla="*/ 512 h 558"/>
                <a:gd name="T54" fmla="*/ 96 w 557"/>
                <a:gd name="T55" fmla="*/ 489 h 558"/>
                <a:gd name="T56" fmla="*/ 69 w 557"/>
                <a:gd name="T57" fmla="*/ 461 h 558"/>
                <a:gd name="T58" fmla="*/ 45 w 557"/>
                <a:gd name="T59" fmla="*/ 430 h 558"/>
                <a:gd name="T60" fmla="*/ 26 w 557"/>
                <a:gd name="T61" fmla="*/ 395 h 558"/>
                <a:gd name="T62" fmla="*/ 12 w 557"/>
                <a:gd name="T63" fmla="*/ 358 h 558"/>
                <a:gd name="T64" fmla="*/ 3 w 557"/>
                <a:gd name="T65" fmla="*/ 319 h 558"/>
                <a:gd name="T66" fmla="*/ 0 w 557"/>
                <a:gd name="T67" fmla="*/ 278 h 558"/>
                <a:gd name="T68" fmla="*/ 3 w 557"/>
                <a:gd name="T69" fmla="*/ 237 h 558"/>
                <a:gd name="T70" fmla="*/ 12 w 557"/>
                <a:gd name="T71" fmla="*/ 198 h 558"/>
                <a:gd name="T72" fmla="*/ 26 w 557"/>
                <a:gd name="T73" fmla="*/ 161 h 558"/>
                <a:gd name="T74" fmla="*/ 45 w 557"/>
                <a:gd name="T75" fmla="*/ 126 h 558"/>
                <a:gd name="T76" fmla="*/ 69 w 557"/>
                <a:gd name="T77" fmla="*/ 96 h 558"/>
                <a:gd name="T78" fmla="*/ 96 w 557"/>
                <a:gd name="T79" fmla="*/ 68 h 558"/>
                <a:gd name="T80" fmla="*/ 127 w 557"/>
                <a:gd name="T81" fmla="*/ 44 h 558"/>
                <a:gd name="T82" fmla="*/ 161 w 557"/>
                <a:gd name="T83" fmla="*/ 26 h 558"/>
                <a:gd name="T84" fmla="*/ 198 w 557"/>
                <a:gd name="T85" fmla="*/ 12 h 558"/>
                <a:gd name="T86" fmla="*/ 237 w 557"/>
                <a:gd name="T87" fmla="*/ 2 h 558"/>
                <a:gd name="T88" fmla="*/ 278 w 557"/>
                <a:gd name="T89" fmla="*/ 0 h 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557" h="558">
                  <a:moveTo>
                    <a:pt x="278" y="0"/>
                  </a:moveTo>
                  <a:lnTo>
                    <a:pt x="320" y="2"/>
                  </a:lnTo>
                  <a:lnTo>
                    <a:pt x="359" y="12"/>
                  </a:lnTo>
                  <a:lnTo>
                    <a:pt x="396" y="26"/>
                  </a:lnTo>
                  <a:lnTo>
                    <a:pt x="430" y="44"/>
                  </a:lnTo>
                  <a:lnTo>
                    <a:pt x="462" y="68"/>
                  </a:lnTo>
                  <a:lnTo>
                    <a:pt x="489" y="96"/>
                  </a:lnTo>
                  <a:lnTo>
                    <a:pt x="512" y="126"/>
                  </a:lnTo>
                  <a:lnTo>
                    <a:pt x="532" y="161"/>
                  </a:lnTo>
                  <a:lnTo>
                    <a:pt x="545" y="198"/>
                  </a:lnTo>
                  <a:lnTo>
                    <a:pt x="554" y="237"/>
                  </a:lnTo>
                  <a:lnTo>
                    <a:pt x="557" y="278"/>
                  </a:lnTo>
                  <a:lnTo>
                    <a:pt x="554" y="319"/>
                  </a:lnTo>
                  <a:lnTo>
                    <a:pt x="545" y="358"/>
                  </a:lnTo>
                  <a:lnTo>
                    <a:pt x="532" y="395"/>
                  </a:lnTo>
                  <a:lnTo>
                    <a:pt x="512" y="430"/>
                  </a:lnTo>
                  <a:lnTo>
                    <a:pt x="489" y="461"/>
                  </a:lnTo>
                  <a:lnTo>
                    <a:pt x="462" y="489"/>
                  </a:lnTo>
                  <a:lnTo>
                    <a:pt x="430" y="512"/>
                  </a:lnTo>
                  <a:lnTo>
                    <a:pt x="396" y="531"/>
                  </a:lnTo>
                  <a:lnTo>
                    <a:pt x="359" y="545"/>
                  </a:lnTo>
                  <a:lnTo>
                    <a:pt x="320" y="554"/>
                  </a:lnTo>
                  <a:lnTo>
                    <a:pt x="278" y="558"/>
                  </a:lnTo>
                  <a:lnTo>
                    <a:pt x="237" y="554"/>
                  </a:lnTo>
                  <a:lnTo>
                    <a:pt x="198" y="545"/>
                  </a:lnTo>
                  <a:lnTo>
                    <a:pt x="161" y="531"/>
                  </a:lnTo>
                  <a:lnTo>
                    <a:pt x="127" y="512"/>
                  </a:lnTo>
                  <a:lnTo>
                    <a:pt x="96" y="489"/>
                  </a:lnTo>
                  <a:lnTo>
                    <a:pt x="69" y="461"/>
                  </a:lnTo>
                  <a:lnTo>
                    <a:pt x="45" y="430"/>
                  </a:lnTo>
                  <a:lnTo>
                    <a:pt x="26" y="395"/>
                  </a:lnTo>
                  <a:lnTo>
                    <a:pt x="12" y="358"/>
                  </a:lnTo>
                  <a:lnTo>
                    <a:pt x="3" y="319"/>
                  </a:lnTo>
                  <a:lnTo>
                    <a:pt x="0" y="278"/>
                  </a:lnTo>
                  <a:lnTo>
                    <a:pt x="3" y="237"/>
                  </a:lnTo>
                  <a:lnTo>
                    <a:pt x="12" y="198"/>
                  </a:lnTo>
                  <a:lnTo>
                    <a:pt x="26" y="161"/>
                  </a:lnTo>
                  <a:lnTo>
                    <a:pt x="45" y="126"/>
                  </a:lnTo>
                  <a:lnTo>
                    <a:pt x="69" y="96"/>
                  </a:lnTo>
                  <a:lnTo>
                    <a:pt x="96" y="68"/>
                  </a:lnTo>
                  <a:lnTo>
                    <a:pt x="127" y="44"/>
                  </a:lnTo>
                  <a:lnTo>
                    <a:pt x="161" y="26"/>
                  </a:lnTo>
                  <a:lnTo>
                    <a:pt x="198" y="12"/>
                  </a:lnTo>
                  <a:lnTo>
                    <a:pt x="237" y="2"/>
                  </a:lnTo>
                  <a:lnTo>
                    <a:pt x="278"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4" name="Freeform 59">
              <a:extLst>
                <a:ext uri="{FF2B5EF4-FFF2-40B4-BE49-F238E27FC236}">
                  <a16:creationId xmlns:a16="http://schemas.microsoft.com/office/drawing/2014/main" id="{00000000-0008-0000-0000-000072000000}"/>
                </a:ext>
              </a:extLst>
            </xdr:cNvPr>
            <xdr:cNvSpPr>
              <a:spLocks/>
            </xdr:cNvSpPr>
          </xdr:nvSpPr>
          <xdr:spPr bwMode="auto">
            <a:xfrm>
              <a:off x="3278188" y="3689350"/>
              <a:ext cx="676275" cy="677863"/>
            </a:xfrm>
            <a:custGeom>
              <a:avLst/>
              <a:gdLst>
                <a:gd name="T0" fmla="*/ 213 w 426"/>
                <a:gd name="T1" fmla="*/ 0 h 427"/>
                <a:gd name="T2" fmla="*/ 247 w 426"/>
                <a:gd name="T3" fmla="*/ 3 h 427"/>
                <a:gd name="T4" fmla="*/ 280 w 426"/>
                <a:gd name="T5" fmla="*/ 11 h 427"/>
                <a:gd name="T6" fmla="*/ 311 w 426"/>
                <a:gd name="T7" fmla="*/ 25 h 427"/>
                <a:gd name="T8" fmla="*/ 338 w 426"/>
                <a:gd name="T9" fmla="*/ 42 h 427"/>
                <a:gd name="T10" fmla="*/ 364 w 426"/>
                <a:gd name="T11" fmla="*/ 62 h 427"/>
                <a:gd name="T12" fmla="*/ 385 w 426"/>
                <a:gd name="T13" fmla="*/ 87 h 427"/>
                <a:gd name="T14" fmla="*/ 402 w 426"/>
                <a:gd name="T15" fmla="*/ 116 h 427"/>
                <a:gd name="T16" fmla="*/ 415 w 426"/>
                <a:gd name="T17" fmla="*/ 146 h 427"/>
                <a:gd name="T18" fmla="*/ 424 w 426"/>
                <a:gd name="T19" fmla="*/ 178 h 427"/>
                <a:gd name="T20" fmla="*/ 426 w 426"/>
                <a:gd name="T21" fmla="*/ 213 h 427"/>
                <a:gd name="T22" fmla="*/ 424 w 426"/>
                <a:gd name="T23" fmla="*/ 248 h 427"/>
                <a:gd name="T24" fmla="*/ 415 w 426"/>
                <a:gd name="T25" fmla="*/ 281 h 427"/>
                <a:gd name="T26" fmla="*/ 402 w 426"/>
                <a:gd name="T27" fmla="*/ 311 h 427"/>
                <a:gd name="T28" fmla="*/ 385 w 426"/>
                <a:gd name="T29" fmla="*/ 340 h 427"/>
                <a:gd name="T30" fmla="*/ 364 w 426"/>
                <a:gd name="T31" fmla="*/ 364 h 427"/>
                <a:gd name="T32" fmla="*/ 338 w 426"/>
                <a:gd name="T33" fmla="*/ 386 h 427"/>
                <a:gd name="T34" fmla="*/ 311 w 426"/>
                <a:gd name="T35" fmla="*/ 402 h 427"/>
                <a:gd name="T36" fmla="*/ 280 w 426"/>
                <a:gd name="T37" fmla="*/ 416 h 427"/>
                <a:gd name="T38" fmla="*/ 247 w 426"/>
                <a:gd name="T39" fmla="*/ 424 h 427"/>
                <a:gd name="T40" fmla="*/ 213 w 426"/>
                <a:gd name="T41" fmla="*/ 427 h 427"/>
                <a:gd name="T42" fmla="*/ 178 w 426"/>
                <a:gd name="T43" fmla="*/ 424 h 427"/>
                <a:gd name="T44" fmla="*/ 146 w 426"/>
                <a:gd name="T45" fmla="*/ 416 h 427"/>
                <a:gd name="T46" fmla="*/ 115 w 426"/>
                <a:gd name="T47" fmla="*/ 402 h 427"/>
                <a:gd name="T48" fmla="*/ 87 w 426"/>
                <a:gd name="T49" fmla="*/ 386 h 427"/>
                <a:gd name="T50" fmla="*/ 62 w 426"/>
                <a:gd name="T51" fmla="*/ 364 h 427"/>
                <a:gd name="T52" fmla="*/ 41 w 426"/>
                <a:gd name="T53" fmla="*/ 340 h 427"/>
                <a:gd name="T54" fmla="*/ 23 w 426"/>
                <a:gd name="T55" fmla="*/ 311 h 427"/>
                <a:gd name="T56" fmla="*/ 11 w 426"/>
                <a:gd name="T57" fmla="*/ 281 h 427"/>
                <a:gd name="T58" fmla="*/ 3 w 426"/>
                <a:gd name="T59" fmla="*/ 248 h 427"/>
                <a:gd name="T60" fmla="*/ 0 w 426"/>
                <a:gd name="T61" fmla="*/ 213 h 427"/>
                <a:gd name="T62" fmla="*/ 3 w 426"/>
                <a:gd name="T63" fmla="*/ 178 h 427"/>
                <a:gd name="T64" fmla="*/ 11 w 426"/>
                <a:gd name="T65" fmla="*/ 146 h 427"/>
                <a:gd name="T66" fmla="*/ 23 w 426"/>
                <a:gd name="T67" fmla="*/ 116 h 427"/>
                <a:gd name="T68" fmla="*/ 41 w 426"/>
                <a:gd name="T69" fmla="*/ 87 h 427"/>
                <a:gd name="T70" fmla="*/ 62 w 426"/>
                <a:gd name="T71" fmla="*/ 62 h 427"/>
                <a:gd name="T72" fmla="*/ 87 w 426"/>
                <a:gd name="T73" fmla="*/ 42 h 427"/>
                <a:gd name="T74" fmla="*/ 115 w 426"/>
                <a:gd name="T75" fmla="*/ 25 h 427"/>
                <a:gd name="T76" fmla="*/ 146 w 426"/>
                <a:gd name="T77" fmla="*/ 11 h 427"/>
                <a:gd name="T78" fmla="*/ 178 w 426"/>
                <a:gd name="T79" fmla="*/ 3 h 427"/>
                <a:gd name="T80" fmla="*/ 213 w 426"/>
                <a:gd name="T81"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26" h="427">
                  <a:moveTo>
                    <a:pt x="213" y="0"/>
                  </a:moveTo>
                  <a:lnTo>
                    <a:pt x="247" y="3"/>
                  </a:lnTo>
                  <a:lnTo>
                    <a:pt x="280" y="11"/>
                  </a:lnTo>
                  <a:lnTo>
                    <a:pt x="311" y="25"/>
                  </a:lnTo>
                  <a:lnTo>
                    <a:pt x="338" y="42"/>
                  </a:lnTo>
                  <a:lnTo>
                    <a:pt x="364" y="62"/>
                  </a:lnTo>
                  <a:lnTo>
                    <a:pt x="385" y="87"/>
                  </a:lnTo>
                  <a:lnTo>
                    <a:pt x="402" y="116"/>
                  </a:lnTo>
                  <a:lnTo>
                    <a:pt x="415" y="146"/>
                  </a:lnTo>
                  <a:lnTo>
                    <a:pt x="424" y="178"/>
                  </a:lnTo>
                  <a:lnTo>
                    <a:pt x="426" y="213"/>
                  </a:lnTo>
                  <a:lnTo>
                    <a:pt x="424" y="248"/>
                  </a:lnTo>
                  <a:lnTo>
                    <a:pt x="415" y="281"/>
                  </a:lnTo>
                  <a:lnTo>
                    <a:pt x="402" y="311"/>
                  </a:lnTo>
                  <a:lnTo>
                    <a:pt x="385" y="340"/>
                  </a:lnTo>
                  <a:lnTo>
                    <a:pt x="364" y="364"/>
                  </a:lnTo>
                  <a:lnTo>
                    <a:pt x="338" y="386"/>
                  </a:lnTo>
                  <a:lnTo>
                    <a:pt x="311" y="402"/>
                  </a:lnTo>
                  <a:lnTo>
                    <a:pt x="280" y="416"/>
                  </a:lnTo>
                  <a:lnTo>
                    <a:pt x="247" y="424"/>
                  </a:lnTo>
                  <a:lnTo>
                    <a:pt x="213" y="427"/>
                  </a:lnTo>
                  <a:lnTo>
                    <a:pt x="178" y="424"/>
                  </a:lnTo>
                  <a:lnTo>
                    <a:pt x="146" y="416"/>
                  </a:lnTo>
                  <a:lnTo>
                    <a:pt x="115" y="402"/>
                  </a:lnTo>
                  <a:lnTo>
                    <a:pt x="87" y="386"/>
                  </a:lnTo>
                  <a:lnTo>
                    <a:pt x="62" y="364"/>
                  </a:lnTo>
                  <a:lnTo>
                    <a:pt x="41" y="340"/>
                  </a:lnTo>
                  <a:lnTo>
                    <a:pt x="23" y="311"/>
                  </a:lnTo>
                  <a:lnTo>
                    <a:pt x="11" y="281"/>
                  </a:lnTo>
                  <a:lnTo>
                    <a:pt x="3" y="248"/>
                  </a:lnTo>
                  <a:lnTo>
                    <a:pt x="0" y="213"/>
                  </a:lnTo>
                  <a:lnTo>
                    <a:pt x="3" y="178"/>
                  </a:lnTo>
                  <a:lnTo>
                    <a:pt x="11" y="146"/>
                  </a:lnTo>
                  <a:lnTo>
                    <a:pt x="23" y="116"/>
                  </a:lnTo>
                  <a:lnTo>
                    <a:pt x="41" y="87"/>
                  </a:lnTo>
                  <a:lnTo>
                    <a:pt x="62" y="62"/>
                  </a:lnTo>
                  <a:lnTo>
                    <a:pt x="87" y="42"/>
                  </a:lnTo>
                  <a:lnTo>
                    <a:pt x="115" y="25"/>
                  </a:lnTo>
                  <a:lnTo>
                    <a:pt x="146" y="11"/>
                  </a:lnTo>
                  <a:lnTo>
                    <a:pt x="178" y="3"/>
                  </a:lnTo>
                  <a:lnTo>
                    <a:pt x="213"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5" name="Freeform 60">
              <a:extLst>
                <a:ext uri="{FF2B5EF4-FFF2-40B4-BE49-F238E27FC236}">
                  <a16:creationId xmlns:a16="http://schemas.microsoft.com/office/drawing/2014/main" id="{00000000-0008-0000-0000-000073000000}"/>
                </a:ext>
              </a:extLst>
            </xdr:cNvPr>
            <xdr:cNvSpPr>
              <a:spLocks/>
            </xdr:cNvSpPr>
          </xdr:nvSpPr>
          <xdr:spPr bwMode="auto">
            <a:xfrm>
              <a:off x="3371851" y="3783013"/>
              <a:ext cx="488950" cy="488950"/>
            </a:xfrm>
            <a:custGeom>
              <a:avLst/>
              <a:gdLst>
                <a:gd name="T0" fmla="*/ 154 w 308"/>
                <a:gd name="T1" fmla="*/ 0 h 308"/>
                <a:gd name="T2" fmla="*/ 185 w 308"/>
                <a:gd name="T3" fmla="*/ 3 h 308"/>
                <a:gd name="T4" fmla="*/ 214 w 308"/>
                <a:gd name="T5" fmla="*/ 13 h 308"/>
                <a:gd name="T6" fmla="*/ 240 w 308"/>
                <a:gd name="T7" fmla="*/ 27 h 308"/>
                <a:gd name="T8" fmla="*/ 263 w 308"/>
                <a:gd name="T9" fmla="*/ 46 h 308"/>
                <a:gd name="T10" fmla="*/ 281 w 308"/>
                <a:gd name="T11" fmla="*/ 68 h 308"/>
                <a:gd name="T12" fmla="*/ 296 w 308"/>
                <a:gd name="T13" fmla="*/ 95 h 308"/>
                <a:gd name="T14" fmla="*/ 305 w 308"/>
                <a:gd name="T15" fmla="*/ 124 h 308"/>
                <a:gd name="T16" fmla="*/ 308 w 308"/>
                <a:gd name="T17" fmla="*/ 154 h 308"/>
                <a:gd name="T18" fmla="*/ 305 w 308"/>
                <a:gd name="T19" fmla="*/ 185 h 308"/>
                <a:gd name="T20" fmla="*/ 296 w 308"/>
                <a:gd name="T21" fmla="*/ 214 h 308"/>
                <a:gd name="T22" fmla="*/ 281 w 308"/>
                <a:gd name="T23" fmla="*/ 241 h 308"/>
                <a:gd name="T24" fmla="*/ 263 w 308"/>
                <a:gd name="T25" fmla="*/ 263 h 308"/>
                <a:gd name="T26" fmla="*/ 240 w 308"/>
                <a:gd name="T27" fmla="*/ 283 h 308"/>
                <a:gd name="T28" fmla="*/ 214 w 308"/>
                <a:gd name="T29" fmla="*/ 296 h 308"/>
                <a:gd name="T30" fmla="*/ 185 w 308"/>
                <a:gd name="T31" fmla="*/ 305 h 308"/>
                <a:gd name="T32" fmla="*/ 154 w 308"/>
                <a:gd name="T33" fmla="*/ 308 h 308"/>
                <a:gd name="T34" fmla="*/ 122 w 308"/>
                <a:gd name="T35" fmla="*/ 305 h 308"/>
                <a:gd name="T36" fmla="*/ 94 w 308"/>
                <a:gd name="T37" fmla="*/ 296 h 308"/>
                <a:gd name="T38" fmla="*/ 68 w 308"/>
                <a:gd name="T39" fmla="*/ 283 h 308"/>
                <a:gd name="T40" fmla="*/ 45 w 308"/>
                <a:gd name="T41" fmla="*/ 263 h 308"/>
                <a:gd name="T42" fmla="*/ 26 w 308"/>
                <a:gd name="T43" fmla="*/ 241 h 308"/>
                <a:gd name="T44" fmla="*/ 12 w 308"/>
                <a:gd name="T45" fmla="*/ 214 h 308"/>
                <a:gd name="T46" fmla="*/ 3 w 308"/>
                <a:gd name="T47" fmla="*/ 185 h 308"/>
                <a:gd name="T48" fmla="*/ 0 w 308"/>
                <a:gd name="T49" fmla="*/ 154 h 308"/>
                <a:gd name="T50" fmla="*/ 3 w 308"/>
                <a:gd name="T51" fmla="*/ 124 h 308"/>
                <a:gd name="T52" fmla="*/ 12 w 308"/>
                <a:gd name="T53" fmla="*/ 95 h 308"/>
                <a:gd name="T54" fmla="*/ 26 w 308"/>
                <a:gd name="T55" fmla="*/ 68 h 308"/>
                <a:gd name="T56" fmla="*/ 45 w 308"/>
                <a:gd name="T57" fmla="*/ 46 h 308"/>
                <a:gd name="T58" fmla="*/ 68 w 308"/>
                <a:gd name="T59" fmla="*/ 27 h 308"/>
                <a:gd name="T60" fmla="*/ 94 w 308"/>
                <a:gd name="T61" fmla="*/ 13 h 308"/>
                <a:gd name="T62" fmla="*/ 122 w 308"/>
                <a:gd name="T63" fmla="*/ 3 h 308"/>
                <a:gd name="T64" fmla="*/ 154 w 308"/>
                <a:gd name="T65" fmla="*/ 0 h 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08" h="308">
                  <a:moveTo>
                    <a:pt x="154" y="0"/>
                  </a:moveTo>
                  <a:lnTo>
                    <a:pt x="185" y="3"/>
                  </a:lnTo>
                  <a:lnTo>
                    <a:pt x="214" y="13"/>
                  </a:lnTo>
                  <a:lnTo>
                    <a:pt x="240" y="27"/>
                  </a:lnTo>
                  <a:lnTo>
                    <a:pt x="263" y="46"/>
                  </a:lnTo>
                  <a:lnTo>
                    <a:pt x="281" y="68"/>
                  </a:lnTo>
                  <a:lnTo>
                    <a:pt x="296" y="95"/>
                  </a:lnTo>
                  <a:lnTo>
                    <a:pt x="305" y="124"/>
                  </a:lnTo>
                  <a:lnTo>
                    <a:pt x="308" y="154"/>
                  </a:lnTo>
                  <a:lnTo>
                    <a:pt x="305" y="185"/>
                  </a:lnTo>
                  <a:lnTo>
                    <a:pt x="296" y="214"/>
                  </a:lnTo>
                  <a:lnTo>
                    <a:pt x="281" y="241"/>
                  </a:lnTo>
                  <a:lnTo>
                    <a:pt x="263" y="263"/>
                  </a:lnTo>
                  <a:lnTo>
                    <a:pt x="240" y="283"/>
                  </a:lnTo>
                  <a:lnTo>
                    <a:pt x="214" y="296"/>
                  </a:lnTo>
                  <a:lnTo>
                    <a:pt x="185" y="305"/>
                  </a:lnTo>
                  <a:lnTo>
                    <a:pt x="154" y="308"/>
                  </a:lnTo>
                  <a:lnTo>
                    <a:pt x="122" y="305"/>
                  </a:lnTo>
                  <a:lnTo>
                    <a:pt x="94" y="296"/>
                  </a:lnTo>
                  <a:lnTo>
                    <a:pt x="68" y="283"/>
                  </a:lnTo>
                  <a:lnTo>
                    <a:pt x="45" y="263"/>
                  </a:lnTo>
                  <a:lnTo>
                    <a:pt x="26" y="241"/>
                  </a:lnTo>
                  <a:lnTo>
                    <a:pt x="12" y="214"/>
                  </a:lnTo>
                  <a:lnTo>
                    <a:pt x="3" y="185"/>
                  </a:lnTo>
                  <a:lnTo>
                    <a:pt x="0" y="154"/>
                  </a:lnTo>
                  <a:lnTo>
                    <a:pt x="3" y="124"/>
                  </a:lnTo>
                  <a:lnTo>
                    <a:pt x="12" y="95"/>
                  </a:lnTo>
                  <a:lnTo>
                    <a:pt x="26" y="68"/>
                  </a:lnTo>
                  <a:lnTo>
                    <a:pt x="45" y="46"/>
                  </a:lnTo>
                  <a:lnTo>
                    <a:pt x="68" y="27"/>
                  </a:lnTo>
                  <a:lnTo>
                    <a:pt x="94" y="13"/>
                  </a:lnTo>
                  <a:lnTo>
                    <a:pt x="122" y="3"/>
                  </a:lnTo>
                  <a:lnTo>
                    <a:pt x="154"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6" name="Freeform 61">
              <a:extLst>
                <a:ext uri="{FF2B5EF4-FFF2-40B4-BE49-F238E27FC236}">
                  <a16:creationId xmlns:a16="http://schemas.microsoft.com/office/drawing/2014/main" id="{00000000-0008-0000-0000-000074000000}"/>
                </a:ext>
              </a:extLst>
            </xdr:cNvPr>
            <xdr:cNvSpPr>
              <a:spLocks/>
            </xdr:cNvSpPr>
          </xdr:nvSpPr>
          <xdr:spPr bwMode="auto">
            <a:xfrm>
              <a:off x="3470276" y="3876675"/>
              <a:ext cx="301625" cy="303213"/>
            </a:xfrm>
            <a:custGeom>
              <a:avLst/>
              <a:gdLst>
                <a:gd name="T0" fmla="*/ 94 w 190"/>
                <a:gd name="T1" fmla="*/ 0 h 191"/>
                <a:gd name="T2" fmla="*/ 117 w 190"/>
                <a:gd name="T3" fmla="*/ 2 h 191"/>
                <a:gd name="T4" fmla="*/ 136 w 190"/>
                <a:gd name="T5" fmla="*/ 10 h 191"/>
                <a:gd name="T6" fmla="*/ 154 w 190"/>
                <a:gd name="T7" fmla="*/ 21 h 191"/>
                <a:gd name="T8" fmla="*/ 169 w 190"/>
                <a:gd name="T9" fmla="*/ 36 h 191"/>
                <a:gd name="T10" fmla="*/ 180 w 190"/>
                <a:gd name="T11" fmla="*/ 53 h 191"/>
                <a:gd name="T12" fmla="*/ 188 w 190"/>
                <a:gd name="T13" fmla="*/ 74 h 191"/>
                <a:gd name="T14" fmla="*/ 190 w 190"/>
                <a:gd name="T15" fmla="*/ 95 h 191"/>
                <a:gd name="T16" fmla="*/ 188 w 190"/>
                <a:gd name="T17" fmla="*/ 117 h 191"/>
                <a:gd name="T18" fmla="*/ 180 w 190"/>
                <a:gd name="T19" fmla="*/ 137 h 191"/>
                <a:gd name="T20" fmla="*/ 169 w 190"/>
                <a:gd name="T21" fmla="*/ 155 h 191"/>
                <a:gd name="T22" fmla="*/ 154 w 190"/>
                <a:gd name="T23" fmla="*/ 169 h 191"/>
                <a:gd name="T24" fmla="*/ 136 w 190"/>
                <a:gd name="T25" fmla="*/ 181 h 191"/>
                <a:gd name="T26" fmla="*/ 117 w 190"/>
                <a:gd name="T27" fmla="*/ 188 h 191"/>
                <a:gd name="T28" fmla="*/ 94 w 190"/>
                <a:gd name="T29" fmla="*/ 191 h 191"/>
                <a:gd name="T30" fmla="*/ 73 w 190"/>
                <a:gd name="T31" fmla="*/ 188 h 191"/>
                <a:gd name="T32" fmla="*/ 53 w 190"/>
                <a:gd name="T33" fmla="*/ 181 h 191"/>
                <a:gd name="T34" fmla="*/ 36 w 190"/>
                <a:gd name="T35" fmla="*/ 169 h 191"/>
                <a:gd name="T36" fmla="*/ 20 w 190"/>
                <a:gd name="T37" fmla="*/ 155 h 191"/>
                <a:gd name="T38" fmla="*/ 9 w 190"/>
                <a:gd name="T39" fmla="*/ 137 h 191"/>
                <a:gd name="T40" fmla="*/ 2 w 190"/>
                <a:gd name="T41" fmla="*/ 117 h 191"/>
                <a:gd name="T42" fmla="*/ 0 w 190"/>
                <a:gd name="T43" fmla="*/ 95 h 191"/>
                <a:gd name="T44" fmla="*/ 2 w 190"/>
                <a:gd name="T45" fmla="*/ 74 h 191"/>
                <a:gd name="T46" fmla="*/ 9 w 190"/>
                <a:gd name="T47" fmla="*/ 53 h 191"/>
                <a:gd name="T48" fmla="*/ 20 w 190"/>
                <a:gd name="T49" fmla="*/ 36 h 191"/>
                <a:gd name="T50" fmla="*/ 36 w 190"/>
                <a:gd name="T51" fmla="*/ 21 h 191"/>
                <a:gd name="T52" fmla="*/ 53 w 190"/>
                <a:gd name="T53" fmla="*/ 10 h 191"/>
                <a:gd name="T54" fmla="*/ 73 w 190"/>
                <a:gd name="T55" fmla="*/ 2 h 191"/>
                <a:gd name="T56" fmla="*/ 94 w 190"/>
                <a:gd name="T57" fmla="*/ 0 h 1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90" h="191">
                  <a:moveTo>
                    <a:pt x="94" y="0"/>
                  </a:moveTo>
                  <a:lnTo>
                    <a:pt x="117" y="2"/>
                  </a:lnTo>
                  <a:lnTo>
                    <a:pt x="136" y="10"/>
                  </a:lnTo>
                  <a:lnTo>
                    <a:pt x="154" y="21"/>
                  </a:lnTo>
                  <a:lnTo>
                    <a:pt x="169" y="36"/>
                  </a:lnTo>
                  <a:lnTo>
                    <a:pt x="180" y="53"/>
                  </a:lnTo>
                  <a:lnTo>
                    <a:pt x="188" y="74"/>
                  </a:lnTo>
                  <a:lnTo>
                    <a:pt x="190" y="95"/>
                  </a:lnTo>
                  <a:lnTo>
                    <a:pt x="188" y="117"/>
                  </a:lnTo>
                  <a:lnTo>
                    <a:pt x="180" y="137"/>
                  </a:lnTo>
                  <a:lnTo>
                    <a:pt x="169" y="155"/>
                  </a:lnTo>
                  <a:lnTo>
                    <a:pt x="154" y="169"/>
                  </a:lnTo>
                  <a:lnTo>
                    <a:pt x="136" y="181"/>
                  </a:lnTo>
                  <a:lnTo>
                    <a:pt x="117" y="188"/>
                  </a:lnTo>
                  <a:lnTo>
                    <a:pt x="94" y="191"/>
                  </a:lnTo>
                  <a:lnTo>
                    <a:pt x="73" y="188"/>
                  </a:lnTo>
                  <a:lnTo>
                    <a:pt x="53" y="181"/>
                  </a:lnTo>
                  <a:lnTo>
                    <a:pt x="36" y="169"/>
                  </a:lnTo>
                  <a:lnTo>
                    <a:pt x="20" y="155"/>
                  </a:lnTo>
                  <a:lnTo>
                    <a:pt x="9" y="137"/>
                  </a:lnTo>
                  <a:lnTo>
                    <a:pt x="2" y="117"/>
                  </a:lnTo>
                  <a:lnTo>
                    <a:pt x="0" y="95"/>
                  </a:lnTo>
                  <a:lnTo>
                    <a:pt x="2" y="74"/>
                  </a:lnTo>
                  <a:lnTo>
                    <a:pt x="9" y="53"/>
                  </a:lnTo>
                  <a:lnTo>
                    <a:pt x="20" y="36"/>
                  </a:lnTo>
                  <a:lnTo>
                    <a:pt x="36" y="21"/>
                  </a:lnTo>
                  <a:lnTo>
                    <a:pt x="53" y="10"/>
                  </a:lnTo>
                  <a:lnTo>
                    <a:pt x="73" y="2"/>
                  </a:lnTo>
                  <a:lnTo>
                    <a:pt x="94"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7" name="Freeform 62">
              <a:extLst>
                <a:ext uri="{FF2B5EF4-FFF2-40B4-BE49-F238E27FC236}">
                  <a16:creationId xmlns:a16="http://schemas.microsoft.com/office/drawing/2014/main" id="{00000000-0008-0000-0000-000075000000}"/>
                </a:ext>
              </a:extLst>
            </xdr:cNvPr>
            <xdr:cNvSpPr>
              <a:spLocks/>
            </xdr:cNvSpPr>
          </xdr:nvSpPr>
          <xdr:spPr bwMode="auto">
            <a:xfrm>
              <a:off x="3533776" y="3944938"/>
              <a:ext cx="168275" cy="166688"/>
            </a:xfrm>
            <a:custGeom>
              <a:avLst/>
              <a:gdLst>
                <a:gd name="T0" fmla="*/ 53 w 106"/>
                <a:gd name="T1" fmla="*/ 0 h 105"/>
                <a:gd name="T2" fmla="*/ 70 w 106"/>
                <a:gd name="T3" fmla="*/ 2 h 105"/>
                <a:gd name="T4" fmla="*/ 84 w 106"/>
                <a:gd name="T5" fmla="*/ 10 h 105"/>
                <a:gd name="T6" fmla="*/ 95 w 106"/>
                <a:gd name="T7" fmla="*/ 22 h 105"/>
                <a:gd name="T8" fmla="*/ 102 w 106"/>
                <a:gd name="T9" fmla="*/ 36 h 105"/>
                <a:gd name="T10" fmla="*/ 106 w 106"/>
                <a:gd name="T11" fmla="*/ 52 h 105"/>
                <a:gd name="T12" fmla="*/ 102 w 106"/>
                <a:gd name="T13" fmla="*/ 69 h 105"/>
                <a:gd name="T14" fmla="*/ 95 w 106"/>
                <a:gd name="T15" fmla="*/ 83 h 105"/>
                <a:gd name="T16" fmla="*/ 84 w 106"/>
                <a:gd name="T17" fmla="*/ 94 h 105"/>
                <a:gd name="T18" fmla="*/ 70 w 106"/>
                <a:gd name="T19" fmla="*/ 103 h 105"/>
                <a:gd name="T20" fmla="*/ 53 w 106"/>
                <a:gd name="T21" fmla="*/ 105 h 105"/>
                <a:gd name="T22" fmla="*/ 37 w 106"/>
                <a:gd name="T23" fmla="*/ 103 h 105"/>
                <a:gd name="T24" fmla="*/ 21 w 106"/>
                <a:gd name="T25" fmla="*/ 94 h 105"/>
                <a:gd name="T26" fmla="*/ 10 w 106"/>
                <a:gd name="T27" fmla="*/ 83 h 105"/>
                <a:gd name="T28" fmla="*/ 3 w 106"/>
                <a:gd name="T29" fmla="*/ 69 h 105"/>
                <a:gd name="T30" fmla="*/ 0 w 106"/>
                <a:gd name="T31" fmla="*/ 52 h 105"/>
                <a:gd name="T32" fmla="*/ 3 w 106"/>
                <a:gd name="T33" fmla="*/ 36 h 105"/>
                <a:gd name="T34" fmla="*/ 10 w 106"/>
                <a:gd name="T35" fmla="*/ 22 h 105"/>
                <a:gd name="T36" fmla="*/ 21 w 106"/>
                <a:gd name="T37" fmla="*/ 10 h 105"/>
                <a:gd name="T38" fmla="*/ 37 w 106"/>
                <a:gd name="T39" fmla="*/ 2 h 105"/>
                <a:gd name="T40" fmla="*/ 53 w 106"/>
                <a:gd name="T41" fmla="*/ 0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06" h="105">
                  <a:moveTo>
                    <a:pt x="53" y="0"/>
                  </a:moveTo>
                  <a:lnTo>
                    <a:pt x="70" y="2"/>
                  </a:lnTo>
                  <a:lnTo>
                    <a:pt x="84" y="10"/>
                  </a:lnTo>
                  <a:lnTo>
                    <a:pt x="95" y="22"/>
                  </a:lnTo>
                  <a:lnTo>
                    <a:pt x="102" y="36"/>
                  </a:lnTo>
                  <a:lnTo>
                    <a:pt x="106" y="52"/>
                  </a:lnTo>
                  <a:lnTo>
                    <a:pt x="102" y="69"/>
                  </a:lnTo>
                  <a:lnTo>
                    <a:pt x="95" y="83"/>
                  </a:lnTo>
                  <a:lnTo>
                    <a:pt x="84" y="94"/>
                  </a:lnTo>
                  <a:lnTo>
                    <a:pt x="70" y="103"/>
                  </a:lnTo>
                  <a:lnTo>
                    <a:pt x="53" y="105"/>
                  </a:lnTo>
                  <a:lnTo>
                    <a:pt x="37" y="103"/>
                  </a:lnTo>
                  <a:lnTo>
                    <a:pt x="21" y="94"/>
                  </a:lnTo>
                  <a:lnTo>
                    <a:pt x="10" y="83"/>
                  </a:lnTo>
                  <a:lnTo>
                    <a:pt x="3" y="69"/>
                  </a:lnTo>
                  <a:lnTo>
                    <a:pt x="0" y="52"/>
                  </a:lnTo>
                  <a:lnTo>
                    <a:pt x="3" y="36"/>
                  </a:lnTo>
                  <a:lnTo>
                    <a:pt x="10" y="22"/>
                  </a:lnTo>
                  <a:lnTo>
                    <a:pt x="21" y="10"/>
                  </a:lnTo>
                  <a:lnTo>
                    <a:pt x="37" y="2"/>
                  </a:lnTo>
                  <a:lnTo>
                    <a:pt x="53"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8" name="Freeform 63">
              <a:extLst>
                <a:ext uri="{FF2B5EF4-FFF2-40B4-BE49-F238E27FC236}">
                  <a16:creationId xmlns:a16="http://schemas.microsoft.com/office/drawing/2014/main" id="{00000000-0008-0000-0000-000076000000}"/>
                </a:ext>
              </a:extLst>
            </xdr:cNvPr>
            <xdr:cNvSpPr>
              <a:spLocks/>
            </xdr:cNvSpPr>
          </xdr:nvSpPr>
          <xdr:spPr bwMode="auto">
            <a:xfrm>
              <a:off x="3619501" y="3876675"/>
              <a:ext cx="152400" cy="152400"/>
            </a:xfrm>
            <a:custGeom>
              <a:avLst/>
              <a:gdLst>
                <a:gd name="T0" fmla="*/ 43 w 96"/>
                <a:gd name="T1" fmla="*/ 0 h 96"/>
                <a:gd name="T2" fmla="*/ 96 w 96"/>
                <a:gd name="T3" fmla="*/ 53 h 96"/>
                <a:gd name="T4" fmla="*/ 0 w 96"/>
                <a:gd name="T5" fmla="*/ 96 h 96"/>
                <a:gd name="T6" fmla="*/ 43 w 96"/>
                <a:gd name="T7" fmla="*/ 0 h 96"/>
              </a:gdLst>
              <a:ahLst/>
              <a:cxnLst>
                <a:cxn ang="0">
                  <a:pos x="T0" y="T1"/>
                </a:cxn>
                <a:cxn ang="0">
                  <a:pos x="T2" y="T3"/>
                </a:cxn>
                <a:cxn ang="0">
                  <a:pos x="T4" y="T5"/>
                </a:cxn>
                <a:cxn ang="0">
                  <a:pos x="T6" y="T7"/>
                </a:cxn>
              </a:cxnLst>
              <a:rect l="0" t="0" r="r" b="b"/>
              <a:pathLst>
                <a:path w="96" h="96">
                  <a:moveTo>
                    <a:pt x="43" y="0"/>
                  </a:moveTo>
                  <a:lnTo>
                    <a:pt x="96" y="53"/>
                  </a:lnTo>
                  <a:lnTo>
                    <a:pt x="0" y="96"/>
                  </a:lnTo>
                  <a:lnTo>
                    <a:pt x="43"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9" name="Freeform 64">
              <a:extLst>
                <a:ext uri="{FF2B5EF4-FFF2-40B4-BE49-F238E27FC236}">
                  <a16:creationId xmlns:a16="http://schemas.microsoft.com/office/drawing/2014/main" id="{00000000-0008-0000-0000-000077000000}"/>
                </a:ext>
              </a:extLst>
            </xdr:cNvPr>
            <xdr:cNvSpPr>
              <a:spLocks/>
            </xdr:cNvSpPr>
          </xdr:nvSpPr>
          <xdr:spPr bwMode="auto">
            <a:xfrm>
              <a:off x="3905251" y="3609975"/>
              <a:ext cx="134938" cy="133350"/>
            </a:xfrm>
            <a:custGeom>
              <a:avLst/>
              <a:gdLst>
                <a:gd name="T0" fmla="*/ 24 w 85"/>
                <a:gd name="T1" fmla="*/ 0 h 84"/>
                <a:gd name="T2" fmla="*/ 42 w 85"/>
                <a:gd name="T3" fmla="*/ 42 h 84"/>
                <a:gd name="T4" fmla="*/ 85 w 85"/>
                <a:gd name="T5" fmla="*/ 59 h 84"/>
                <a:gd name="T6" fmla="*/ 60 w 85"/>
                <a:gd name="T7" fmla="*/ 84 h 84"/>
                <a:gd name="T8" fmla="*/ 1 w 85"/>
                <a:gd name="T9" fmla="*/ 83 h 84"/>
                <a:gd name="T10" fmla="*/ 0 w 85"/>
                <a:gd name="T11" fmla="*/ 24 h 84"/>
                <a:gd name="T12" fmla="*/ 24 w 85"/>
                <a:gd name="T13" fmla="*/ 0 h 84"/>
              </a:gdLst>
              <a:ahLst/>
              <a:cxnLst>
                <a:cxn ang="0">
                  <a:pos x="T0" y="T1"/>
                </a:cxn>
                <a:cxn ang="0">
                  <a:pos x="T2" y="T3"/>
                </a:cxn>
                <a:cxn ang="0">
                  <a:pos x="T4" y="T5"/>
                </a:cxn>
                <a:cxn ang="0">
                  <a:pos x="T6" y="T7"/>
                </a:cxn>
                <a:cxn ang="0">
                  <a:pos x="T8" y="T9"/>
                </a:cxn>
                <a:cxn ang="0">
                  <a:pos x="T10" y="T11"/>
                </a:cxn>
                <a:cxn ang="0">
                  <a:pos x="T12" y="T13"/>
                </a:cxn>
              </a:cxnLst>
              <a:rect l="0" t="0" r="r" b="b"/>
              <a:pathLst>
                <a:path w="85" h="84">
                  <a:moveTo>
                    <a:pt x="24" y="0"/>
                  </a:moveTo>
                  <a:lnTo>
                    <a:pt x="42" y="42"/>
                  </a:lnTo>
                  <a:lnTo>
                    <a:pt x="85" y="59"/>
                  </a:lnTo>
                  <a:lnTo>
                    <a:pt x="60" y="84"/>
                  </a:lnTo>
                  <a:lnTo>
                    <a:pt x="1" y="83"/>
                  </a:lnTo>
                  <a:lnTo>
                    <a:pt x="0" y="24"/>
                  </a:lnTo>
                  <a:lnTo>
                    <a:pt x="2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20" name="Freeform 65">
              <a:extLst>
                <a:ext uri="{FF2B5EF4-FFF2-40B4-BE49-F238E27FC236}">
                  <a16:creationId xmlns:a16="http://schemas.microsoft.com/office/drawing/2014/main" id="{00000000-0008-0000-0000-000078000000}"/>
                </a:ext>
              </a:extLst>
            </xdr:cNvPr>
            <xdr:cNvSpPr>
              <a:spLocks/>
            </xdr:cNvSpPr>
          </xdr:nvSpPr>
          <xdr:spPr bwMode="auto">
            <a:xfrm>
              <a:off x="3706813" y="3703638"/>
              <a:ext cx="236538" cy="239713"/>
            </a:xfrm>
            <a:custGeom>
              <a:avLst/>
              <a:gdLst>
                <a:gd name="T0" fmla="*/ 134 w 149"/>
                <a:gd name="T1" fmla="*/ 0 h 151"/>
                <a:gd name="T2" fmla="*/ 149 w 149"/>
                <a:gd name="T3" fmla="*/ 16 h 151"/>
                <a:gd name="T4" fmla="*/ 14 w 149"/>
                <a:gd name="T5" fmla="*/ 151 h 151"/>
                <a:gd name="T6" fmla="*/ 0 w 149"/>
                <a:gd name="T7" fmla="*/ 136 h 151"/>
                <a:gd name="T8" fmla="*/ 134 w 149"/>
                <a:gd name="T9" fmla="*/ 0 h 151"/>
              </a:gdLst>
              <a:ahLst/>
              <a:cxnLst>
                <a:cxn ang="0">
                  <a:pos x="T0" y="T1"/>
                </a:cxn>
                <a:cxn ang="0">
                  <a:pos x="T2" y="T3"/>
                </a:cxn>
                <a:cxn ang="0">
                  <a:pos x="T4" y="T5"/>
                </a:cxn>
                <a:cxn ang="0">
                  <a:pos x="T6" y="T7"/>
                </a:cxn>
                <a:cxn ang="0">
                  <a:pos x="T8" y="T9"/>
                </a:cxn>
              </a:cxnLst>
              <a:rect l="0" t="0" r="r" b="b"/>
              <a:pathLst>
                <a:path w="149" h="151">
                  <a:moveTo>
                    <a:pt x="134" y="0"/>
                  </a:moveTo>
                  <a:lnTo>
                    <a:pt x="149" y="16"/>
                  </a:lnTo>
                  <a:lnTo>
                    <a:pt x="14" y="151"/>
                  </a:lnTo>
                  <a:lnTo>
                    <a:pt x="0" y="136"/>
                  </a:lnTo>
                  <a:lnTo>
                    <a:pt x="13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nvGrpSpPr>
          <xdr:cNvPr id="17" name="Group 88">
            <a:extLst>
              <a:ext uri="{FF2B5EF4-FFF2-40B4-BE49-F238E27FC236}">
                <a16:creationId xmlns:a16="http://schemas.microsoft.com/office/drawing/2014/main" id="{00000000-0008-0000-0000-000011000000}"/>
              </a:ext>
            </a:extLst>
          </xdr:cNvPr>
          <xdr:cNvGrpSpPr/>
        </xdr:nvGrpSpPr>
        <xdr:grpSpPr>
          <a:xfrm>
            <a:off x="6965579" y="5268316"/>
            <a:ext cx="464343" cy="463777"/>
            <a:chOff x="7038976" y="3378200"/>
            <a:chExt cx="1301750" cy="1300163"/>
          </a:xfrm>
        </xdr:grpSpPr>
        <xdr:sp macro="" textlink="">
          <xdr:nvSpPr>
            <xdr:cNvPr id="96" name="Freeform 66">
              <a:extLst>
                <a:ext uri="{FF2B5EF4-FFF2-40B4-BE49-F238E27FC236}">
                  <a16:creationId xmlns:a16="http://schemas.microsoft.com/office/drawing/2014/main" id="{00000000-0008-0000-0000-000060000000}"/>
                </a:ext>
              </a:extLst>
            </xdr:cNvPr>
            <xdr:cNvSpPr>
              <a:spLocks/>
            </xdr:cNvSpPr>
          </xdr:nvSpPr>
          <xdr:spPr bwMode="auto">
            <a:xfrm>
              <a:off x="7038976" y="3378200"/>
              <a:ext cx="1301750" cy="1300163"/>
            </a:xfrm>
            <a:custGeom>
              <a:avLst/>
              <a:gdLst>
                <a:gd name="T0" fmla="*/ 410 w 820"/>
                <a:gd name="T1" fmla="*/ 0 h 819"/>
                <a:gd name="T2" fmla="*/ 461 w 820"/>
                <a:gd name="T3" fmla="*/ 3 h 819"/>
                <a:gd name="T4" fmla="*/ 511 w 820"/>
                <a:gd name="T5" fmla="*/ 12 h 819"/>
                <a:gd name="T6" fmla="*/ 558 w 820"/>
                <a:gd name="T7" fmla="*/ 27 h 819"/>
                <a:gd name="T8" fmla="*/ 603 w 820"/>
                <a:gd name="T9" fmla="*/ 47 h 819"/>
                <a:gd name="T10" fmla="*/ 645 w 820"/>
                <a:gd name="T11" fmla="*/ 73 h 819"/>
                <a:gd name="T12" fmla="*/ 683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3 w 820"/>
                <a:gd name="T41" fmla="*/ 716 h 819"/>
                <a:gd name="T42" fmla="*/ 645 w 820"/>
                <a:gd name="T43" fmla="*/ 746 h 819"/>
                <a:gd name="T44" fmla="*/ 603 w 820"/>
                <a:gd name="T45" fmla="*/ 772 h 819"/>
                <a:gd name="T46" fmla="*/ 558 w 820"/>
                <a:gd name="T47" fmla="*/ 792 h 819"/>
                <a:gd name="T48" fmla="*/ 511 w 820"/>
                <a:gd name="T49" fmla="*/ 807 h 819"/>
                <a:gd name="T50" fmla="*/ 461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3 w 820"/>
                <a:gd name="T69" fmla="*/ 643 h 819"/>
                <a:gd name="T70" fmla="*/ 49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9 w 820"/>
                <a:gd name="T87" fmla="*/ 216 h 819"/>
                <a:gd name="T88" fmla="*/ 73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1" y="3"/>
                  </a:lnTo>
                  <a:lnTo>
                    <a:pt x="511" y="12"/>
                  </a:lnTo>
                  <a:lnTo>
                    <a:pt x="558" y="27"/>
                  </a:lnTo>
                  <a:lnTo>
                    <a:pt x="603" y="47"/>
                  </a:lnTo>
                  <a:lnTo>
                    <a:pt x="645" y="73"/>
                  </a:lnTo>
                  <a:lnTo>
                    <a:pt x="683"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3" y="716"/>
                  </a:lnTo>
                  <a:lnTo>
                    <a:pt x="645" y="746"/>
                  </a:lnTo>
                  <a:lnTo>
                    <a:pt x="603" y="772"/>
                  </a:lnTo>
                  <a:lnTo>
                    <a:pt x="558" y="792"/>
                  </a:lnTo>
                  <a:lnTo>
                    <a:pt x="511" y="807"/>
                  </a:lnTo>
                  <a:lnTo>
                    <a:pt x="461" y="816"/>
                  </a:lnTo>
                  <a:lnTo>
                    <a:pt x="410" y="819"/>
                  </a:lnTo>
                  <a:lnTo>
                    <a:pt x="358" y="816"/>
                  </a:lnTo>
                  <a:lnTo>
                    <a:pt x="309" y="807"/>
                  </a:lnTo>
                  <a:lnTo>
                    <a:pt x="262" y="792"/>
                  </a:lnTo>
                  <a:lnTo>
                    <a:pt x="218" y="772"/>
                  </a:lnTo>
                  <a:lnTo>
                    <a:pt x="176" y="746"/>
                  </a:lnTo>
                  <a:lnTo>
                    <a:pt x="138" y="716"/>
                  </a:lnTo>
                  <a:lnTo>
                    <a:pt x="104" y="681"/>
                  </a:lnTo>
                  <a:lnTo>
                    <a:pt x="73" y="643"/>
                  </a:lnTo>
                  <a:lnTo>
                    <a:pt x="49" y="602"/>
                  </a:lnTo>
                  <a:lnTo>
                    <a:pt x="28" y="557"/>
                  </a:lnTo>
                  <a:lnTo>
                    <a:pt x="13" y="510"/>
                  </a:lnTo>
                  <a:lnTo>
                    <a:pt x="3" y="461"/>
                  </a:lnTo>
                  <a:lnTo>
                    <a:pt x="0" y="409"/>
                  </a:lnTo>
                  <a:lnTo>
                    <a:pt x="3" y="358"/>
                  </a:lnTo>
                  <a:lnTo>
                    <a:pt x="13" y="309"/>
                  </a:lnTo>
                  <a:lnTo>
                    <a:pt x="28" y="262"/>
                  </a:lnTo>
                  <a:lnTo>
                    <a:pt x="49" y="216"/>
                  </a:lnTo>
                  <a:lnTo>
                    <a:pt x="73"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nvGrpSpPr>
            <xdr:cNvPr id="97" name="Group 90">
              <a:extLst>
                <a:ext uri="{FF2B5EF4-FFF2-40B4-BE49-F238E27FC236}">
                  <a16:creationId xmlns:a16="http://schemas.microsoft.com/office/drawing/2014/main" id="{00000000-0008-0000-0000-000061000000}"/>
                </a:ext>
              </a:extLst>
            </xdr:cNvPr>
            <xdr:cNvGrpSpPr/>
          </xdr:nvGrpSpPr>
          <xdr:grpSpPr>
            <a:xfrm>
              <a:off x="7356476" y="3657600"/>
              <a:ext cx="666750" cy="711200"/>
              <a:chOff x="7356476" y="3621088"/>
              <a:chExt cx="666750" cy="711200"/>
            </a:xfrm>
          </xdr:grpSpPr>
          <xdr:sp macro="" textlink="">
            <xdr:nvSpPr>
              <xdr:cNvPr id="98" name="Rectangle 67">
                <a:extLst>
                  <a:ext uri="{FF2B5EF4-FFF2-40B4-BE49-F238E27FC236}">
                    <a16:creationId xmlns:a16="http://schemas.microsoft.com/office/drawing/2014/main" id="{00000000-0008-0000-0000-000062000000}"/>
                  </a:ext>
                </a:extLst>
              </xdr:cNvPr>
              <xdr:cNvSpPr>
                <a:spLocks noChangeArrowheads="1"/>
              </xdr:cNvSpPr>
            </xdr:nvSpPr>
            <xdr:spPr bwMode="auto">
              <a:xfrm>
                <a:off x="7450138" y="3621088"/>
                <a:ext cx="487363" cy="3175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9" name="Freeform 68">
                <a:extLst>
                  <a:ext uri="{FF2B5EF4-FFF2-40B4-BE49-F238E27FC236}">
                    <a16:creationId xmlns:a16="http://schemas.microsoft.com/office/drawing/2014/main" id="{00000000-0008-0000-0000-000063000000}"/>
                  </a:ext>
                </a:extLst>
              </xdr:cNvPr>
              <xdr:cNvSpPr>
                <a:spLocks/>
              </xdr:cNvSpPr>
            </xdr:nvSpPr>
            <xdr:spPr bwMode="auto">
              <a:xfrm>
                <a:off x="7356476" y="3878263"/>
                <a:ext cx="666750" cy="330200"/>
              </a:xfrm>
              <a:custGeom>
                <a:avLst/>
                <a:gdLst>
                  <a:gd name="T0" fmla="*/ 20 w 420"/>
                  <a:gd name="T1" fmla="*/ 0 h 208"/>
                  <a:gd name="T2" fmla="*/ 400 w 420"/>
                  <a:gd name="T3" fmla="*/ 0 h 208"/>
                  <a:gd name="T4" fmla="*/ 408 w 420"/>
                  <a:gd name="T5" fmla="*/ 1 h 208"/>
                  <a:gd name="T6" fmla="*/ 414 w 420"/>
                  <a:gd name="T7" fmla="*/ 6 h 208"/>
                  <a:gd name="T8" fmla="*/ 418 w 420"/>
                  <a:gd name="T9" fmla="*/ 14 h 208"/>
                  <a:gd name="T10" fmla="*/ 420 w 420"/>
                  <a:gd name="T11" fmla="*/ 24 h 208"/>
                  <a:gd name="T12" fmla="*/ 420 w 420"/>
                  <a:gd name="T13" fmla="*/ 185 h 208"/>
                  <a:gd name="T14" fmla="*/ 418 w 420"/>
                  <a:gd name="T15" fmla="*/ 194 h 208"/>
                  <a:gd name="T16" fmla="*/ 414 w 420"/>
                  <a:gd name="T17" fmla="*/ 201 h 208"/>
                  <a:gd name="T18" fmla="*/ 408 w 420"/>
                  <a:gd name="T19" fmla="*/ 206 h 208"/>
                  <a:gd name="T20" fmla="*/ 400 w 420"/>
                  <a:gd name="T21" fmla="*/ 208 h 208"/>
                  <a:gd name="T22" fmla="*/ 20 w 420"/>
                  <a:gd name="T23" fmla="*/ 208 h 208"/>
                  <a:gd name="T24" fmla="*/ 13 w 420"/>
                  <a:gd name="T25" fmla="*/ 206 h 208"/>
                  <a:gd name="T26" fmla="*/ 7 w 420"/>
                  <a:gd name="T27" fmla="*/ 201 h 208"/>
                  <a:gd name="T28" fmla="*/ 2 w 420"/>
                  <a:gd name="T29" fmla="*/ 194 h 208"/>
                  <a:gd name="T30" fmla="*/ 0 w 420"/>
                  <a:gd name="T31" fmla="*/ 185 h 208"/>
                  <a:gd name="T32" fmla="*/ 0 w 420"/>
                  <a:gd name="T33" fmla="*/ 24 h 208"/>
                  <a:gd name="T34" fmla="*/ 2 w 420"/>
                  <a:gd name="T35" fmla="*/ 14 h 208"/>
                  <a:gd name="T36" fmla="*/ 7 w 420"/>
                  <a:gd name="T37" fmla="*/ 6 h 208"/>
                  <a:gd name="T38" fmla="*/ 13 w 420"/>
                  <a:gd name="T39" fmla="*/ 1 h 208"/>
                  <a:gd name="T40" fmla="*/ 20 w 420"/>
                  <a:gd name="T41" fmla="*/ 0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0" h="208">
                    <a:moveTo>
                      <a:pt x="20" y="0"/>
                    </a:moveTo>
                    <a:lnTo>
                      <a:pt x="400" y="0"/>
                    </a:lnTo>
                    <a:lnTo>
                      <a:pt x="408" y="1"/>
                    </a:lnTo>
                    <a:lnTo>
                      <a:pt x="414" y="6"/>
                    </a:lnTo>
                    <a:lnTo>
                      <a:pt x="418" y="14"/>
                    </a:lnTo>
                    <a:lnTo>
                      <a:pt x="420" y="24"/>
                    </a:lnTo>
                    <a:lnTo>
                      <a:pt x="420" y="185"/>
                    </a:lnTo>
                    <a:lnTo>
                      <a:pt x="418" y="194"/>
                    </a:lnTo>
                    <a:lnTo>
                      <a:pt x="414" y="201"/>
                    </a:lnTo>
                    <a:lnTo>
                      <a:pt x="408" y="206"/>
                    </a:lnTo>
                    <a:lnTo>
                      <a:pt x="400" y="208"/>
                    </a:lnTo>
                    <a:lnTo>
                      <a:pt x="20" y="208"/>
                    </a:lnTo>
                    <a:lnTo>
                      <a:pt x="13" y="206"/>
                    </a:lnTo>
                    <a:lnTo>
                      <a:pt x="7" y="201"/>
                    </a:lnTo>
                    <a:lnTo>
                      <a:pt x="2" y="194"/>
                    </a:lnTo>
                    <a:lnTo>
                      <a:pt x="0" y="185"/>
                    </a:lnTo>
                    <a:lnTo>
                      <a:pt x="0" y="24"/>
                    </a:lnTo>
                    <a:lnTo>
                      <a:pt x="2" y="14"/>
                    </a:lnTo>
                    <a:lnTo>
                      <a:pt x="7" y="6"/>
                    </a:lnTo>
                    <a:lnTo>
                      <a:pt x="13" y="1"/>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0" name="Freeform 69">
                <a:extLst>
                  <a:ext uri="{FF2B5EF4-FFF2-40B4-BE49-F238E27FC236}">
                    <a16:creationId xmlns:a16="http://schemas.microsoft.com/office/drawing/2014/main" id="{00000000-0008-0000-0000-000064000000}"/>
                  </a:ext>
                </a:extLst>
              </xdr:cNvPr>
              <xdr:cNvSpPr>
                <a:spLocks/>
              </xdr:cNvSpPr>
            </xdr:nvSpPr>
            <xdr:spPr bwMode="auto">
              <a:xfrm>
                <a:off x="7488238" y="3668713"/>
                <a:ext cx="411163" cy="200025"/>
              </a:xfrm>
              <a:custGeom>
                <a:avLst/>
                <a:gdLst>
                  <a:gd name="T0" fmla="*/ 18 w 259"/>
                  <a:gd name="T1" fmla="*/ 0 h 126"/>
                  <a:gd name="T2" fmla="*/ 241 w 259"/>
                  <a:gd name="T3" fmla="*/ 0 h 126"/>
                  <a:gd name="T4" fmla="*/ 250 w 259"/>
                  <a:gd name="T5" fmla="*/ 1 h 126"/>
                  <a:gd name="T6" fmla="*/ 256 w 259"/>
                  <a:gd name="T7" fmla="*/ 4 h 126"/>
                  <a:gd name="T8" fmla="*/ 259 w 259"/>
                  <a:gd name="T9" fmla="*/ 8 h 126"/>
                  <a:gd name="T10" fmla="*/ 259 w 259"/>
                  <a:gd name="T11" fmla="*/ 118 h 126"/>
                  <a:gd name="T12" fmla="*/ 256 w 259"/>
                  <a:gd name="T13" fmla="*/ 122 h 126"/>
                  <a:gd name="T14" fmla="*/ 250 w 259"/>
                  <a:gd name="T15" fmla="*/ 125 h 126"/>
                  <a:gd name="T16" fmla="*/ 241 w 259"/>
                  <a:gd name="T17" fmla="*/ 126 h 126"/>
                  <a:gd name="T18" fmla="*/ 18 w 259"/>
                  <a:gd name="T19" fmla="*/ 126 h 126"/>
                  <a:gd name="T20" fmla="*/ 9 w 259"/>
                  <a:gd name="T21" fmla="*/ 125 h 126"/>
                  <a:gd name="T22" fmla="*/ 3 w 259"/>
                  <a:gd name="T23" fmla="*/ 122 h 126"/>
                  <a:gd name="T24" fmla="*/ 0 w 259"/>
                  <a:gd name="T25" fmla="*/ 118 h 126"/>
                  <a:gd name="T26" fmla="*/ 0 w 259"/>
                  <a:gd name="T27" fmla="*/ 8 h 126"/>
                  <a:gd name="T28" fmla="*/ 3 w 259"/>
                  <a:gd name="T29" fmla="*/ 4 h 126"/>
                  <a:gd name="T30" fmla="*/ 9 w 259"/>
                  <a:gd name="T31" fmla="*/ 1 h 126"/>
                  <a:gd name="T32" fmla="*/ 18 w 259"/>
                  <a:gd name="T33"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26">
                    <a:moveTo>
                      <a:pt x="18" y="0"/>
                    </a:moveTo>
                    <a:lnTo>
                      <a:pt x="241" y="0"/>
                    </a:lnTo>
                    <a:lnTo>
                      <a:pt x="250" y="1"/>
                    </a:lnTo>
                    <a:lnTo>
                      <a:pt x="256" y="4"/>
                    </a:lnTo>
                    <a:lnTo>
                      <a:pt x="259" y="8"/>
                    </a:lnTo>
                    <a:lnTo>
                      <a:pt x="259" y="118"/>
                    </a:lnTo>
                    <a:lnTo>
                      <a:pt x="256" y="122"/>
                    </a:lnTo>
                    <a:lnTo>
                      <a:pt x="250" y="125"/>
                    </a:lnTo>
                    <a:lnTo>
                      <a:pt x="241" y="126"/>
                    </a:lnTo>
                    <a:lnTo>
                      <a:pt x="18" y="126"/>
                    </a:lnTo>
                    <a:lnTo>
                      <a:pt x="9" y="125"/>
                    </a:lnTo>
                    <a:lnTo>
                      <a:pt x="3" y="122"/>
                    </a:lnTo>
                    <a:lnTo>
                      <a:pt x="0" y="118"/>
                    </a:lnTo>
                    <a:lnTo>
                      <a:pt x="0" y="8"/>
                    </a:lnTo>
                    <a:lnTo>
                      <a:pt x="3" y="4"/>
                    </a:lnTo>
                    <a:lnTo>
                      <a:pt x="9" y="1"/>
                    </a:lnTo>
                    <a:lnTo>
                      <a:pt x="18" y="0"/>
                    </a:lnTo>
                    <a:close/>
                  </a:path>
                </a:pathLst>
              </a:custGeom>
              <a:solidFill>
                <a:srgbClr val="F4F8FA"/>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1" name="Freeform 70">
                <a:extLst>
                  <a:ext uri="{FF2B5EF4-FFF2-40B4-BE49-F238E27FC236}">
                    <a16:creationId xmlns:a16="http://schemas.microsoft.com/office/drawing/2014/main" id="{00000000-0008-0000-0000-000065000000}"/>
                  </a:ext>
                </a:extLst>
              </xdr:cNvPr>
              <xdr:cNvSpPr>
                <a:spLocks/>
              </xdr:cNvSpPr>
            </xdr:nvSpPr>
            <xdr:spPr bwMode="auto">
              <a:xfrm>
                <a:off x="7356476" y="3800475"/>
                <a:ext cx="666750" cy="160338"/>
              </a:xfrm>
              <a:custGeom>
                <a:avLst/>
                <a:gdLst>
                  <a:gd name="T0" fmla="*/ 20 w 420"/>
                  <a:gd name="T1" fmla="*/ 0 h 101"/>
                  <a:gd name="T2" fmla="*/ 400 w 420"/>
                  <a:gd name="T3" fmla="*/ 0 h 101"/>
                  <a:gd name="T4" fmla="*/ 410 w 420"/>
                  <a:gd name="T5" fmla="*/ 2 h 101"/>
                  <a:gd name="T6" fmla="*/ 417 w 420"/>
                  <a:gd name="T7" fmla="*/ 9 h 101"/>
                  <a:gd name="T8" fmla="*/ 420 w 420"/>
                  <a:gd name="T9" fmla="*/ 19 h 101"/>
                  <a:gd name="T10" fmla="*/ 420 w 420"/>
                  <a:gd name="T11" fmla="*/ 101 h 101"/>
                  <a:gd name="T12" fmla="*/ 0 w 420"/>
                  <a:gd name="T13" fmla="*/ 101 h 101"/>
                  <a:gd name="T14" fmla="*/ 0 w 420"/>
                  <a:gd name="T15" fmla="*/ 19 h 101"/>
                  <a:gd name="T16" fmla="*/ 3 w 420"/>
                  <a:gd name="T17" fmla="*/ 9 h 101"/>
                  <a:gd name="T18" fmla="*/ 11 w 420"/>
                  <a:gd name="T19" fmla="*/ 2 h 101"/>
                  <a:gd name="T20" fmla="*/ 20 w 420"/>
                  <a:gd name="T21" fmla="*/ 0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20" h="101">
                    <a:moveTo>
                      <a:pt x="20" y="0"/>
                    </a:moveTo>
                    <a:lnTo>
                      <a:pt x="400" y="0"/>
                    </a:lnTo>
                    <a:lnTo>
                      <a:pt x="410" y="2"/>
                    </a:lnTo>
                    <a:lnTo>
                      <a:pt x="417" y="9"/>
                    </a:lnTo>
                    <a:lnTo>
                      <a:pt x="420" y="19"/>
                    </a:lnTo>
                    <a:lnTo>
                      <a:pt x="420" y="101"/>
                    </a:lnTo>
                    <a:lnTo>
                      <a:pt x="0" y="101"/>
                    </a:lnTo>
                    <a:lnTo>
                      <a:pt x="0" y="19"/>
                    </a:lnTo>
                    <a:lnTo>
                      <a:pt x="3" y="9"/>
                    </a:lnTo>
                    <a:lnTo>
                      <a:pt x="11" y="2"/>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2" name="Rectangle 71">
                <a:extLst>
                  <a:ext uri="{FF2B5EF4-FFF2-40B4-BE49-F238E27FC236}">
                    <a16:creationId xmlns:a16="http://schemas.microsoft.com/office/drawing/2014/main" id="{00000000-0008-0000-0000-000066000000}"/>
                  </a:ext>
                </a:extLst>
              </xdr:cNvPr>
              <xdr:cNvSpPr>
                <a:spLocks noChangeArrowheads="1"/>
              </xdr:cNvSpPr>
            </xdr:nvSpPr>
            <xdr:spPr bwMode="auto">
              <a:xfrm>
                <a:off x="7356476" y="3959225"/>
                <a:ext cx="666750" cy="381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3" name="Freeform 72">
                <a:extLst>
                  <a:ext uri="{FF2B5EF4-FFF2-40B4-BE49-F238E27FC236}">
                    <a16:creationId xmlns:a16="http://schemas.microsoft.com/office/drawing/2014/main" id="{00000000-0008-0000-0000-000067000000}"/>
                  </a:ext>
                </a:extLst>
              </xdr:cNvPr>
              <xdr:cNvSpPr>
                <a:spLocks/>
              </xdr:cNvSpPr>
            </xdr:nvSpPr>
            <xdr:spPr bwMode="auto">
              <a:xfrm>
                <a:off x="7410451" y="3862388"/>
                <a:ext cx="47625" cy="44450"/>
              </a:xfrm>
              <a:custGeom>
                <a:avLst/>
                <a:gdLst>
                  <a:gd name="T0" fmla="*/ 16 w 30"/>
                  <a:gd name="T1" fmla="*/ 0 h 28"/>
                  <a:gd name="T2" fmla="*/ 20 w 30"/>
                  <a:gd name="T3" fmla="*/ 0 h 28"/>
                  <a:gd name="T4" fmla="*/ 24 w 30"/>
                  <a:gd name="T5" fmla="*/ 2 h 28"/>
                  <a:gd name="T6" fmla="*/ 27 w 30"/>
                  <a:gd name="T7" fmla="*/ 5 h 28"/>
                  <a:gd name="T8" fmla="*/ 29 w 30"/>
                  <a:gd name="T9" fmla="*/ 9 h 28"/>
                  <a:gd name="T10" fmla="*/ 30 w 30"/>
                  <a:gd name="T11" fmla="*/ 14 h 28"/>
                  <a:gd name="T12" fmla="*/ 29 w 30"/>
                  <a:gd name="T13" fmla="*/ 18 h 28"/>
                  <a:gd name="T14" fmla="*/ 27 w 30"/>
                  <a:gd name="T15" fmla="*/ 22 h 28"/>
                  <a:gd name="T16" fmla="*/ 24 w 30"/>
                  <a:gd name="T17" fmla="*/ 25 h 28"/>
                  <a:gd name="T18" fmla="*/ 20 w 30"/>
                  <a:gd name="T19" fmla="*/ 27 h 28"/>
                  <a:gd name="T20" fmla="*/ 16 w 30"/>
                  <a:gd name="T21" fmla="*/ 28 h 28"/>
                  <a:gd name="T22" fmla="*/ 11 w 30"/>
                  <a:gd name="T23" fmla="*/ 27 h 28"/>
                  <a:gd name="T24" fmla="*/ 6 w 30"/>
                  <a:gd name="T25" fmla="*/ 25 h 28"/>
                  <a:gd name="T26" fmla="*/ 3 w 30"/>
                  <a:gd name="T27" fmla="*/ 22 h 28"/>
                  <a:gd name="T28" fmla="*/ 1 w 30"/>
                  <a:gd name="T29" fmla="*/ 18 h 28"/>
                  <a:gd name="T30" fmla="*/ 0 w 30"/>
                  <a:gd name="T31" fmla="*/ 14 h 28"/>
                  <a:gd name="T32" fmla="*/ 1 w 30"/>
                  <a:gd name="T33" fmla="*/ 9 h 28"/>
                  <a:gd name="T34" fmla="*/ 3 w 30"/>
                  <a:gd name="T35" fmla="*/ 5 h 28"/>
                  <a:gd name="T36" fmla="*/ 6 w 30"/>
                  <a:gd name="T37" fmla="*/ 2 h 28"/>
                  <a:gd name="T38" fmla="*/ 11 w 30"/>
                  <a:gd name="T39" fmla="*/ 0 h 28"/>
                  <a:gd name="T40" fmla="*/ 16 w 30"/>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0" h="28">
                    <a:moveTo>
                      <a:pt x="16" y="0"/>
                    </a:moveTo>
                    <a:lnTo>
                      <a:pt x="20" y="0"/>
                    </a:lnTo>
                    <a:lnTo>
                      <a:pt x="24" y="2"/>
                    </a:lnTo>
                    <a:lnTo>
                      <a:pt x="27" y="5"/>
                    </a:lnTo>
                    <a:lnTo>
                      <a:pt x="29" y="9"/>
                    </a:lnTo>
                    <a:lnTo>
                      <a:pt x="30" y="14"/>
                    </a:lnTo>
                    <a:lnTo>
                      <a:pt x="29" y="18"/>
                    </a:lnTo>
                    <a:lnTo>
                      <a:pt x="27" y="22"/>
                    </a:lnTo>
                    <a:lnTo>
                      <a:pt x="24" y="25"/>
                    </a:lnTo>
                    <a:lnTo>
                      <a:pt x="20" y="27"/>
                    </a:lnTo>
                    <a:lnTo>
                      <a:pt x="16" y="28"/>
                    </a:lnTo>
                    <a:lnTo>
                      <a:pt x="11" y="27"/>
                    </a:lnTo>
                    <a:lnTo>
                      <a:pt x="6" y="25"/>
                    </a:lnTo>
                    <a:lnTo>
                      <a:pt x="3" y="22"/>
                    </a:lnTo>
                    <a:lnTo>
                      <a:pt x="1" y="18"/>
                    </a:lnTo>
                    <a:lnTo>
                      <a:pt x="0" y="14"/>
                    </a:lnTo>
                    <a:lnTo>
                      <a:pt x="1" y="9"/>
                    </a:lnTo>
                    <a:lnTo>
                      <a:pt x="3" y="5"/>
                    </a:lnTo>
                    <a:lnTo>
                      <a:pt x="6" y="2"/>
                    </a:lnTo>
                    <a:lnTo>
                      <a:pt x="11" y="0"/>
                    </a:lnTo>
                    <a:lnTo>
                      <a:pt x="16"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4" name="Freeform 73">
                <a:extLst>
                  <a:ext uri="{FF2B5EF4-FFF2-40B4-BE49-F238E27FC236}">
                    <a16:creationId xmlns:a16="http://schemas.microsoft.com/office/drawing/2014/main" id="{00000000-0008-0000-0000-000068000000}"/>
                  </a:ext>
                </a:extLst>
              </xdr:cNvPr>
              <xdr:cNvSpPr>
                <a:spLocks/>
              </xdr:cNvSpPr>
            </xdr:nvSpPr>
            <xdr:spPr bwMode="auto">
              <a:xfrm>
                <a:off x="7480301" y="3868738"/>
                <a:ext cx="31750" cy="30163"/>
              </a:xfrm>
              <a:custGeom>
                <a:avLst/>
                <a:gdLst>
                  <a:gd name="T0" fmla="*/ 11 w 20"/>
                  <a:gd name="T1" fmla="*/ 0 h 19"/>
                  <a:gd name="T2" fmla="*/ 14 w 20"/>
                  <a:gd name="T3" fmla="*/ 1 h 19"/>
                  <a:gd name="T4" fmla="*/ 17 w 20"/>
                  <a:gd name="T5" fmla="*/ 3 h 19"/>
                  <a:gd name="T6" fmla="*/ 19 w 20"/>
                  <a:gd name="T7" fmla="*/ 6 h 19"/>
                  <a:gd name="T8" fmla="*/ 20 w 20"/>
                  <a:gd name="T9" fmla="*/ 10 h 19"/>
                  <a:gd name="T10" fmla="*/ 19 w 20"/>
                  <a:gd name="T11" fmla="*/ 14 h 19"/>
                  <a:gd name="T12" fmla="*/ 17 w 20"/>
                  <a:gd name="T13" fmla="*/ 17 h 19"/>
                  <a:gd name="T14" fmla="*/ 14 w 20"/>
                  <a:gd name="T15" fmla="*/ 19 h 19"/>
                  <a:gd name="T16" fmla="*/ 11 w 20"/>
                  <a:gd name="T17" fmla="*/ 19 h 19"/>
                  <a:gd name="T18" fmla="*/ 7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7 w 20"/>
                  <a:gd name="T31" fmla="*/ 1 h 19"/>
                  <a:gd name="T32" fmla="*/ 11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1" y="0"/>
                    </a:moveTo>
                    <a:lnTo>
                      <a:pt x="14" y="1"/>
                    </a:lnTo>
                    <a:lnTo>
                      <a:pt x="17" y="3"/>
                    </a:lnTo>
                    <a:lnTo>
                      <a:pt x="19" y="6"/>
                    </a:lnTo>
                    <a:lnTo>
                      <a:pt x="20" y="10"/>
                    </a:lnTo>
                    <a:lnTo>
                      <a:pt x="19" y="14"/>
                    </a:lnTo>
                    <a:lnTo>
                      <a:pt x="17" y="17"/>
                    </a:lnTo>
                    <a:lnTo>
                      <a:pt x="14" y="19"/>
                    </a:lnTo>
                    <a:lnTo>
                      <a:pt x="11" y="19"/>
                    </a:lnTo>
                    <a:lnTo>
                      <a:pt x="7" y="19"/>
                    </a:lnTo>
                    <a:lnTo>
                      <a:pt x="3" y="17"/>
                    </a:lnTo>
                    <a:lnTo>
                      <a:pt x="1" y="14"/>
                    </a:lnTo>
                    <a:lnTo>
                      <a:pt x="0" y="10"/>
                    </a:lnTo>
                    <a:lnTo>
                      <a:pt x="1" y="6"/>
                    </a:lnTo>
                    <a:lnTo>
                      <a:pt x="3" y="3"/>
                    </a:lnTo>
                    <a:lnTo>
                      <a:pt x="7" y="1"/>
                    </a:lnTo>
                    <a:lnTo>
                      <a:pt x="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5" name="Freeform 74">
                <a:extLst>
                  <a:ext uri="{FF2B5EF4-FFF2-40B4-BE49-F238E27FC236}">
                    <a16:creationId xmlns:a16="http://schemas.microsoft.com/office/drawing/2014/main" id="{00000000-0008-0000-0000-000069000000}"/>
                  </a:ext>
                </a:extLst>
              </xdr:cNvPr>
              <xdr:cNvSpPr>
                <a:spLocks/>
              </xdr:cNvSpPr>
            </xdr:nvSpPr>
            <xdr:spPr bwMode="auto">
              <a:xfrm>
                <a:off x="7534276" y="3868738"/>
                <a:ext cx="31750" cy="30163"/>
              </a:xfrm>
              <a:custGeom>
                <a:avLst/>
                <a:gdLst>
                  <a:gd name="T0" fmla="*/ 10 w 20"/>
                  <a:gd name="T1" fmla="*/ 0 h 19"/>
                  <a:gd name="T2" fmla="*/ 15 w 20"/>
                  <a:gd name="T3" fmla="*/ 1 h 19"/>
                  <a:gd name="T4" fmla="*/ 18 w 20"/>
                  <a:gd name="T5" fmla="*/ 3 h 19"/>
                  <a:gd name="T6" fmla="*/ 20 w 20"/>
                  <a:gd name="T7" fmla="*/ 6 h 19"/>
                  <a:gd name="T8" fmla="*/ 20 w 20"/>
                  <a:gd name="T9" fmla="*/ 10 h 19"/>
                  <a:gd name="T10" fmla="*/ 20 w 20"/>
                  <a:gd name="T11" fmla="*/ 14 h 19"/>
                  <a:gd name="T12" fmla="*/ 18 w 20"/>
                  <a:gd name="T13" fmla="*/ 17 h 19"/>
                  <a:gd name="T14" fmla="*/ 15 w 20"/>
                  <a:gd name="T15" fmla="*/ 19 h 19"/>
                  <a:gd name="T16" fmla="*/ 10 w 20"/>
                  <a:gd name="T17" fmla="*/ 19 h 19"/>
                  <a:gd name="T18" fmla="*/ 6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6 w 20"/>
                  <a:gd name="T31" fmla="*/ 1 h 19"/>
                  <a:gd name="T32" fmla="*/ 10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0" y="0"/>
                    </a:moveTo>
                    <a:lnTo>
                      <a:pt x="15" y="1"/>
                    </a:lnTo>
                    <a:lnTo>
                      <a:pt x="18" y="3"/>
                    </a:lnTo>
                    <a:lnTo>
                      <a:pt x="20" y="6"/>
                    </a:lnTo>
                    <a:lnTo>
                      <a:pt x="20" y="10"/>
                    </a:lnTo>
                    <a:lnTo>
                      <a:pt x="20" y="14"/>
                    </a:lnTo>
                    <a:lnTo>
                      <a:pt x="18" y="17"/>
                    </a:lnTo>
                    <a:lnTo>
                      <a:pt x="15" y="19"/>
                    </a:lnTo>
                    <a:lnTo>
                      <a:pt x="10" y="19"/>
                    </a:lnTo>
                    <a:lnTo>
                      <a:pt x="6" y="19"/>
                    </a:lnTo>
                    <a:lnTo>
                      <a:pt x="3" y="17"/>
                    </a:lnTo>
                    <a:lnTo>
                      <a:pt x="1" y="14"/>
                    </a:lnTo>
                    <a:lnTo>
                      <a:pt x="0" y="10"/>
                    </a:lnTo>
                    <a:lnTo>
                      <a:pt x="1" y="6"/>
                    </a:lnTo>
                    <a:lnTo>
                      <a:pt x="3" y="3"/>
                    </a:lnTo>
                    <a:lnTo>
                      <a:pt x="6" y="1"/>
                    </a:lnTo>
                    <a:lnTo>
                      <a:pt x="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6" name="Rectangle 75">
                <a:extLst>
                  <a:ext uri="{FF2B5EF4-FFF2-40B4-BE49-F238E27FC236}">
                    <a16:creationId xmlns:a16="http://schemas.microsoft.com/office/drawing/2014/main" id="{00000000-0008-0000-0000-00006A000000}"/>
                  </a:ext>
                </a:extLst>
              </xdr:cNvPr>
              <xdr:cNvSpPr>
                <a:spLocks noChangeArrowheads="1"/>
              </xdr:cNvSpPr>
            </xdr:nvSpPr>
            <xdr:spPr bwMode="auto">
              <a:xfrm>
                <a:off x="7483476" y="4070350"/>
                <a:ext cx="434975" cy="138113"/>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7" name="Freeform 76">
                <a:extLst>
                  <a:ext uri="{FF2B5EF4-FFF2-40B4-BE49-F238E27FC236}">
                    <a16:creationId xmlns:a16="http://schemas.microsoft.com/office/drawing/2014/main" id="{00000000-0008-0000-0000-00006B000000}"/>
                  </a:ext>
                </a:extLst>
              </xdr:cNvPr>
              <xdr:cNvSpPr>
                <a:spLocks/>
              </xdr:cNvSpPr>
            </xdr:nvSpPr>
            <xdr:spPr bwMode="auto">
              <a:xfrm>
                <a:off x="7496176" y="4084638"/>
                <a:ext cx="411163" cy="247650"/>
              </a:xfrm>
              <a:custGeom>
                <a:avLst/>
                <a:gdLst>
                  <a:gd name="T0" fmla="*/ 17 w 259"/>
                  <a:gd name="T1" fmla="*/ 0 h 156"/>
                  <a:gd name="T2" fmla="*/ 242 w 259"/>
                  <a:gd name="T3" fmla="*/ 0 h 156"/>
                  <a:gd name="T4" fmla="*/ 251 w 259"/>
                  <a:gd name="T5" fmla="*/ 2 h 156"/>
                  <a:gd name="T6" fmla="*/ 257 w 259"/>
                  <a:gd name="T7" fmla="*/ 5 h 156"/>
                  <a:gd name="T8" fmla="*/ 259 w 259"/>
                  <a:gd name="T9" fmla="*/ 11 h 156"/>
                  <a:gd name="T10" fmla="*/ 259 w 259"/>
                  <a:gd name="T11" fmla="*/ 146 h 156"/>
                  <a:gd name="T12" fmla="*/ 257 w 259"/>
                  <a:gd name="T13" fmla="*/ 151 h 156"/>
                  <a:gd name="T14" fmla="*/ 251 w 259"/>
                  <a:gd name="T15" fmla="*/ 155 h 156"/>
                  <a:gd name="T16" fmla="*/ 242 w 259"/>
                  <a:gd name="T17" fmla="*/ 156 h 156"/>
                  <a:gd name="T18" fmla="*/ 17 w 259"/>
                  <a:gd name="T19" fmla="*/ 156 h 156"/>
                  <a:gd name="T20" fmla="*/ 8 w 259"/>
                  <a:gd name="T21" fmla="*/ 155 h 156"/>
                  <a:gd name="T22" fmla="*/ 2 w 259"/>
                  <a:gd name="T23" fmla="*/ 151 h 156"/>
                  <a:gd name="T24" fmla="*/ 0 w 259"/>
                  <a:gd name="T25" fmla="*/ 146 h 156"/>
                  <a:gd name="T26" fmla="*/ 0 w 259"/>
                  <a:gd name="T27" fmla="*/ 11 h 156"/>
                  <a:gd name="T28" fmla="*/ 2 w 259"/>
                  <a:gd name="T29" fmla="*/ 5 h 156"/>
                  <a:gd name="T30" fmla="*/ 8 w 259"/>
                  <a:gd name="T31" fmla="*/ 2 h 156"/>
                  <a:gd name="T32" fmla="*/ 17 w 259"/>
                  <a:gd name="T33" fmla="*/ 0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56">
                    <a:moveTo>
                      <a:pt x="17" y="0"/>
                    </a:moveTo>
                    <a:lnTo>
                      <a:pt x="242" y="0"/>
                    </a:lnTo>
                    <a:lnTo>
                      <a:pt x="251" y="2"/>
                    </a:lnTo>
                    <a:lnTo>
                      <a:pt x="257" y="5"/>
                    </a:lnTo>
                    <a:lnTo>
                      <a:pt x="259" y="11"/>
                    </a:lnTo>
                    <a:lnTo>
                      <a:pt x="259" y="146"/>
                    </a:lnTo>
                    <a:lnTo>
                      <a:pt x="257" y="151"/>
                    </a:lnTo>
                    <a:lnTo>
                      <a:pt x="251" y="155"/>
                    </a:lnTo>
                    <a:lnTo>
                      <a:pt x="242" y="156"/>
                    </a:lnTo>
                    <a:lnTo>
                      <a:pt x="17" y="156"/>
                    </a:lnTo>
                    <a:lnTo>
                      <a:pt x="8" y="155"/>
                    </a:lnTo>
                    <a:lnTo>
                      <a:pt x="2" y="151"/>
                    </a:lnTo>
                    <a:lnTo>
                      <a:pt x="0" y="146"/>
                    </a:lnTo>
                    <a:lnTo>
                      <a:pt x="0" y="11"/>
                    </a:lnTo>
                    <a:lnTo>
                      <a:pt x="2" y="5"/>
                    </a:lnTo>
                    <a:lnTo>
                      <a:pt x="8" y="2"/>
                    </a:lnTo>
                    <a:lnTo>
                      <a:pt x="17"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8" name="Rectangle 77">
                <a:extLst>
                  <a:ext uri="{FF2B5EF4-FFF2-40B4-BE49-F238E27FC236}">
                    <a16:creationId xmlns:a16="http://schemas.microsoft.com/office/drawing/2014/main" id="{00000000-0008-0000-0000-00006C000000}"/>
                  </a:ext>
                </a:extLst>
              </xdr:cNvPr>
              <xdr:cNvSpPr>
                <a:spLocks noChangeArrowheads="1"/>
              </xdr:cNvSpPr>
            </xdr:nvSpPr>
            <xdr:spPr bwMode="auto">
              <a:xfrm>
                <a:off x="7543801" y="4129088"/>
                <a:ext cx="295275"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09" name="Rectangle 78">
                <a:extLst>
                  <a:ext uri="{FF2B5EF4-FFF2-40B4-BE49-F238E27FC236}">
                    <a16:creationId xmlns:a16="http://schemas.microsoft.com/office/drawing/2014/main" id="{00000000-0008-0000-0000-00006D000000}"/>
                  </a:ext>
                </a:extLst>
              </xdr:cNvPr>
              <xdr:cNvSpPr>
                <a:spLocks noChangeArrowheads="1"/>
              </xdr:cNvSpPr>
            </xdr:nvSpPr>
            <xdr:spPr bwMode="auto">
              <a:xfrm>
                <a:off x="7543801" y="4181475"/>
                <a:ext cx="131763"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0" name="Rectangle 79">
                <a:extLst>
                  <a:ext uri="{FF2B5EF4-FFF2-40B4-BE49-F238E27FC236}">
                    <a16:creationId xmlns:a16="http://schemas.microsoft.com/office/drawing/2014/main" id="{00000000-0008-0000-0000-00006E000000}"/>
                  </a:ext>
                </a:extLst>
              </xdr:cNvPr>
              <xdr:cNvSpPr>
                <a:spLocks noChangeArrowheads="1"/>
              </xdr:cNvSpPr>
            </xdr:nvSpPr>
            <xdr:spPr bwMode="auto">
              <a:xfrm>
                <a:off x="7543801" y="4232275"/>
                <a:ext cx="295275"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111" name="Rectangle 80">
                <a:extLst>
                  <a:ext uri="{FF2B5EF4-FFF2-40B4-BE49-F238E27FC236}">
                    <a16:creationId xmlns:a16="http://schemas.microsoft.com/office/drawing/2014/main" id="{00000000-0008-0000-0000-00006F000000}"/>
                  </a:ext>
                </a:extLst>
              </xdr:cNvPr>
              <xdr:cNvSpPr>
                <a:spLocks noChangeArrowheads="1"/>
              </xdr:cNvSpPr>
            </xdr:nvSpPr>
            <xdr:spPr bwMode="auto">
              <a:xfrm>
                <a:off x="7543801" y="4283075"/>
                <a:ext cx="131763"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grpSp>
        <xdr:nvGrpSpPr>
          <xdr:cNvPr id="18" name="Group 105">
            <a:extLst>
              <a:ext uri="{FF2B5EF4-FFF2-40B4-BE49-F238E27FC236}">
                <a16:creationId xmlns:a16="http://schemas.microsoft.com/office/drawing/2014/main" id="{00000000-0008-0000-0000-000012000000}"/>
              </a:ext>
            </a:extLst>
          </xdr:cNvPr>
          <xdr:cNvGrpSpPr/>
        </xdr:nvGrpSpPr>
        <xdr:grpSpPr>
          <a:xfrm>
            <a:off x="7552691" y="4644137"/>
            <a:ext cx="466043" cy="466041"/>
            <a:chOff x="6145213" y="4856163"/>
            <a:chExt cx="1306513" cy="1306513"/>
          </a:xfrm>
        </xdr:grpSpPr>
        <xdr:sp macro="" textlink="">
          <xdr:nvSpPr>
            <xdr:cNvPr id="88" name="Freeform 81">
              <a:extLst>
                <a:ext uri="{FF2B5EF4-FFF2-40B4-BE49-F238E27FC236}">
                  <a16:creationId xmlns:a16="http://schemas.microsoft.com/office/drawing/2014/main" id="{00000000-0008-0000-0000-000058000000}"/>
                </a:ext>
              </a:extLst>
            </xdr:cNvPr>
            <xdr:cNvSpPr>
              <a:spLocks/>
            </xdr:cNvSpPr>
          </xdr:nvSpPr>
          <xdr:spPr bwMode="auto">
            <a:xfrm>
              <a:off x="6145213" y="4856163"/>
              <a:ext cx="1306513" cy="1306513"/>
            </a:xfrm>
            <a:custGeom>
              <a:avLst/>
              <a:gdLst>
                <a:gd name="T0" fmla="*/ 412 w 823"/>
                <a:gd name="T1" fmla="*/ 0 h 823"/>
                <a:gd name="T2" fmla="*/ 464 w 823"/>
                <a:gd name="T3" fmla="*/ 3 h 823"/>
                <a:gd name="T4" fmla="*/ 513 w 823"/>
                <a:gd name="T5" fmla="*/ 13 h 823"/>
                <a:gd name="T6" fmla="*/ 560 w 823"/>
                <a:gd name="T7" fmla="*/ 28 h 823"/>
                <a:gd name="T8" fmla="*/ 605 w 823"/>
                <a:gd name="T9" fmla="*/ 48 h 823"/>
                <a:gd name="T10" fmla="*/ 648 w 823"/>
                <a:gd name="T11" fmla="*/ 74 h 823"/>
                <a:gd name="T12" fmla="*/ 685 w 823"/>
                <a:gd name="T13" fmla="*/ 105 h 823"/>
                <a:gd name="T14" fmla="*/ 719 w 823"/>
                <a:gd name="T15" fmla="*/ 138 h 823"/>
                <a:gd name="T16" fmla="*/ 750 w 823"/>
                <a:gd name="T17" fmla="*/ 176 h 823"/>
                <a:gd name="T18" fmla="*/ 775 w 823"/>
                <a:gd name="T19" fmla="*/ 218 h 823"/>
                <a:gd name="T20" fmla="*/ 795 w 823"/>
                <a:gd name="T21" fmla="*/ 263 h 823"/>
                <a:gd name="T22" fmla="*/ 811 w 823"/>
                <a:gd name="T23" fmla="*/ 311 h 823"/>
                <a:gd name="T24" fmla="*/ 820 w 823"/>
                <a:gd name="T25" fmla="*/ 360 h 823"/>
                <a:gd name="T26" fmla="*/ 823 w 823"/>
                <a:gd name="T27" fmla="*/ 411 h 823"/>
                <a:gd name="T28" fmla="*/ 820 w 823"/>
                <a:gd name="T29" fmla="*/ 464 h 823"/>
                <a:gd name="T30" fmla="*/ 811 w 823"/>
                <a:gd name="T31" fmla="*/ 513 h 823"/>
                <a:gd name="T32" fmla="*/ 795 w 823"/>
                <a:gd name="T33" fmla="*/ 560 h 823"/>
                <a:gd name="T34" fmla="*/ 775 w 823"/>
                <a:gd name="T35" fmla="*/ 605 h 823"/>
                <a:gd name="T36" fmla="*/ 750 w 823"/>
                <a:gd name="T37" fmla="*/ 646 h 823"/>
                <a:gd name="T38" fmla="*/ 719 w 823"/>
                <a:gd name="T39" fmla="*/ 685 h 823"/>
                <a:gd name="T40" fmla="*/ 685 w 823"/>
                <a:gd name="T41" fmla="*/ 719 h 823"/>
                <a:gd name="T42" fmla="*/ 648 w 823"/>
                <a:gd name="T43" fmla="*/ 750 h 823"/>
                <a:gd name="T44" fmla="*/ 605 w 823"/>
                <a:gd name="T45" fmla="*/ 775 h 823"/>
                <a:gd name="T46" fmla="*/ 560 w 823"/>
                <a:gd name="T47" fmla="*/ 795 h 823"/>
                <a:gd name="T48" fmla="*/ 513 w 823"/>
                <a:gd name="T49" fmla="*/ 811 h 823"/>
                <a:gd name="T50" fmla="*/ 464 w 823"/>
                <a:gd name="T51" fmla="*/ 820 h 823"/>
                <a:gd name="T52" fmla="*/ 412 w 823"/>
                <a:gd name="T53" fmla="*/ 823 h 823"/>
                <a:gd name="T54" fmla="*/ 360 w 823"/>
                <a:gd name="T55" fmla="*/ 820 h 823"/>
                <a:gd name="T56" fmla="*/ 311 w 823"/>
                <a:gd name="T57" fmla="*/ 811 h 823"/>
                <a:gd name="T58" fmla="*/ 264 w 823"/>
                <a:gd name="T59" fmla="*/ 795 h 823"/>
                <a:gd name="T60" fmla="*/ 219 w 823"/>
                <a:gd name="T61" fmla="*/ 775 h 823"/>
                <a:gd name="T62" fmla="*/ 177 w 823"/>
                <a:gd name="T63" fmla="*/ 750 h 823"/>
                <a:gd name="T64" fmla="*/ 139 w 823"/>
                <a:gd name="T65" fmla="*/ 719 h 823"/>
                <a:gd name="T66" fmla="*/ 105 w 823"/>
                <a:gd name="T67" fmla="*/ 685 h 823"/>
                <a:gd name="T68" fmla="*/ 74 w 823"/>
                <a:gd name="T69" fmla="*/ 646 h 823"/>
                <a:gd name="T70" fmla="*/ 48 w 823"/>
                <a:gd name="T71" fmla="*/ 605 h 823"/>
                <a:gd name="T72" fmla="*/ 28 w 823"/>
                <a:gd name="T73" fmla="*/ 560 h 823"/>
                <a:gd name="T74" fmla="*/ 14 w 823"/>
                <a:gd name="T75" fmla="*/ 513 h 823"/>
                <a:gd name="T76" fmla="*/ 4 w 823"/>
                <a:gd name="T77" fmla="*/ 464 h 823"/>
                <a:gd name="T78" fmla="*/ 0 w 823"/>
                <a:gd name="T79" fmla="*/ 411 h 823"/>
                <a:gd name="T80" fmla="*/ 4 w 823"/>
                <a:gd name="T81" fmla="*/ 360 h 823"/>
                <a:gd name="T82" fmla="*/ 14 w 823"/>
                <a:gd name="T83" fmla="*/ 311 h 823"/>
                <a:gd name="T84" fmla="*/ 28 w 823"/>
                <a:gd name="T85" fmla="*/ 263 h 823"/>
                <a:gd name="T86" fmla="*/ 48 w 823"/>
                <a:gd name="T87" fmla="*/ 218 h 823"/>
                <a:gd name="T88" fmla="*/ 74 w 823"/>
                <a:gd name="T89" fmla="*/ 176 h 823"/>
                <a:gd name="T90" fmla="*/ 105 w 823"/>
                <a:gd name="T91" fmla="*/ 138 h 823"/>
                <a:gd name="T92" fmla="*/ 139 w 823"/>
                <a:gd name="T93" fmla="*/ 105 h 823"/>
                <a:gd name="T94" fmla="*/ 177 w 823"/>
                <a:gd name="T95" fmla="*/ 74 h 823"/>
                <a:gd name="T96" fmla="*/ 219 w 823"/>
                <a:gd name="T97" fmla="*/ 48 h 823"/>
                <a:gd name="T98" fmla="*/ 264 w 823"/>
                <a:gd name="T99" fmla="*/ 28 h 823"/>
                <a:gd name="T100" fmla="*/ 311 w 823"/>
                <a:gd name="T101" fmla="*/ 13 h 823"/>
                <a:gd name="T102" fmla="*/ 360 w 823"/>
                <a:gd name="T103" fmla="*/ 3 h 823"/>
                <a:gd name="T104" fmla="*/ 412 w 823"/>
                <a:gd name="T105" fmla="*/ 0 h 8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3" h="823">
                  <a:moveTo>
                    <a:pt x="412" y="0"/>
                  </a:moveTo>
                  <a:lnTo>
                    <a:pt x="464" y="3"/>
                  </a:lnTo>
                  <a:lnTo>
                    <a:pt x="513" y="13"/>
                  </a:lnTo>
                  <a:lnTo>
                    <a:pt x="560" y="28"/>
                  </a:lnTo>
                  <a:lnTo>
                    <a:pt x="605" y="48"/>
                  </a:lnTo>
                  <a:lnTo>
                    <a:pt x="648" y="74"/>
                  </a:lnTo>
                  <a:lnTo>
                    <a:pt x="685" y="105"/>
                  </a:lnTo>
                  <a:lnTo>
                    <a:pt x="719" y="138"/>
                  </a:lnTo>
                  <a:lnTo>
                    <a:pt x="750" y="176"/>
                  </a:lnTo>
                  <a:lnTo>
                    <a:pt x="775" y="218"/>
                  </a:lnTo>
                  <a:lnTo>
                    <a:pt x="795" y="263"/>
                  </a:lnTo>
                  <a:lnTo>
                    <a:pt x="811" y="311"/>
                  </a:lnTo>
                  <a:lnTo>
                    <a:pt x="820" y="360"/>
                  </a:lnTo>
                  <a:lnTo>
                    <a:pt x="823" y="411"/>
                  </a:lnTo>
                  <a:lnTo>
                    <a:pt x="820" y="464"/>
                  </a:lnTo>
                  <a:lnTo>
                    <a:pt x="811" y="513"/>
                  </a:lnTo>
                  <a:lnTo>
                    <a:pt x="795" y="560"/>
                  </a:lnTo>
                  <a:lnTo>
                    <a:pt x="775" y="605"/>
                  </a:lnTo>
                  <a:lnTo>
                    <a:pt x="750" y="646"/>
                  </a:lnTo>
                  <a:lnTo>
                    <a:pt x="719" y="685"/>
                  </a:lnTo>
                  <a:lnTo>
                    <a:pt x="685" y="719"/>
                  </a:lnTo>
                  <a:lnTo>
                    <a:pt x="648" y="750"/>
                  </a:lnTo>
                  <a:lnTo>
                    <a:pt x="605" y="775"/>
                  </a:lnTo>
                  <a:lnTo>
                    <a:pt x="560" y="795"/>
                  </a:lnTo>
                  <a:lnTo>
                    <a:pt x="513" y="811"/>
                  </a:lnTo>
                  <a:lnTo>
                    <a:pt x="464" y="820"/>
                  </a:lnTo>
                  <a:lnTo>
                    <a:pt x="412" y="823"/>
                  </a:lnTo>
                  <a:lnTo>
                    <a:pt x="360" y="820"/>
                  </a:lnTo>
                  <a:lnTo>
                    <a:pt x="311" y="811"/>
                  </a:lnTo>
                  <a:lnTo>
                    <a:pt x="264" y="795"/>
                  </a:lnTo>
                  <a:lnTo>
                    <a:pt x="219" y="775"/>
                  </a:lnTo>
                  <a:lnTo>
                    <a:pt x="177" y="750"/>
                  </a:lnTo>
                  <a:lnTo>
                    <a:pt x="139" y="719"/>
                  </a:lnTo>
                  <a:lnTo>
                    <a:pt x="105" y="685"/>
                  </a:lnTo>
                  <a:lnTo>
                    <a:pt x="74" y="646"/>
                  </a:lnTo>
                  <a:lnTo>
                    <a:pt x="48" y="605"/>
                  </a:lnTo>
                  <a:lnTo>
                    <a:pt x="28" y="560"/>
                  </a:lnTo>
                  <a:lnTo>
                    <a:pt x="14" y="513"/>
                  </a:lnTo>
                  <a:lnTo>
                    <a:pt x="4" y="464"/>
                  </a:lnTo>
                  <a:lnTo>
                    <a:pt x="0" y="411"/>
                  </a:lnTo>
                  <a:lnTo>
                    <a:pt x="4" y="360"/>
                  </a:lnTo>
                  <a:lnTo>
                    <a:pt x="14" y="311"/>
                  </a:lnTo>
                  <a:lnTo>
                    <a:pt x="28" y="263"/>
                  </a:lnTo>
                  <a:lnTo>
                    <a:pt x="48" y="218"/>
                  </a:lnTo>
                  <a:lnTo>
                    <a:pt x="74" y="176"/>
                  </a:lnTo>
                  <a:lnTo>
                    <a:pt x="105" y="138"/>
                  </a:lnTo>
                  <a:lnTo>
                    <a:pt x="139" y="105"/>
                  </a:lnTo>
                  <a:lnTo>
                    <a:pt x="177" y="74"/>
                  </a:lnTo>
                  <a:lnTo>
                    <a:pt x="219" y="48"/>
                  </a:lnTo>
                  <a:lnTo>
                    <a:pt x="264" y="28"/>
                  </a:lnTo>
                  <a:lnTo>
                    <a:pt x="311" y="13"/>
                  </a:lnTo>
                  <a:lnTo>
                    <a:pt x="360" y="3"/>
                  </a:lnTo>
                  <a:lnTo>
                    <a:pt x="412"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9" name="Freeform 82">
              <a:extLst>
                <a:ext uri="{FF2B5EF4-FFF2-40B4-BE49-F238E27FC236}">
                  <a16:creationId xmlns:a16="http://schemas.microsoft.com/office/drawing/2014/main" id="{00000000-0008-0000-0000-000059000000}"/>
                </a:ext>
              </a:extLst>
            </xdr:cNvPr>
            <xdr:cNvSpPr>
              <a:spLocks/>
            </xdr:cNvSpPr>
          </xdr:nvSpPr>
          <xdr:spPr bwMode="auto">
            <a:xfrm>
              <a:off x="6392863" y="4895850"/>
              <a:ext cx="914400" cy="706438"/>
            </a:xfrm>
            <a:custGeom>
              <a:avLst/>
              <a:gdLst>
                <a:gd name="T0" fmla="*/ 422 w 576"/>
                <a:gd name="T1" fmla="*/ 14 h 445"/>
                <a:gd name="T2" fmla="*/ 388 w 576"/>
                <a:gd name="T3" fmla="*/ 30 h 445"/>
                <a:gd name="T4" fmla="*/ 367 w 576"/>
                <a:gd name="T5" fmla="*/ 62 h 445"/>
                <a:gd name="T6" fmla="*/ 365 w 576"/>
                <a:gd name="T7" fmla="*/ 99 h 445"/>
                <a:gd name="T8" fmla="*/ 380 w 576"/>
                <a:gd name="T9" fmla="*/ 134 h 445"/>
                <a:gd name="T10" fmla="*/ 535 w 576"/>
                <a:gd name="T11" fmla="*/ 291 h 445"/>
                <a:gd name="T12" fmla="*/ 568 w 576"/>
                <a:gd name="T13" fmla="*/ 341 h 445"/>
                <a:gd name="T14" fmla="*/ 576 w 576"/>
                <a:gd name="T15" fmla="*/ 383 h 445"/>
                <a:gd name="T16" fmla="*/ 566 w 576"/>
                <a:gd name="T17" fmla="*/ 413 h 445"/>
                <a:gd name="T18" fmla="*/ 543 w 576"/>
                <a:gd name="T19" fmla="*/ 436 h 445"/>
                <a:gd name="T20" fmla="*/ 507 w 576"/>
                <a:gd name="T21" fmla="*/ 445 h 445"/>
                <a:gd name="T22" fmla="*/ 468 w 576"/>
                <a:gd name="T23" fmla="*/ 436 h 445"/>
                <a:gd name="T24" fmla="*/ 426 w 576"/>
                <a:gd name="T25" fmla="*/ 406 h 445"/>
                <a:gd name="T26" fmla="*/ 135 w 576"/>
                <a:gd name="T27" fmla="*/ 117 h 445"/>
                <a:gd name="T28" fmla="*/ 88 w 576"/>
                <a:gd name="T29" fmla="*/ 101 h 445"/>
                <a:gd name="T30" fmla="*/ 51 w 576"/>
                <a:gd name="T31" fmla="*/ 109 h 445"/>
                <a:gd name="T32" fmla="*/ 25 w 576"/>
                <a:gd name="T33" fmla="*/ 135 h 445"/>
                <a:gd name="T34" fmla="*/ 13 w 576"/>
                <a:gd name="T35" fmla="*/ 167 h 445"/>
                <a:gd name="T36" fmla="*/ 18 w 576"/>
                <a:gd name="T37" fmla="*/ 204 h 445"/>
                <a:gd name="T38" fmla="*/ 41 w 576"/>
                <a:gd name="T39" fmla="*/ 240 h 445"/>
                <a:gd name="T40" fmla="*/ 109 w 576"/>
                <a:gd name="T41" fmla="*/ 326 h 445"/>
                <a:gd name="T42" fmla="*/ 18 w 576"/>
                <a:gd name="T43" fmla="*/ 231 h 445"/>
                <a:gd name="T44" fmla="*/ 2 w 576"/>
                <a:gd name="T45" fmla="*/ 193 h 445"/>
                <a:gd name="T46" fmla="*/ 2 w 576"/>
                <a:gd name="T47" fmla="*/ 158 h 445"/>
                <a:gd name="T48" fmla="*/ 16 w 576"/>
                <a:gd name="T49" fmla="*/ 126 h 445"/>
                <a:gd name="T50" fmla="*/ 40 w 576"/>
                <a:gd name="T51" fmla="*/ 101 h 445"/>
                <a:gd name="T52" fmla="*/ 72 w 576"/>
                <a:gd name="T53" fmla="*/ 90 h 445"/>
                <a:gd name="T54" fmla="*/ 109 w 576"/>
                <a:gd name="T55" fmla="*/ 92 h 445"/>
                <a:gd name="T56" fmla="*/ 148 w 576"/>
                <a:gd name="T57" fmla="*/ 111 h 445"/>
                <a:gd name="T58" fmla="*/ 435 w 576"/>
                <a:gd name="T59" fmla="*/ 397 h 445"/>
                <a:gd name="T60" fmla="*/ 478 w 576"/>
                <a:gd name="T61" fmla="*/ 426 h 445"/>
                <a:gd name="T62" fmla="*/ 518 w 576"/>
                <a:gd name="T63" fmla="*/ 431 h 445"/>
                <a:gd name="T64" fmla="*/ 548 w 576"/>
                <a:gd name="T65" fmla="*/ 416 h 445"/>
                <a:gd name="T66" fmla="*/ 561 w 576"/>
                <a:gd name="T67" fmla="*/ 392 h 445"/>
                <a:gd name="T68" fmla="*/ 561 w 576"/>
                <a:gd name="T69" fmla="*/ 359 h 445"/>
                <a:gd name="T70" fmla="*/ 543 w 576"/>
                <a:gd name="T71" fmla="*/ 321 h 445"/>
                <a:gd name="T72" fmla="*/ 385 w 576"/>
                <a:gd name="T73" fmla="*/ 160 h 445"/>
                <a:gd name="T74" fmla="*/ 358 w 576"/>
                <a:gd name="T75" fmla="*/ 121 h 445"/>
                <a:gd name="T76" fmla="*/ 351 w 576"/>
                <a:gd name="T77" fmla="*/ 80 h 445"/>
                <a:gd name="T78" fmla="*/ 362 w 576"/>
                <a:gd name="T79" fmla="*/ 42 h 445"/>
                <a:gd name="T80" fmla="*/ 387 w 576"/>
                <a:gd name="T81" fmla="*/ 15 h 445"/>
                <a:gd name="T82" fmla="*/ 420 w 576"/>
                <a:gd name="T83" fmla="*/ 0 h 4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76" h="445">
                  <a:moveTo>
                    <a:pt x="420" y="0"/>
                  </a:moveTo>
                  <a:lnTo>
                    <a:pt x="422" y="14"/>
                  </a:lnTo>
                  <a:lnTo>
                    <a:pt x="403" y="19"/>
                  </a:lnTo>
                  <a:lnTo>
                    <a:pt x="388" y="30"/>
                  </a:lnTo>
                  <a:lnTo>
                    <a:pt x="376" y="45"/>
                  </a:lnTo>
                  <a:lnTo>
                    <a:pt x="367" y="62"/>
                  </a:lnTo>
                  <a:lnTo>
                    <a:pt x="364" y="81"/>
                  </a:lnTo>
                  <a:lnTo>
                    <a:pt x="365" y="99"/>
                  </a:lnTo>
                  <a:lnTo>
                    <a:pt x="370" y="116"/>
                  </a:lnTo>
                  <a:lnTo>
                    <a:pt x="380" y="134"/>
                  </a:lnTo>
                  <a:lnTo>
                    <a:pt x="393" y="150"/>
                  </a:lnTo>
                  <a:lnTo>
                    <a:pt x="535" y="291"/>
                  </a:lnTo>
                  <a:lnTo>
                    <a:pt x="555" y="316"/>
                  </a:lnTo>
                  <a:lnTo>
                    <a:pt x="568" y="341"/>
                  </a:lnTo>
                  <a:lnTo>
                    <a:pt x="576" y="366"/>
                  </a:lnTo>
                  <a:lnTo>
                    <a:pt x="576" y="383"/>
                  </a:lnTo>
                  <a:lnTo>
                    <a:pt x="573" y="399"/>
                  </a:lnTo>
                  <a:lnTo>
                    <a:pt x="566" y="413"/>
                  </a:lnTo>
                  <a:lnTo>
                    <a:pt x="557" y="425"/>
                  </a:lnTo>
                  <a:lnTo>
                    <a:pt x="543" y="436"/>
                  </a:lnTo>
                  <a:lnTo>
                    <a:pt x="526" y="442"/>
                  </a:lnTo>
                  <a:lnTo>
                    <a:pt x="507" y="445"/>
                  </a:lnTo>
                  <a:lnTo>
                    <a:pt x="487" y="442"/>
                  </a:lnTo>
                  <a:lnTo>
                    <a:pt x="468" y="436"/>
                  </a:lnTo>
                  <a:lnTo>
                    <a:pt x="446" y="423"/>
                  </a:lnTo>
                  <a:lnTo>
                    <a:pt x="426" y="406"/>
                  </a:lnTo>
                  <a:lnTo>
                    <a:pt x="157" y="137"/>
                  </a:lnTo>
                  <a:lnTo>
                    <a:pt x="135" y="117"/>
                  </a:lnTo>
                  <a:lnTo>
                    <a:pt x="111" y="106"/>
                  </a:lnTo>
                  <a:lnTo>
                    <a:pt x="88" y="101"/>
                  </a:lnTo>
                  <a:lnTo>
                    <a:pt x="69" y="103"/>
                  </a:lnTo>
                  <a:lnTo>
                    <a:pt x="51" y="109"/>
                  </a:lnTo>
                  <a:lnTo>
                    <a:pt x="36" y="122"/>
                  </a:lnTo>
                  <a:lnTo>
                    <a:pt x="25" y="135"/>
                  </a:lnTo>
                  <a:lnTo>
                    <a:pt x="18" y="150"/>
                  </a:lnTo>
                  <a:lnTo>
                    <a:pt x="13" y="167"/>
                  </a:lnTo>
                  <a:lnTo>
                    <a:pt x="13" y="185"/>
                  </a:lnTo>
                  <a:lnTo>
                    <a:pt x="18" y="204"/>
                  </a:lnTo>
                  <a:lnTo>
                    <a:pt x="27" y="222"/>
                  </a:lnTo>
                  <a:lnTo>
                    <a:pt x="41" y="240"/>
                  </a:lnTo>
                  <a:lnTo>
                    <a:pt x="118" y="317"/>
                  </a:lnTo>
                  <a:lnTo>
                    <a:pt x="109" y="326"/>
                  </a:lnTo>
                  <a:lnTo>
                    <a:pt x="32" y="249"/>
                  </a:lnTo>
                  <a:lnTo>
                    <a:pt x="18" y="231"/>
                  </a:lnTo>
                  <a:lnTo>
                    <a:pt x="7" y="213"/>
                  </a:lnTo>
                  <a:lnTo>
                    <a:pt x="2" y="193"/>
                  </a:lnTo>
                  <a:lnTo>
                    <a:pt x="0" y="175"/>
                  </a:lnTo>
                  <a:lnTo>
                    <a:pt x="2" y="158"/>
                  </a:lnTo>
                  <a:lnTo>
                    <a:pt x="7" y="141"/>
                  </a:lnTo>
                  <a:lnTo>
                    <a:pt x="16" y="126"/>
                  </a:lnTo>
                  <a:lnTo>
                    <a:pt x="27" y="112"/>
                  </a:lnTo>
                  <a:lnTo>
                    <a:pt x="40" y="101"/>
                  </a:lnTo>
                  <a:lnTo>
                    <a:pt x="56" y="94"/>
                  </a:lnTo>
                  <a:lnTo>
                    <a:pt x="72" y="90"/>
                  </a:lnTo>
                  <a:lnTo>
                    <a:pt x="88" y="89"/>
                  </a:lnTo>
                  <a:lnTo>
                    <a:pt x="109" y="92"/>
                  </a:lnTo>
                  <a:lnTo>
                    <a:pt x="128" y="99"/>
                  </a:lnTo>
                  <a:lnTo>
                    <a:pt x="148" y="111"/>
                  </a:lnTo>
                  <a:lnTo>
                    <a:pt x="166" y="128"/>
                  </a:lnTo>
                  <a:lnTo>
                    <a:pt x="435" y="397"/>
                  </a:lnTo>
                  <a:lnTo>
                    <a:pt x="456" y="414"/>
                  </a:lnTo>
                  <a:lnTo>
                    <a:pt x="478" y="426"/>
                  </a:lnTo>
                  <a:lnTo>
                    <a:pt x="500" y="432"/>
                  </a:lnTo>
                  <a:lnTo>
                    <a:pt x="518" y="431"/>
                  </a:lnTo>
                  <a:lnTo>
                    <a:pt x="535" y="425"/>
                  </a:lnTo>
                  <a:lnTo>
                    <a:pt x="548" y="416"/>
                  </a:lnTo>
                  <a:lnTo>
                    <a:pt x="556" y="405"/>
                  </a:lnTo>
                  <a:lnTo>
                    <a:pt x="561" y="392"/>
                  </a:lnTo>
                  <a:lnTo>
                    <a:pt x="563" y="376"/>
                  </a:lnTo>
                  <a:lnTo>
                    <a:pt x="561" y="359"/>
                  </a:lnTo>
                  <a:lnTo>
                    <a:pt x="554" y="340"/>
                  </a:lnTo>
                  <a:lnTo>
                    <a:pt x="543" y="321"/>
                  </a:lnTo>
                  <a:lnTo>
                    <a:pt x="525" y="300"/>
                  </a:lnTo>
                  <a:lnTo>
                    <a:pt x="385" y="160"/>
                  </a:lnTo>
                  <a:lnTo>
                    <a:pt x="369" y="141"/>
                  </a:lnTo>
                  <a:lnTo>
                    <a:pt x="358" y="121"/>
                  </a:lnTo>
                  <a:lnTo>
                    <a:pt x="352" y="100"/>
                  </a:lnTo>
                  <a:lnTo>
                    <a:pt x="351" y="80"/>
                  </a:lnTo>
                  <a:lnTo>
                    <a:pt x="355" y="59"/>
                  </a:lnTo>
                  <a:lnTo>
                    <a:pt x="362" y="42"/>
                  </a:lnTo>
                  <a:lnTo>
                    <a:pt x="374" y="27"/>
                  </a:lnTo>
                  <a:lnTo>
                    <a:pt x="387" y="15"/>
                  </a:lnTo>
                  <a:lnTo>
                    <a:pt x="402" y="6"/>
                  </a:lnTo>
                  <a:lnTo>
                    <a:pt x="420"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0" name="Freeform 83">
              <a:extLst>
                <a:ext uri="{FF2B5EF4-FFF2-40B4-BE49-F238E27FC236}">
                  <a16:creationId xmlns:a16="http://schemas.microsoft.com/office/drawing/2014/main" id="{00000000-0008-0000-0000-00005A000000}"/>
                </a:ext>
              </a:extLst>
            </xdr:cNvPr>
            <xdr:cNvSpPr>
              <a:spLocks/>
            </xdr:cNvSpPr>
          </xdr:nvSpPr>
          <xdr:spPr bwMode="auto">
            <a:xfrm>
              <a:off x="6494463" y="5332413"/>
              <a:ext cx="563563" cy="563563"/>
            </a:xfrm>
            <a:custGeom>
              <a:avLst/>
              <a:gdLst>
                <a:gd name="T0" fmla="*/ 134 w 355"/>
                <a:gd name="T1" fmla="*/ 0 h 355"/>
                <a:gd name="T2" fmla="*/ 161 w 355"/>
                <a:gd name="T3" fmla="*/ 3 h 355"/>
                <a:gd name="T4" fmla="*/ 185 w 355"/>
                <a:gd name="T5" fmla="*/ 10 h 355"/>
                <a:gd name="T6" fmla="*/ 209 w 355"/>
                <a:gd name="T7" fmla="*/ 22 h 355"/>
                <a:gd name="T8" fmla="*/ 230 w 355"/>
                <a:gd name="T9" fmla="*/ 40 h 355"/>
                <a:gd name="T10" fmla="*/ 316 w 355"/>
                <a:gd name="T11" fmla="*/ 126 h 355"/>
                <a:gd name="T12" fmla="*/ 333 w 355"/>
                <a:gd name="T13" fmla="*/ 146 h 355"/>
                <a:gd name="T14" fmla="*/ 345 w 355"/>
                <a:gd name="T15" fmla="*/ 170 h 355"/>
                <a:gd name="T16" fmla="*/ 353 w 355"/>
                <a:gd name="T17" fmla="*/ 195 h 355"/>
                <a:gd name="T18" fmla="*/ 355 w 355"/>
                <a:gd name="T19" fmla="*/ 220 h 355"/>
                <a:gd name="T20" fmla="*/ 353 w 355"/>
                <a:gd name="T21" fmla="*/ 246 h 355"/>
                <a:gd name="T22" fmla="*/ 345 w 355"/>
                <a:gd name="T23" fmla="*/ 272 h 355"/>
                <a:gd name="T24" fmla="*/ 333 w 355"/>
                <a:gd name="T25" fmla="*/ 294 h 355"/>
                <a:gd name="T26" fmla="*/ 316 w 355"/>
                <a:gd name="T27" fmla="*/ 316 h 355"/>
                <a:gd name="T28" fmla="*/ 294 w 355"/>
                <a:gd name="T29" fmla="*/ 333 h 355"/>
                <a:gd name="T30" fmla="*/ 272 w 355"/>
                <a:gd name="T31" fmla="*/ 345 h 355"/>
                <a:gd name="T32" fmla="*/ 246 w 355"/>
                <a:gd name="T33" fmla="*/ 353 h 355"/>
                <a:gd name="T34" fmla="*/ 220 w 355"/>
                <a:gd name="T35" fmla="*/ 355 h 355"/>
                <a:gd name="T36" fmla="*/ 195 w 355"/>
                <a:gd name="T37" fmla="*/ 353 h 355"/>
                <a:gd name="T38" fmla="*/ 170 w 355"/>
                <a:gd name="T39" fmla="*/ 345 h 355"/>
                <a:gd name="T40" fmla="*/ 146 w 355"/>
                <a:gd name="T41" fmla="*/ 333 h 355"/>
                <a:gd name="T42" fmla="*/ 126 w 355"/>
                <a:gd name="T43" fmla="*/ 316 h 355"/>
                <a:gd name="T44" fmla="*/ 40 w 355"/>
                <a:gd name="T45" fmla="*/ 229 h 355"/>
                <a:gd name="T46" fmla="*/ 22 w 355"/>
                <a:gd name="T47" fmla="*/ 209 h 355"/>
                <a:gd name="T48" fmla="*/ 10 w 355"/>
                <a:gd name="T49" fmla="*/ 185 h 355"/>
                <a:gd name="T50" fmla="*/ 3 w 355"/>
                <a:gd name="T51" fmla="*/ 160 h 355"/>
                <a:gd name="T52" fmla="*/ 0 w 355"/>
                <a:gd name="T53" fmla="*/ 134 h 355"/>
                <a:gd name="T54" fmla="*/ 3 w 355"/>
                <a:gd name="T55" fmla="*/ 108 h 355"/>
                <a:gd name="T56" fmla="*/ 10 w 355"/>
                <a:gd name="T57" fmla="*/ 84 h 355"/>
                <a:gd name="T58" fmla="*/ 22 w 355"/>
                <a:gd name="T59" fmla="*/ 60 h 355"/>
                <a:gd name="T60" fmla="*/ 40 w 355"/>
                <a:gd name="T61" fmla="*/ 40 h 355"/>
                <a:gd name="T62" fmla="*/ 60 w 355"/>
                <a:gd name="T63" fmla="*/ 22 h 355"/>
                <a:gd name="T64" fmla="*/ 84 w 355"/>
                <a:gd name="T65" fmla="*/ 10 h 355"/>
                <a:gd name="T66" fmla="*/ 108 w 355"/>
                <a:gd name="T67" fmla="*/ 3 h 355"/>
                <a:gd name="T68" fmla="*/ 134 w 355"/>
                <a:gd name="T69" fmla="*/ 0 h 3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55" h="355">
                  <a:moveTo>
                    <a:pt x="134" y="0"/>
                  </a:moveTo>
                  <a:lnTo>
                    <a:pt x="161" y="3"/>
                  </a:lnTo>
                  <a:lnTo>
                    <a:pt x="185" y="10"/>
                  </a:lnTo>
                  <a:lnTo>
                    <a:pt x="209" y="22"/>
                  </a:lnTo>
                  <a:lnTo>
                    <a:pt x="230" y="40"/>
                  </a:lnTo>
                  <a:lnTo>
                    <a:pt x="316" y="126"/>
                  </a:lnTo>
                  <a:lnTo>
                    <a:pt x="333" y="146"/>
                  </a:lnTo>
                  <a:lnTo>
                    <a:pt x="345" y="170"/>
                  </a:lnTo>
                  <a:lnTo>
                    <a:pt x="353" y="195"/>
                  </a:lnTo>
                  <a:lnTo>
                    <a:pt x="355" y="220"/>
                  </a:lnTo>
                  <a:lnTo>
                    <a:pt x="353" y="246"/>
                  </a:lnTo>
                  <a:lnTo>
                    <a:pt x="345" y="272"/>
                  </a:lnTo>
                  <a:lnTo>
                    <a:pt x="333" y="294"/>
                  </a:lnTo>
                  <a:lnTo>
                    <a:pt x="316" y="316"/>
                  </a:lnTo>
                  <a:lnTo>
                    <a:pt x="294" y="333"/>
                  </a:lnTo>
                  <a:lnTo>
                    <a:pt x="272" y="345"/>
                  </a:lnTo>
                  <a:lnTo>
                    <a:pt x="246" y="353"/>
                  </a:lnTo>
                  <a:lnTo>
                    <a:pt x="220" y="355"/>
                  </a:lnTo>
                  <a:lnTo>
                    <a:pt x="195" y="353"/>
                  </a:lnTo>
                  <a:lnTo>
                    <a:pt x="170" y="345"/>
                  </a:lnTo>
                  <a:lnTo>
                    <a:pt x="146" y="333"/>
                  </a:lnTo>
                  <a:lnTo>
                    <a:pt x="126" y="316"/>
                  </a:lnTo>
                  <a:lnTo>
                    <a:pt x="40" y="229"/>
                  </a:lnTo>
                  <a:lnTo>
                    <a:pt x="22" y="209"/>
                  </a:lnTo>
                  <a:lnTo>
                    <a:pt x="10" y="185"/>
                  </a:lnTo>
                  <a:lnTo>
                    <a:pt x="3" y="160"/>
                  </a:lnTo>
                  <a:lnTo>
                    <a:pt x="0" y="134"/>
                  </a:lnTo>
                  <a:lnTo>
                    <a:pt x="3" y="108"/>
                  </a:lnTo>
                  <a:lnTo>
                    <a:pt x="10" y="84"/>
                  </a:lnTo>
                  <a:lnTo>
                    <a:pt x="22" y="60"/>
                  </a:lnTo>
                  <a:lnTo>
                    <a:pt x="40" y="40"/>
                  </a:lnTo>
                  <a:lnTo>
                    <a:pt x="60" y="22"/>
                  </a:lnTo>
                  <a:lnTo>
                    <a:pt x="84" y="10"/>
                  </a:lnTo>
                  <a:lnTo>
                    <a:pt x="108" y="3"/>
                  </a:lnTo>
                  <a:lnTo>
                    <a:pt x="134"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1" name="Freeform 84">
              <a:extLst>
                <a:ext uri="{FF2B5EF4-FFF2-40B4-BE49-F238E27FC236}">
                  <a16:creationId xmlns:a16="http://schemas.microsoft.com/office/drawing/2014/main" id="{00000000-0008-0000-0000-00005B000000}"/>
                </a:ext>
              </a:extLst>
            </xdr:cNvPr>
            <xdr:cNvSpPr>
              <a:spLocks/>
            </xdr:cNvSpPr>
          </xdr:nvSpPr>
          <xdr:spPr bwMode="auto">
            <a:xfrm>
              <a:off x="6496051" y="5394325"/>
              <a:ext cx="501650" cy="501650"/>
            </a:xfrm>
            <a:custGeom>
              <a:avLst/>
              <a:gdLst>
                <a:gd name="T0" fmla="*/ 39 w 316"/>
                <a:gd name="T1" fmla="*/ 0 h 316"/>
                <a:gd name="T2" fmla="*/ 316 w 316"/>
                <a:gd name="T3" fmla="*/ 276 h 316"/>
                <a:gd name="T4" fmla="*/ 295 w 316"/>
                <a:gd name="T5" fmla="*/ 293 h 316"/>
                <a:gd name="T6" fmla="*/ 272 w 316"/>
                <a:gd name="T7" fmla="*/ 305 h 316"/>
                <a:gd name="T8" fmla="*/ 246 w 316"/>
                <a:gd name="T9" fmla="*/ 313 h 316"/>
                <a:gd name="T10" fmla="*/ 220 w 316"/>
                <a:gd name="T11" fmla="*/ 316 h 316"/>
                <a:gd name="T12" fmla="*/ 195 w 316"/>
                <a:gd name="T13" fmla="*/ 314 h 316"/>
                <a:gd name="T14" fmla="*/ 169 w 316"/>
                <a:gd name="T15" fmla="*/ 306 h 316"/>
                <a:gd name="T16" fmla="*/ 145 w 316"/>
                <a:gd name="T17" fmla="*/ 294 h 316"/>
                <a:gd name="T18" fmla="*/ 125 w 316"/>
                <a:gd name="T19" fmla="*/ 277 h 316"/>
                <a:gd name="T20" fmla="*/ 39 w 316"/>
                <a:gd name="T21" fmla="*/ 190 h 316"/>
                <a:gd name="T22" fmla="*/ 21 w 316"/>
                <a:gd name="T23" fmla="*/ 169 h 316"/>
                <a:gd name="T24" fmla="*/ 9 w 316"/>
                <a:gd name="T25" fmla="*/ 146 h 316"/>
                <a:gd name="T26" fmla="*/ 2 w 316"/>
                <a:gd name="T27" fmla="*/ 121 h 316"/>
                <a:gd name="T28" fmla="*/ 0 w 316"/>
                <a:gd name="T29" fmla="*/ 95 h 316"/>
                <a:gd name="T30" fmla="*/ 2 w 316"/>
                <a:gd name="T31" fmla="*/ 69 h 316"/>
                <a:gd name="T32" fmla="*/ 9 w 316"/>
                <a:gd name="T33" fmla="*/ 45 h 316"/>
                <a:gd name="T34" fmla="*/ 22 w 316"/>
                <a:gd name="T35" fmla="*/ 21 h 316"/>
                <a:gd name="T36" fmla="*/ 39 w 316"/>
                <a:gd name="T37" fmla="*/ 0 h 3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16" h="316">
                  <a:moveTo>
                    <a:pt x="39" y="0"/>
                  </a:moveTo>
                  <a:lnTo>
                    <a:pt x="316" y="276"/>
                  </a:lnTo>
                  <a:lnTo>
                    <a:pt x="295" y="293"/>
                  </a:lnTo>
                  <a:lnTo>
                    <a:pt x="272" y="305"/>
                  </a:lnTo>
                  <a:lnTo>
                    <a:pt x="246" y="313"/>
                  </a:lnTo>
                  <a:lnTo>
                    <a:pt x="220" y="316"/>
                  </a:lnTo>
                  <a:lnTo>
                    <a:pt x="195" y="314"/>
                  </a:lnTo>
                  <a:lnTo>
                    <a:pt x="169" y="306"/>
                  </a:lnTo>
                  <a:lnTo>
                    <a:pt x="145" y="294"/>
                  </a:lnTo>
                  <a:lnTo>
                    <a:pt x="125" y="277"/>
                  </a:lnTo>
                  <a:lnTo>
                    <a:pt x="39" y="190"/>
                  </a:lnTo>
                  <a:lnTo>
                    <a:pt x="21" y="169"/>
                  </a:lnTo>
                  <a:lnTo>
                    <a:pt x="9" y="146"/>
                  </a:lnTo>
                  <a:lnTo>
                    <a:pt x="2" y="121"/>
                  </a:lnTo>
                  <a:lnTo>
                    <a:pt x="0" y="95"/>
                  </a:lnTo>
                  <a:lnTo>
                    <a:pt x="2" y="69"/>
                  </a:lnTo>
                  <a:lnTo>
                    <a:pt x="9" y="45"/>
                  </a:lnTo>
                  <a:lnTo>
                    <a:pt x="22" y="21"/>
                  </a:lnTo>
                  <a:lnTo>
                    <a:pt x="39"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2" name="Freeform 85">
              <a:extLst>
                <a:ext uri="{FF2B5EF4-FFF2-40B4-BE49-F238E27FC236}">
                  <a16:creationId xmlns:a16="http://schemas.microsoft.com/office/drawing/2014/main" id="{00000000-0008-0000-0000-00005C000000}"/>
                </a:ext>
              </a:extLst>
            </xdr:cNvPr>
            <xdr:cNvSpPr>
              <a:spLocks/>
            </xdr:cNvSpPr>
          </xdr:nvSpPr>
          <xdr:spPr bwMode="auto">
            <a:xfrm>
              <a:off x="6500813" y="5329238"/>
              <a:ext cx="379413" cy="382588"/>
            </a:xfrm>
            <a:custGeom>
              <a:avLst/>
              <a:gdLst>
                <a:gd name="T0" fmla="*/ 132 w 239"/>
                <a:gd name="T1" fmla="*/ 0 h 241"/>
                <a:gd name="T2" fmla="*/ 157 w 239"/>
                <a:gd name="T3" fmla="*/ 4 h 241"/>
                <a:gd name="T4" fmla="*/ 181 w 239"/>
                <a:gd name="T5" fmla="*/ 12 h 241"/>
                <a:gd name="T6" fmla="*/ 205 w 239"/>
                <a:gd name="T7" fmla="*/ 24 h 241"/>
                <a:gd name="T8" fmla="*/ 226 w 239"/>
                <a:gd name="T9" fmla="*/ 42 h 241"/>
                <a:gd name="T10" fmla="*/ 239 w 239"/>
                <a:gd name="T11" fmla="*/ 55 h 241"/>
                <a:gd name="T12" fmla="*/ 53 w 239"/>
                <a:gd name="T13" fmla="*/ 241 h 241"/>
                <a:gd name="T14" fmla="*/ 40 w 239"/>
                <a:gd name="T15" fmla="*/ 227 h 241"/>
                <a:gd name="T16" fmla="*/ 22 w 239"/>
                <a:gd name="T17" fmla="*/ 206 h 241"/>
                <a:gd name="T18" fmla="*/ 10 w 239"/>
                <a:gd name="T19" fmla="*/ 183 h 241"/>
                <a:gd name="T20" fmla="*/ 3 w 239"/>
                <a:gd name="T21" fmla="*/ 159 h 241"/>
                <a:gd name="T22" fmla="*/ 0 w 239"/>
                <a:gd name="T23" fmla="*/ 133 h 241"/>
                <a:gd name="T24" fmla="*/ 2 w 239"/>
                <a:gd name="T25" fmla="*/ 107 h 241"/>
                <a:gd name="T26" fmla="*/ 9 w 239"/>
                <a:gd name="T27" fmla="*/ 84 h 241"/>
                <a:gd name="T28" fmla="*/ 20 w 239"/>
                <a:gd name="T29" fmla="*/ 60 h 241"/>
                <a:gd name="T30" fmla="*/ 38 w 239"/>
                <a:gd name="T31" fmla="*/ 39 h 241"/>
                <a:gd name="T32" fmla="*/ 59 w 239"/>
                <a:gd name="T33" fmla="*/ 22 h 241"/>
                <a:gd name="T34" fmla="*/ 82 w 239"/>
                <a:gd name="T35" fmla="*/ 10 h 241"/>
                <a:gd name="T36" fmla="*/ 107 w 239"/>
                <a:gd name="T37" fmla="*/ 3 h 241"/>
                <a:gd name="T38" fmla="*/ 132 w 239"/>
                <a:gd name="T39" fmla="*/ 0 h 2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9" h="241">
                  <a:moveTo>
                    <a:pt x="132" y="0"/>
                  </a:moveTo>
                  <a:lnTo>
                    <a:pt x="157" y="4"/>
                  </a:lnTo>
                  <a:lnTo>
                    <a:pt x="181" y="12"/>
                  </a:lnTo>
                  <a:lnTo>
                    <a:pt x="205" y="24"/>
                  </a:lnTo>
                  <a:lnTo>
                    <a:pt x="226" y="42"/>
                  </a:lnTo>
                  <a:lnTo>
                    <a:pt x="239" y="55"/>
                  </a:lnTo>
                  <a:lnTo>
                    <a:pt x="53" y="241"/>
                  </a:lnTo>
                  <a:lnTo>
                    <a:pt x="40" y="227"/>
                  </a:lnTo>
                  <a:lnTo>
                    <a:pt x="22" y="206"/>
                  </a:lnTo>
                  <a:lnTo>
                    <a:pt x="10" y="183"/>
                  </a:lnTo>
                  <a:lnTo>
                    <a:pt x="3" y="159"/>
                  </a:lnTo>
                  <a:lnTo>
                    <a:pt x="0" y="133"/>
                  </a:lnTo>
                  <a:lnTo>
                    <a:pt x="2" y="107"/>
                  </a:lnTo>
                  <a:lnTo>
                    <a:pt x="9" y="84"/>
                  </a:lnTo>
                  <a:lnTo>
                    <a:pt x="20" y="60"/>
                  </a:lnTo>
                  <a:lnTo>
                    <a:pt x="38" y="39"/>
                  </a:lnTo>
                  <a:lnTo>
                    <a:pt x="59" y="22"/>
                  </a:lnTo>
                  <a:lnTo>
                    <a:pt x="82" y="10"/>
                  </a:lnTo>
                  <a:lnTo>
                    <a:pt x="107" y="3"/>
                  </a:lnTo>
                  <a:lnTo>
                    <a:pt x="132"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3" name="Freeform 86">
              <a:extLst>
                <a:ext uri="{FF2B5EF4-FFF2-40B4-BE49-F238E27FC236}">
                  <a16:creationId xmlns:a16="http://schemas.microsoft.com/office/drawing/2014/main" id="{00000000-0008-0000-0000-00005D000000}"/>
                </a:ext>
              </a:extLst>
            </xdr:cNvPr>
            <xdr:cNvSpPr>
              <a:spLocks/>
            </xdr:cNvSpPr>
          </xdr:nvSpPr>
          <xdr:spPr bwMode="auto">
            <a:xfrm>
              <a:off x="6496051" y="5394325"/>
              <a:ext cx="236538" cy="323850"/>
            </a:xfrm>
            <a:custGeom>
              <a:avLst/>
              <a:gdLst>
                <a:gd name="T0" fmla="*/ 40 w 149"/>
                <a:gd name="T1" fmla="*/ 0 h 204"/>
                <a:gd name="T2" fmla="*/ 55 w 149"/>
                <a:gd name="T3" fmla="*/ 15 h 204"/>
                <a:gd name="T4" fmla="*/ 69 w 149"/>
                <a:gd name="T5" fmla="*/ 28 h 204"/>
                <a:gd name="T6" fmla="*/ 80 w 149"/>
                <a:gd name="T7" fmla="*/ 41 h 204"/>
                <a:gd name="T8" fmla="*/ 91 w 149"/>
                <a:gd name="T9" fmla="*/ 52 h 204"/>
                <a:gd name="T10" fmla="*/ 102 w 149"/>
                <a:gd name="T11" fmla="*/ 64 h 204"/>
                <a:gd name="T12" fmla="*/ 116 w 149"/>
                <a:gd name="T13" fmla="*/ 77 h 204"/>
                <a:gd name="T14" fmla="*/ 130 w 149"/>
                <a:gd name="T15" fmla="*/ 92 h 204"/>
                <a:gd name="T16" fmla="*/ 149 w 149"/>
                <a:gd name="T17" fmla="*/ 110 h 204"/>
                <a:gd name="T18" fmla="*/ 52 w 149"/>
                <a:gd name="T19" fmla="*/ 204 h 204"/>
                <a:gd name="T20" fmla="*/ 39 w 149"/>
                <a:gd name="T21" fmla="*/ 190 h 204"/>
                <a:gd name="T22" fmla="*/ 21 w 149"/>
                <a:gd name="T23" fmla="*/ 169 h 204"/>
                <a:gd name="T24" fmla="*/ 9 w 149"/>
                <a:gd name="T25" fmla="*/ 146 h 204"/>
                <a:gd name="T26" fmla="*/ 2 w 149"/>
                <a:gd name="T27" fmla="*/ 121 h 204"/>
                <a:gd name="T28" fmla="*/ 0 w 149"/>
                <a:gd name="T29" fmla="*/ 95 h 204"/>
                <a:gd name="T30" fmla="*/ 3 w 149"/>
                <a:gd name="T31" fmla="*/ 69 h 204"/>
                <a:gd name="T32" fmla="*/ 10 w 149"/>
                <a:gd name="T33" fmla="*/ 44 h 204"/>
                <a:gd name="T34" fmla="*/ 22 w 149"/>
                <a:gd name="T35" fmla="*/ 20 h 204"/>
                <a:gd name="T36" fmla="*/ 40 w 149"/>
                <a:gd name="T37" fmla="*/ 0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9" h="204">
                  <a:moveTo>
                    <a:pt x="40" y="0"/>
                  </a:moveTo>
                  <a:lnTo>
                    <a:pt x="55" y="15"/>
                  </a:lnTo>
                  <a:lnTo>
                    <a:pt x="69" y="28"/>
                  </a:lnTo>
                  <a:lnTo>
                    <a:pt x="80" y="41"/>
                  </a:lnTo>
                  <a:lnTo>
                    <a:pt x="91" y="52"/>
                  </a:lnTo>
                  <a:lnTo>
                    <a:pt x="102" y="64"/>
                  </a:lnTo>
                  <a:lnTo>
                    <a:pt x="116" y="77"/>
                  </a:lnTo>
                  <a:lnTo>
                    <a:pt x="130" y="92"/>
                  </a:lnTo>
                  <a:lnTo>
                    <a:pt x="149" y="110"/>
                  </a:lnTo>
                  <a:lnTo>
                    <a:pt x="52" y="204"/>
                  </a:lnTo>
                  <a:lnTo>
                    <a:pt x="39" y="190"/>
                  </a:lnTo>
                  <a:lnTo>
                    <a:pt x="21" y="169"/>
                  </a:lnTo>
                  <a:lnTo>
                    <a:pt x="9" y="146"/>
                  </a:lnTo>
                  <a:lnTo>
                    <a:pt x="2" y="121"/>
                  </a:lnTo>
                  <a:lnTo>
                    <a:pt x="0" y="95"/>
                  </a:lnTo>
                  <a:lnTo>
                    <a:pt x="3" y="69"/>
                  </a:lnTo>
                  <a:lnTo>
                    <a:pt x="10" y="44"/>
                  </a:lnTo>
                  <a:lnTo>
                    <a:pt x="22" y="20"/>
                  </a:lnTo>
                  <a:lnTo>
                    <a:pt x="4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4" name="Freeform 87">
              <a:extLst>
                <a:ext uri="{FF2B5EF4-FFF2-40B4-BE49-F238E27FC236}">
                  <a16:creationId xmlns:a16="http://schemas.microsoft.com/office/drawing/2014/main" id="{00000000-0008-0000-0000-00005E000000}"/>
                </a:ext>
              </a:extLst>
            </xdr:cNvPr>
            <xdr:cNvSpPr>
              <a:spLocks/>
            </xdr:cNvSpPr>
          </xdr:nvSpPr>
          <xdr:spPr bwMode="auto">
            <a:xfrm>
              <a:off x="6586538" y="5416550"/>
              <a:ext cx="134938" cy="136525"/>
            </a:xfrm>
            <a:custGeom>
              <a:avLst/>
              <a:gdLst>
                <a:gd name="T0" fmla="*/ 23 w 85"/>
                <a:gd name="T1" fmla="*/ 0 h 86"/>
                <a:gd name="T2" fmla="*/ 31 w 85"/>
                <a:gd name="T3" fmla="*/ 2 h 86"/>
                <a:gd name="T4" fmla="*/ 38 w 85"/>
                <a:gd name="T5" fmla="*/ 7 h 86"/>
                <a:gd name="T6" fmla="*/ 79 w 85"/>
                <a:gd name="T7" fmla="*/ 47 h 86"/>
                <a:gd name="T8" fmla="*/ 84 w 85"/>
                <a:gd name="T9" fmla="*/ 55 h 86"/>
                <a:gd name="T10" fmla="*/ 85 w 85"/>
                <a:gd name="T11" fmla="*/ 64 h 86"/>
                <a:gd name="T12" fmla="*/ 84 w 85"/>
                <a:gd name="T13" fmla="*/ 72 h 86"/>
                <a:gd name="T14" fmla="*/ 79 w 85"/>
                <a:gd name="T15" fmla="*/ 79 h 86"/>
                <a:gd name="T16" fmla="*/ 79 w 85"/>
                <a:gd name="T17" fmla="*/ 79 h 86"/>
                <a:gd name="T18" fmla="*/ 71 w 85"/>
                <a:gd name="T19" fmla="*/ 84 h 86"/>
                <a:gd name="T20" fmla="*/ 63 w 85"/>
                <a:gd name="T21" fmla="*/ 86 h 86"/>
                <a:gd name="T22" fmla="*/ 55 w 85"/>
                <a:gd name="T23" fmla="*/ 84 h 86"/>
                <a:gd name="T24" fmla="*/ 47 w 85"/>
                <a:gd name="T25" fmla="*/ 79 h 86"/>
                <a:gd name="T26" fmla="*/ 6 w 85"/>
                <a:gd name="T27" fmla="*/ 38 h 86"/>
                <a:gd name="T28" fmla="*/ 1 w 85"/>
                <a:gd name="T29" fmla="*/ 31 h 86"/>
                <a:gd name="T30" fmla="*/ 0 w 85"/>
                <a:gd name="T31" fmla="*/ 22 h 86"/>
                <a:gd name="T32" fmla="*/ 1 w 85"/>
                <a:gd name="T33" fmla="*/ 14 h 86"/>
                <a:gd name="T34" fmla="*/ 6 w 85"/>
                <a:gd name="T35" fmla="*/ 7 h 86"/>
                <a:gd name="T36" fmla="*/ 6 w 85"/>
                <a:gd name="T37" fmla="*/ 7 h 86"/>
                <a:gd name="T38" fmla="*/ 14 w 85"/>
                <a:gd name="T39" fmla="*/ 2 h 86"/>
                <a:gd name="T40" fmla="*/ 23 w 85"/>
                <a:gd name="T41" fmla="*/ 0 h 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5" h="86">
                  <a:moveTo>
                    <a:pt x="23" y="0"/>
                  </a:moveTo>
                  <a:lnTo>
                    <a:pt x="31" y="2"/>
                  </a:lnTo>
                  <a:lnTo>
                    <a:pt x="38" y="7"/>
                  </a:lnTo>
                  <a:lnTo>
                    <a:pt x="79" y="47"/>
                  </a:lnTo>
                  <a:lnTo>
                    <a:pt x="84" y="55"/>
                  </a:lnTo>
                  <a:lnTo>
                    <a:pt x="85" y="64"/>
                  </a:lnTo>
                  <a:lnTo>
                    <a:pt x="84" y="72"/>
                  </a:lnTo>
                  <a:lnTo>
                    <a:pt x="79" y="79"/>
                  </a:lnTo>
                  <a:lnTo>
                    <a:pt x="79" y="79"/>
                  </a:lnTo>
                  <a:lnTo>
                    <a:pt x="71" y="84"/>
                  </a:lnTo>
                  <a:lnTo>
                    <a:pt x="63" y="86"/>
                  </a:lnTo>
                  <a:lnTo>
                    <a:pt x="55" y="84"/>
                  </a:lnTo>
                  <a:lnTo>
                    <a:pt x="47" y="79"/>
                  </a:lnTo>
                  <a:lnTo>
                    <a:pt x="6" y="38"/>
                  </a:lnTo>
                  <a:lnTo>
                    <a:pt x="1" y="31"/>
                  </a:lnTo>
                  <a:lnTo>
                    <a:pt x="0" y="22"/>
                  </a:lnTo>
                  <a:lnTo>
                    <a:pt x="1" y="14"/>
                  </a:lnTo>
                  <a:lnTo>
                    <a:pt x="6" y="7"/>
                  </a:lnTo>
                  <a:lnTo>
                    <a:pt x="6" y="7"/>
                  </a:lnTo>
                  <a:lnTo>
                    <a:pt x="14" y="2"/>
                  </a:lnTo>
                  <a:lnTo>
                    <a:pt x="23"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95" name="Freeform 88">
              <a:extLst>
                <a:ext uri="{FF2B5EF4-FFF2-40B4-BE49-F238E27FC236}">
                  <a16:creationId xmlns:a16="http://schemas.microsoft.com/office/drawing/2014/main" id="{00000000-0008-0000-0000-00005F000000}"/>
                </a:ext>
              </a:extLst>
            </xdr:cNvPr>
            <xdr:cNvSpPr>
              <a:spLocks/>
            </xdr:cNvSpPr>
          </xdr:nvSpPr>
          <xdr:spPr bwMode="auto">
            <a:xfrm>
              <a:off x="6588126" y="5429250"/>
              <a:ext cx="123825" cy="123825"/>
            </a:xfrm>
            <a:custGeom>
              <a:avLst/>
              <a:gdLst>
                <a:gd name="T0" fmla="*/ 6 w 78"/>
                <a:gd name="T1" fmla="*/ 0 h 78"/>
                <a:gd name="T2" fmla="*/ 78 w 78"/>
                <a:gd name="T3" fmla="*/ 72 h 78"/>
                <a:gd name="T4" fmla="*/ 71 w 78"/>
                <a:gd name="T5" fmla="*/ 76 h 78"/>
                <a:gd name="T6" fmla="*/ 63 w 78"/>
                <a:gd name="T7" fmla="*/ 78 h 78"/>
                <a:gd name="T8" fmla="*/ 55 w 78"/>
                <a:gd name="T9" fmla="*/ 77 h 78"/>
                <a:gd name="T10" fmla="*/ 46 w 78"/>
                <a:gd name="T11" fmla="*/ 72 h 78"/>
                <a:gd name="T12" fmla="*/ 6 w 78"/>
                <a:gd name="T13" fmla="*/ 32 h 78"/>
                <a:gd name="T14" fmla="*/ 1 w 78"/>
                <a:gd name="T15" fmla="*/ 24 h 78"/>
                <a:gd name="T16" fmla="*/ 0 w 78"/>
                <a:gd name="T17" fmla="*/ 16 h 78"/>
                <a:gd name="T18" fmla="*/ 1 w 78"/>
                <a:gd name="T19" fmla="*/ 7 h 78"/>
                <a:gd name="T20" fmla="*/ 6 w 78"/>
                <a:gd name="T21"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8" h="78">
                  <a:moveTo>
                    <a:pt x="6" y="0"/>
                  </a:moveTo>
                  <a:lnTo>
                    <a:pt x="78" y="72"/>
                  </a:lnTo>
                  <a:lnTo>
                    <a:pt x="71" y="76"/>
                  </a:lnTo>
                  <a:lnTo>
                    <a:pt x="63" y="78"/>
                  </a:lnTo>
                  <a:lnTo>
                    <a:pt x="55" y="77"/>
                  </a:lnTo>
                  <a:lnTo>
                    <a:pt x="46" y="72"/>
                  </a:lnTo>
                  <a:lnTo>
                    <a:pt x="6" y="32"/>
                  </a:lnTo>
                  <a:lnTo>
                    <a:pt x="1" y="24"/>
                  </a:lnTo>
                  <a:lnTo>
                    <a:pt x="0" y="16"/>
                  </a:lnTo>
                  <a:lnTo>
                    <a:pt x="1" y="7"/>
                  </a:lnTo>
                  <a:lnTo>
                    <a:pt x="6"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nvGrpSpPr>
          <xdr:cNvPr id="19" name="Group 114">
            <a:extLst>
              <a:ext uri="{FF2B5EF4-FFF2-40B4-BE49-F238E27FC236}">
                <a16:creationId xmlns:a16="http://schemas.microsoft.com/office/drawing/2014/main" id="{00000000-0008-0000-0000-000013000000}"/>
              </a:ext>
            </a:extLst>
          </xdr:cNvPr>
          <xdr:cNvGrpSpPr/>
        </xdr:nvGrpSpPr>
        <xdr:grpSpPr>
          <a:xfrm>
            <a:off x="4841962" y="5256993"/>
            <a:ext cx="464343" cy="464343"/>
            <a:chOff x="7038976" y="1606550"/>
            <a:chExt cx="1301750" cy="1301750"/>
          </a:xfrm>
        </xdr:grpSpPr>
        <xdr:sp macro="" textlink="">
          <xdr:nvSpPr>
            <xdr:cNvPr id="78" name="Freeform 89">
              <a:extLst>
                <a:ext uri="{FF2B5EF4-FFF2-40B4-BE49-F238E27FC236}">
                  <a16:creationId xmlns:a16="http://schemas.microsoft.com/office/drawing/2014/main" id="{00000000-0008-0000-0000-00004E000000}"/>
                </a:ext>
              </a:extLst>
            </xdr:cNvPr>
            <xdr:cNvSpPr>
              <a:spLocks/>
            </xdr:cNvSpPr>
          </xdr:nvSpPr>
          <xdr:spPr bwMode="auto">
            <a:xfrm>
              <a:off x="7038976" y="1606550"/>
              <a:ext cx="1301750" cy="1301750"/>
            </a:xfrm>
            <a:custGeom>
              <a:avLst/>
              <a:gdLst>
                <a:gd name="T0" fmla="*/ 410 w 820"/>
                <a:gd name="T1" fmla="*/ 0 h 820"/>
                <a:gd name="T2" fmla="*/ 461 w 820"/>
                <a:gd name="T3" fmla="*/ 3 h 820"/>
                <a:gd name="T4" fmla="*/ 511 w 820"/>
                <a:gd name="T5" fmla="*/ 12 h 820"/>
                <a:gd name="T6" fmla="*/ 558 w 820"/>
                <a:gd name="T7" fmla="*/ 28 h 820"/>
                <a:gd name="T8" fmla="*/ 603 w 820"/>
                <a:gd name="T9" fmla="*/ 48 h 820"/>
                <a:gd name="T10" fmla="*/ 645 w 820"/>
                <a:gd name="T11" fmla="*/ 73 h 820"/>
                <a:gd name="T12" fmla="*/ 683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3 w 820"/>
                <a:gd name="T41" fmla="*/ 717 h 820"/>
                <a:gd name="T42" fmla="*/ 645 w 820"/>
                <a:gd name="T43" fmla="*/ 746 h 820"/>
                <a:gd name="T44" fmla="*/ 603 w 820"/>
                <a:gd name="T45" fmla="*/ 772 h 820"/>
                <a:gd name="T46" fmla="*/ 558 w 820"/>
                <a:gd name="T47" fmla="*/ 793 h 820"/>
                <a:gd name="T48" fmla="*/ 511 w 820"/>
                <a:gd name="T49" fmla="*/ 807 h 820"/>
                <a:gd name="T50" fmla="*/ 461 w 820"/>
                <a:gd name="T51" fmla="*/ 817 h 820"/>
                <a:gd name="T52" fmla="*/ 410 w 820"/>
                <a:gd name="T53" fmla="*/ 820 h 820"/>
                <a:gd name="T54" fmla="*/ 358 w 820"/>
                <a:gd name="T55" fmla="*/ 817 h 820"/>
                <a:gd name="T56" fmla="*/ 309 w 820"/>
                <a:gd name="T57" fmla="*/ 807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3 w 820"/>
                <a:gd name="T69" fmla="*/ 644 h 820"/>
                <a:gd name="T70" fmla="*/ 49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9 w 820"/>
                <a:gd name="T87" fmla="*/ 218 h 820"/>
                <a:gd name="T88" fmla="*/ 73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1" y="3"/>
                  </a:lnTo>
                  <a:lnTo>
                    <a:pt x="511" y="12"/>
                  </a:lnTo>
                  <a:lnTo>
                    <a:pt x="558" y="28"/>
                  </a:lnTo>
                  <a:lnTo>
                    <a:pt x="603" y="48"/>
                  </a:lnTo>
                  <a:lnTo>
                    <a:pt x="645" y="73"/>
                  </a:lnTo>
                  <a:lnTo>
                    <a:pt x="683"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3" y="717"/>
                  </a:lnTo>
                  <a:lnTo>
                    <a:pt x="645" y="746"/>
                  </a:lnTo>
                  <a:lnTo>
                    <a:pt x="603" y="772"/>
                  </a:lnTo>
                  <a:lnTo>
                    <a:pt x="558" y="793"/>
                  </a:lnTo>
                  <a:lnTo>
                    <a:pt x="511" y="807"/>
                  </a:lnTo>
                  <a:lnTo>
                    <a:pt x="461" y="817"/>
                  </a:lnTo>
                  <a:lnTo>
                    <a:pt x="410" y="820"/>
                  </a:lnTo>
                  <a:lnTo>
                    <a:pt x="358" y="817"/>
                  </a:lnTo>
                  <a:lnTo>
                    <a:pt x="309" y="807"/>
                  </a:lnTo>
                  <a:lnTo>
                    <a:pt x="262" y="793"/>
                  </a:lnTo>
                  <a:lnTo>
                    <a:pt x="218" y="772"/>
                  </a:lnTo>
                  <a:lnTo>
                    <a:pt x="176" y="746"/>
                  </a:lnTo>
                  <a:lnTo>
                    <a:pt x="138" y="717"/>
                  </a:lnTo>
                  <a:lnTo>
                    <a:pt x="104" y="683"/>
                  </a:lnTo>
                  <a:lnTo>
                    <a:pt x="73" y="644"/>
                  </a:lnTo>
                  <a:lnTo>
                    <a:pt x="49" y="603"/>
                  </a:lnTo>
                  <a:lnTo>
                    <a:pt x="28" y="558"/>
                  </a:lnTo>
                  <a:lnTo>
                    <a:pt x="13" y="511"/>
                  </a:lnTo>
                  <a:lnTo>
                    <a:pt x="3" y="461"/>
                  </a:lnTo>
                  <a:lnTo>
                    <a:pt x="0" y="410"/>
                  </a:lnTo>
                  <a:lnTo>
                    <a:pt x="3" y="358"/>
                  </a:lnTo>
                  <a:lnTo>
                    <a:pt x="13" y="309"/>
                  </a:lnTo>
                  <a:lnTo>
                    <a:pt x="28" y="262"/>
                  </a:lnTo>
                  <a:lnTo>
                    <a:pt x="49" y="218"/>
                  </a:lnTo>
                  <a:lnTo>
                    <a:pt x="73"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9" name="Rectangle 90">
              <a:extLst>
                <a:ext uri="{FF2B5EF4-FFF2-40B4-BE49-F238E27FC236}">
                  <a16:creationId xmlns:a16="http://schemas.microsoft.com/office/drawing/2014/main" id="{00000000-0008-0000-0000-00004F000000}"/>
                </a:ext>
              </a:extLst>
            </xdr:cNvPr>
            <xdr:cNvSpPr>
              <a:spLocks noChangeArrowheads="1"/>
            </xdr:cNvSpPr>
          </xdr:nvSpPr>
          <xdr:spPr bwMode="auto">
            <a:xfrm>
              <a:off x="7583488" y="2511425"/>
              <a:ext cx="212725" cy="111125"/>
            </a:xfrm>
            <a:prstGeom prst="rect">
              <a:avLst/>
            </a:prstGeom>
            <a:solidFill>
              <a:schemeClr val="accent6">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0" name="Rectangle 91">
              <a:extLst>
                <a:ext uri="{FF2B5EF4-FFF2-40B4-BE49-F238E27FC236}">
                  <a16:creationId xmlns:a16="http://schemas.microsoft.com/office/drawing/2014/main" id="{00000000-0008-0000-0000-000050000000}"/>
                </a:ext>
              </a:extLst>
            </xdr:cNvPr>
            <xdr:cNvSpPr>
              <a:spLocks noChangeArrowheads="1"/>
            </xdr:cNvSpPr>
          </xdr:nvSpPr>
          <xdr:spPr bwMode="auto">
            <a:xfrm>
              <a:off x="7253288" y="1920875"/>
              <a:ext cx="874713" cy="5905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1" name="Rectangle 92">
              <a:extLst>
                <a:ext uri="{FF2B5EF4-FFF2-40B4-BE49-F238E27FC236}">
                  <a16:creationId xmlns:a16="http://schemas.microsoft.com/office/drawing/2014/main" id="{00000000-0008-0000-0000-000051000000}"/>
                </a:ext>
              </a:extLst>
            </xdr:cNvPr>
            <xdr:cNvSpPr>
              <a:spLocks noChangeArrowheads="1"/>
            </xdr:cNvSpPr>
          </xdr:nvSpPr>
          <xdr:spPr bwMode="auto">
            <a:xfrm>
              <a:off x="7516813" y="2601913"/>
              <a:ext cx="357188" cy="317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2" name="Rectangle 93">
              <a:extLst>
                <a:ext uri="{FF2B5EF4-FFF2-40B4-BE49-F238E27FC236}">
                  <a16:creationId xmlns:a16="http://schemas.microsoft.com/office/drawing/2014/main" id="{00000000-0008-0000-0000-000052000000}"/>
                </a:ext>
              </a:extLst>
            </xdr:cNvPr>
            <xdr:cNvSpPr>
              <a:spLocks noChangeArrowheads="1"/>
            </xdr:cNvSpPr>
          </xdr:nvSpPr>
          <xdr:spPr bwMode="auto">
            <a:xfrm>
              <a:off x="7302501" y="1973263"/>
              <a:ext cx="776288" cy="438150"/>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3" name="Freeform 95">
              <a:extLst>
                <a:ext uri="{FF2B5EF4-FFF2-40B4-BE49-F238E27FC236}">
                  <a16:creationId xmlns:a16="http://schemas.microsoft.com/office/drawing/2014/main" id="{00000000-0008-0000-0000-000053000000}"/>
                </a:ext>
              </a:extLst>
            </xdr:cNvPr>
            <xdr:cNvSpPr>
              <a:spLocks/>
            </xdr:cNvSpPr>
          </xdr:nvSpPr>
          <xdr:spPr bwMode="auto">
            <a:xfrm>
              <a:off x="7434263" y="2068513"/>
              <a:ext cx="530225" cy="258763"/>
            </a:xfrm>
            <a:custGeom>
              <a:avLst/>
              <a:gdLst>
                <a:gd name="T0" fmla="*/ 325 w 334"/>
                <a:gd name="T1" fmla="*/ 0 h 163"/>
                <a:gd name="T2" fmla="*/ 334 w 334"/>
                <a:gd name="T3" fmla="*/ 8 h 163"/>
                <a:gd name="T4" fmla="*/ 209 w 334"/>
                <a:gd name="T5" fmla="*/ 163 h 163"/>
                <a:gd name="T6" fmla="*/ 109 w 334"/>
                <a:gd name="T7" fmla="*/ 27 h 163"/>
                <a:gd name="T8" fmla="*/ 9 w 334"/>
                <a:gd name="T9" fmla="*/ 122 h 163"/>
                <a:gd name="T10" fmla="*/ 0 w 334"/>
                <a:gd name="T11" fmla="*/ 112 h 163"/>
                <a:gd name="T12" fmla="*/ 111 w 334"/>
                <a:gd name="T13" fmla="*/ 9 h 163"/>
                <a:gd name="T14" fmla="*/ 210 w 334"/>
                <a:gd name="T15" fmla="*/ 142 h 163"/>
                <a:gd name="T16" fmla="*/ 325 w 334"/>
                <a:gd name="T1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4" h="163">
                  <a:moveTo>
                    <a:pt x="325" y="0"/>
                  </a:moveTo>
                  <a:lnTo>
                    <a:pt x="334" y="8"/>
                  </a:lnTo>
                  <a:lnTo>
                    <a:pt x="209" y="163"/>
                  </a:lnTo>
                  <a:lnTo>
                    <a:pt x="109" y="27"/>
                  </a:lnTo>
                  <a:lnTo>
                    <a:pt x="9" y="122"/>
                  </a:lnTo>
                  <a:lnTo>
                    <a:pt x="0" y="112"/>
                  </a:lnTo>
                  <a:lnTo>
                    <a:pt x="111" y="9"/>
                  </a:lnTo>
                  <a:lnTo>
                    <a:pt x="210" y="142"/>
                  </a:lnTo>
                  <a:lnTo>
                    <a:pt x="325"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4" name="Freeform 96">
              <a:extLst>
                <a:ext uri="{FF2B5EF4-FFF2-40B4-BE49-F238E27FC236}">
                  <a16:creationId xmlns:a16="http://schemas.microsoft.com/office/drawing/2014/main" id="{00000000-0008-0000-0000-000054000000}"/>
                </a:ext>
              </a:extLst>
            </xdr:cNvPr>
            <xdr:cNvSpPr>
              <a:spLocks/>
            </xdr:cNvSpPr>
          </xdr:nvSpPr>
          <xdr:spPr bwMode="auto">
            <a:xfrm>
              <a:off x="7916863" y="2039938"/>
              <a:ext cx="66675" cy="66675"/>
            </a:xfrm>
            <a:custGeom>
              <a:avLst/>
              <a:gdLst>
                <a:gd name="T0" fmla="*/ 42 w 42"/>
                <a:gd name="T1" fmla="*/ 0 h 42"/>
                <a:gd name="T2" fmla="*/ 42 w 42"/>
                <a:gd name="T3" fmla="*/ 42 h 42"/>
                <a:gd name="T4" fmla="*/ 0 w 42"/>
                <a:gd name="T5" fmla="*/ 7 h 42"/>
                <a:gd name="T6" fmla="*/ 42 w 42"/>
                <a:gd name="T7" fmla="*/ 0 h 42"/>
              </a:gdLst>
              <a:ahLst/>
              <a:cxnLst>
                <a:cxn ang="0">
                  <a:pos x="T0" y="T1"/>
                </a:cxn>
                <a:cxn ang="0">
                  <a:pos x="T2" y="T3"/>
                </a:cxn>
                <a:cxn ang="0">
                  <a:pos x="T4" y="T5"/>
                </a:cxn>
                <a:cxn ang="0">
                  <a:pos x="T6" y="T7"/>
                </a:cxn>
              </a:cxnLst>
              <a:rect l="0" t="0" r="r" b="b"/>
              <a:pathLst>
                <a:path w="42" h="42">
                  <a:moveTo>
                    <a:pt x="42" y="0"/>
                  </a:moveTo>
                  <a:lnTo>
                    <a:pt x="42" y="42"/>
                  </a:lnTo>
                  <a:lnTo>
                    <a:pt x="0" y="7"/>
                  </a:lnTo>
                  <a:lnTo>
                    <a:pt x="42"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5" name="Freeform 97">
              <a:extLst>
                <a:ext uri="{FF2B5EF4-FFF2-40B4-BE49-F238E27FC236}">
                  <a16:creationId xmlns:a16="http://schemas.microsoft.com/office/drawing/2014/main" id="{00000000-0008-0000-0000-000055000000}"/>
                </a:ext>
              </a:extLst>
            </xdr:cNvPr>
            <xdr:cNvSpPr>
              <a:spLocks/>
            </xdr:cNvSpPr>
          </xdr:nvSpPr>
          <xdr:spPr bwMode="auto">
            <a:xfrm>
              <a:off x="7418388" y="2232025"/>
              <a:ext cx="55563" cy="55563"/>
            </a:xfrm>
            <a:custGeom>
              <a:avLst/>
              <a:gdLst>
                <a:gd name="T0" fmla="*/ 18 w 35"/>
                <a:gd name="T1" fmla="*/ 0 h 35"/>
                <a:gd name="T2" fmla="*/ 27 w 35"/>
                <a:gd name="T3" fmla="*/ 2 h 35"/>
                <a:gd name="T4" fmla="*/ 33 w 35"/>
                <a:gd name="T5" fmla="*/ 8 h 35"/>
                <a:gd name="T6" fmla="*/ 35 w 35"/>
                <a:gd name="T7" fmla="*/ 18 h 35"/>
                <a:gd name="T8" fmla="*/ 33 w 35"/>
                <a:gd name="T9" fmla="*/ 26 h 35"/>
                <a:gd name="T10" fmla="*/ 27 w 35"/>
                <a:gd name="T11" fmla="*/ 33 h 35"/>
                <a:gd name="T12" fmla="*/ 18 w 35"/>
                <a:gd name="T13" fmla="*/ 35 h 35"/>
                <a:gd name="T14" fmla="*/ 9 w 35"/>
                <a:gd name="T15" fmla="*/ 33 h 35"/>
                <a:gd name="T16" fmla="*/ 2 w 35"/>
                <a:gd name="T17" fmla="*/ 26 h 35"/>
                <a:gd name="T18" fmla="*/ 0 w 35"/>
                <a:gd name="T19" fmla="*/ 18 h 35"/>
                <a:gd name="T20" fmla="*/ 2 w 35"/>
                <a:gd name="T21" fmla="*/ 8 h 35"/>
                <a:gd name="T22" fmla="*/ 9 w 35"/>
                <a:gd name="T23" fmla="*/ 2 h 35"/>
                <a:gd name="T24" fmla="*/ 18 w 35"/>
                <a:gd name="T25"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5" h="35">
                  <a:moveTo>
                    <a:pt x="18" y="0"/>
                  </a:moveTo>
                  <a:lnTo>
                    <a:pt x="27" y="2"/>
                  </a:lnTo>
                  <a:lnTo>
                    <a:pt x="33" y="8"/>
                  </a:lnTo>
                  <a:lnTo>
                    <a:pt x="35" y="18"/>
                  </a:lnTo>
                  <a:lnTo>
                    <a:pt x="33" y="26"/>
                  </a:lnTo>
                  <a:lnTo>
                    <a:pt x="27" y="33"/>
                  </a:lnTo>
                  <a:lnTo>
                    <a:pt x="18" y="35"/>
                  </a:lnTo>
                  <a:lnTo>
                    <a:pt x="9" y="33"/>
                  </a:lnTo>
                  <a:lnTo>
                    <a:pt x="2" y="26"/>
                  </a:lnTo>
                  <a:lnTo>
                    <a:pt x="0" y="18"/>
                  </a:lnTo>
                  <a:lnTo>
                    <a:pt x="2" y="8"/>
                  </a:lnTo>
                  <a:lnTo>
                    <a:pt x="9" y="2"/>
                  </a:lnTo>
                  <a:lnTo>
                    <a:pt x="18"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6" name="Freeform 98">
              <a:extLst>
                <a:ext uri="{FF2B5EF4-FFF2-40B4-BE49-F238E27FC236}">
                  <a16:creationId xmlns:a16="http://schemas.microsoft.com/office/drawing/2014/main" id="{00000000-0008-0000-0000-000056000000}"/>
                </a:ext>
              </a:extLst>
            </xdr:cNvPr>
            <xdr:cNvSpPr>
              <a:spLocks/>
            </xdr:cNvSpPr>
          </xdr:nvSpPr>
          <xdr:spPr bwMode="auto">
            <a:xfrm>
              <a:off x="7586663" y="2074863"/>
              <a:ext cx="46038" cy="44450"/>
            </a:xfrm>
            <a:custGeom>
              <a:avLst/>
              <a:gdLst>
                <a:gd name="T0" fmla="*/ 14 w 29"/>
                <a:gd name="T1" fmla="*/ 0 h 28"/>
                <a:gd name="T2" fmla="*/ 19 w 29"/>
                <a:gd name="T3" fmla="*/ 1 h 28"/>
                <a:gd name="T4" fmla="*/ 23 w 29"/>
                <a:gd name="T5" fmla="*/ 3 h 28"/>
                <a:gd name="T6" fmla="*/ 26 w 29"/>
                <a:gd name="T7" fmla="*/ 6 h 28"/>
                <a:gd name="T8" fmla="*/ 28 w 29"/>
                <a:gd name="T9" fmla="*/ 10 h 28"/>
                <a:gd name="T10" fmla="*/ 29 w 29"/>
                <a:gd name="T11" fmla="*/ 14 h 28"/>
                <a:gd name="T12" fmla="*/ 28 w 29"/>
                <a:gd name="T13" fmla="*/ 18 h 28"/>
                <a:gd name="T14" fmla="*/ 26 w 29"/>
                <a:gd name="T15" fmla="*/ 22 h 28"/>
                <a:gd name="T16" fmla="*/ 23 w 29"/>
                <a:gd name="T17" fmla="*/ 25 h 28"/>
                <a:gd name="T18" fmla="*/ 19 w 29"/>
                <a:gd name="T19" fmla="*/ 27 h 28"/>
                <a:gd name="T20" fmla="*/ 14 w 29"/>
                <a:gd name="T21" fmla="*/ 28 h 28"/>
                <a:gd name="T22" fmla="*/ 10 w 29"/>
                <a:gd name="T23" fmla="*/ 27 h 28"/>
                <a:gd name="T24" fmla="*/ 6 w 29"/>
                <a:gd name="T25" fmla="*/ 25 h 28"/>
                <a:gd name="T26" fmla="*/ 3 w 29"/>
                <a:gd name="T27" fmla="*/ 22 h 28"/>
                <a:gd name="T28" fmla="*/ 1 w 29"/>
                <a:gd name="T29" fmla="*/ 18 h 28"/>
                <a:gd name="T30" fmla="*/ 0 w 29"/>
                <a:gd name="T31" fmla="*/ 14 h 28"/>
                <a:gd name="T32" fmla="*/ 1 w 29"/>
                <a:gd name="T33" fmla="*/ 10 h 28"/>
                <a:gd name="T34" fmla="*/ 3 w 29"/>
                <a:gd name="T35" fmla="*/ 6 h 28"/>
                <a:gd name="T36" fmla="*/ 6 w 29"/>
                <a:gd name="T37" fmla="*/ 3 h 28"/>
                <a:gd name="T38" fmla="*/ 10 w 29"/>
                <a:gd name="T39" fmla="*/ 1 h 28"/>
                <a:gd name="T40" fmla="*/ 14 w 29"/>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 h="28">
                  <a:moveTo>
                    <a:pt x="14" y="0"/>
                  </a:moveTo>
                  <a:lnTo>
                    <a:pt x="19" y="1"/>
                  </a:lnTo>
                  <a:lnTo>
                    <a:pt x="23" y="3"/>
                  </a:lnTo>
                  <a:lnTo>
                    <a:pt x="26" y="6"/>
                  </a:lnTo>
                  <a:lnTo>
                    <a:pt x="28" y="10"/>
                  </a:lnTo>
                  <a:lnTo>
                    <a:pt x="29" y="14"/>
                  </a:lnTo>
                  <a:lnTo>
                    <a:pt x="28" y="18"/>
                  </a:lnTo>
                  <a:lnTo>
                    <a:pt x="26" y="22"/>
                  </a:lnTo>
                  <a:lnTo>
                    <a:pt x="23" y="25"/>
                  </a:lnTo>
                  <a:lnTo>
                    <a:pt x="19" y="27"/>
                  </a:lnTo>
                  <a:lnTo>
                    <a:pt x="14" y="28"/>
                  </a:lnTo>
                  <a:lnTo>
                    <a:pt x="10" y="27"/>
                  </a:lnTo>
                  <a:lnTo>
                    <a:pt x="6" y="25"/>
                  </a:lnTo>
                  <a:lnTo>
                    <a:pt x="3" y="22"/>
                  </a:lnTo>
                  <a:lnTo>
                    <a:pt x="1" y="18"/>
                  </a:lnTo>
                  <a:lnTo>
                    <a:pt x="0" y="14"/>
                  </a:lnTo>
                  <a:lnTo>
                    <a:pt x="1" y="10"/>
                  </a:lnTo>
                  <a:lnTo>
                    <a:pt x="3" y="6"/>
                  </a:lnTo>
                  <a:lnTo>
                    <a:pt x="6" y="3"/>
                  </a:lnTo>
                  <a:lnTo>
                    <a:pt x="10" y="1"/>
                  </a:lnTo>
                  <a:lnTo>
                    <a:pt x="14"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87" name="Freeform 99">
              <a:extLst>
                <a:ext uri="{FF2B5EF4-FFF2-40B4-BE49-F238E27FC236}">
                  <a16:creationId xmlns:a16="http://schemas.microsoft.com/office/drawing/2014/main" id="{00000000-0008-0000-0000-000057000000}"/>
                </a:ext>
              </a:extLst>
            </xdr:cNvPr>
            <xdr:cNvSpPr>
              <a:spLocks/>
            </xdr:cNvSpPr>
          </xdr:nvSpPr>
          <xdr:spPr bwMode="auto">
            <a:xfrm>
              <a:off x="7732713" y="2276475"/>
              <a:ext cx="66675" cy="66675"/>
            </a:xfrm>
            <a:custGeom>
              <a:avLst/>
              <a:gdLst>
                <a:gd name="T0" fmla="*/ 21 w 42"/>
                <a:gd name="T1" fmla="*/ 0 h 42"/>
                <a:gd name="T2" fmla="*/ 32 w 42"/>
                <a:gd name="T3" fmla="*/ 3 h 42"/>
                <a:gd name="T4" fmla="*/ 39 w 42"/>
                <a:gd name="T5" fmla="*/ 10 h 42"/>
                <a:gd name="T6" fmla="*/ 42 w 42"/>
                <a:gd name="T7" fmla="*/ 22 h 42"/>
                <a:gd name="T8" fmla="*/ 39 w 42"/>
                <a:gd name="T9" fmla="*/ 32 h 42"/>
                <a:gd name="T10" fmla="*/ 32 w 42"/>
                <a:gd name="T11" fmla="*/ 40 h 42"/>
                <a:gd name="T12" fmla="*/ 21 w 42"/>
                <a:gd name="T13" fmla="*/ 42 h 42"/>
                <a:gd name="T14" fmla="*/ 11 w 42"/>
                <a:gd name="T15" fmla="*/ 40 h 42"/>
                <a:gd name="T16" fmla="*/ 3 w 42"/>
                <a:gd name="T17" fmla="*/ 32 h 42"/>
                <a:gd name="T18" fmla="*/ 0 w 42"/>
                <a:gd name="T19" fmla="*/ 22 h 42"/>
                <a:gd name="T20" fmla="*/ 3 w 42"/>
                <a:gd name="T21" fmla="*/ 10 h 42"/>
                <a:gd name="T22" fmla="*/ 11 w 42"/>
                <a:gd name="T23" fmla="*/ 3 h 42"/>
                <a:gd name="T24" fmla="*/ 21 w 42"/>
                <a:gd name="T25"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2" h="42">
                  <a:moveTo>
                    <a:pt x="21" y="0"/>
                  </a:moveTo>
                  <a:lnTo>
                    <a:pt x="32" y="3"/>
                  </a:lnTo>
                  <a:lnTo>
                    <a:pt x="39" y="10"/>
                  </a:lnTo>
                  <a:lnTo>
                    <a:pt x="42" y="22"/>
                  </a:lnTo>
                  <a:lnTo>
                    <a:pt x="39" y="32"/>
                  </a:lnTo>
                  <a:lnTo>
                    <a:pt x="32" y="40"/>
                  </a:lnTo>
                  <a:lnTo>
                    <a:pt x="21" y="42"/>
                  </a:lnTo>
                  <a:lnTo>
                    <a:pt x="11" y="40"/>
                  </a:lnTo>
                  <a:lnTo>
                    <a:pt x="3" y="32"/>
                  </a:lnTo>
                  <a:lnTo>
                    <a:pt x="0" y="22"/>
                  </a:lnTo>
                  <a:lnTo>
                    <a:pt x="3" y="10"/>
                  </a:lnTo>
                  <a:lnTo>
                    <a:pt x="11" y="3"/>
                  </a:lnTo>
                  <a:lnTo>
                    <a:pt x="21"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nvGrpSpPr>
          <xdr:cNvPr id="20" name="Group 125">
            <a:extLst>
              <a:ext uri="{FF2B5EF4-FFF2-40B4-BE49-F238E27FC236}">
                <a16:creationId xmlns:a16="http://schemas.microsoft.com/office/drawing/2014/main" id="{00000000-0008-0000-0000-000014000000}"/>
              </a:ext>
            </a:extLst>
          </xdr:cNvPr>
          <xdr:cNvGrpSpPr/>
        </xdr:nvGrpSpPr>
        <xdr:grpSpPr>
          <a:xfrm>
            <a:off x="4161252" y="4673834"/>
            <a:ext cx="464343" cy="463778"/>
            <a:chOff x="5006976" y="3378200"/>
            <a:chExt cx="1301750" cy="1300163"/>
          </a:xfrm>
        </xdr:grpSpPr>
        <xdr:sp macro="" textlink="">
          <xdr:nvSpPr>
            <xdr:cNvPr id="70" name="Freeform 100">
              <a:extLst>
                <a:ext uri="{FF2B5EF4-FFF2-40B4-BE49-F238E27FC236}">
                  <a16:creationId xmlns:a16="http://schemas.microsoft.com/office/drawing/2014/main" id="{00000000-0008-0000-0000-000046000000}"/>
                </a:ext>
              </a:extLst>
            </xdr:cNvPr>
            <xdr:cNvSpPr>
              <a:spLocks/>
            </xdr:cNvSpPr>
          </xdr:nvSpPr>
          <xdr:spPr bwMode="auto">
            <a:xfrm>
              <a:off x="5006976" y="3378200"/>
              <a:ext cx="1301750" cy="1300163"/>
            </a:xfrm>
            <a:custGeom>
              <a:avLst/>
              <a:gdLst>
                <a:gd name="T0" fmla="*/ 410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4 w 820"/>
                <a:gd name="T69" fmla="*/ 643 h 819"/>
                <a:gd name="T70" fmla="*/ 48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8 w 820"/>
                <a:gd name="T87" fmla="*/ 216 h 819"/>
                <a:gd name="T88" fmla="*/ 74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2" y="3"/>
                  </a:lnTo>
                  <a:lnTo>
                    <a:pt x="511" y="12"/>
                  </a:lnTo>
                  <a:lnTo>
                    <a:pt x="558" y="27"/>
                  </a:lnTo>
                  <a:lnTo>
                    <a:pt x="602" y="47"/>
                  </a:lnTo>
                  <a:lnTo>
                    <a:pt x="644" y="73"/>
                  </a:lnTo>
                  <a:lnTo>
                    <a:pt x="682"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2" y="716"/>
                  </a:lnTo>
                  <a:lnTo>
                    <a:pt x="644" y="746"/>
                  </a:lnTo>
                  <a:lnTo>
                    <a:pt x="602" y="772"/>
                  </a:lnTo>
                  <a:lnTo>
                    <a:pt x="558" y="792"/>
                  </a:lnTo>
                  <a:lnTo>
                    <a:pt x="511" y="807"/>
                  </a:lnTo>
                  <a:lnTo>
                    <a:pt x="462" y="816"/>
                  </a:lnTo>
                  <a:lnTo>
                    <a:pt x="410" y="819"/>
                  </a:lnTo>
                  <a:lnTo>
                    <a:pt x="358" y="816"/>
                  </a:lnTo>
                  <a:lnTo>
                    <a:pt x="309" y="807"/>
                  </a:lnTo>
                  <a:lnTo>
                    <a:pt x="262" y="792"/>
                  </a:lnTo>
                  <a:lnTo>
                    <a:pt x="218" y="772"/>
                  </a:lnTo>
                  <a:lnTo>
                    <a:pt x="176" y="746"/>
                  </a:lnTo>
                  <a:lnTo>
                    <a:pt x="138" y="716"/>
                  </a:lnTo>
                  <a:lnTo>
                    <a:pt x="104" y="681"/>
                  </a:lnTo>
                  <a:lnTo>
                    <a:pt x="74" y="643"/>
                  </a:lnTo>
                  <a:lnTo>
                    <a:pt x="48" y="602"/>
                  </a:lnTo>
                  <a:lnTo>
                    <a:pt x="28" y="557"/>
                  </a:lnTo>
                  <a:lnTo>
                    <a:pt x="13" y="510"/>
                  </a:lnTo>
                  <a:lnTo>
                    <a:pt x="3" y="461"/>
                  </a:lnTo>
                  <a:lnTo>
                    <a:pt x="0" y="409"/>
                  </a:lnTo>
                  <a:lnTo>
                    <a:pt x="3" y="358"/>
                  </a:lnTo>
                  <a:lnTo>
                    <a:pt x="13" y="309"/>
                  </a:lnTo>
                  <a:lnTo>
                    <a:pt x="28" y="262"/>
                  </a:lnTo>
                  <a:lnTo>
                    <a:pt x="48" y="216"/>
                  </a:lnTo>
                  <a:lnTo>
                    <a:pt x="74"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nvGrpSpPr>
            <xdr:cNvPr id="71" name="Group 127">
              <a:extLst>
                <a:ext uri="{FF2B5EF4-FFF2-40B4-BE49-F238E27FC236}">
                  <a16:creationId xmlns:a16="http://schemas.microsoft.com/office/drawing/2014/main" id="{00000000-0008-0000-0000-000047000000}"/>
                </a:ext>
              </a:extLst>
            </xdr:cNvPr>
            <xdr:cNvGrpSpPr/>
          </xdr:nvGrpSpPr>
          <xdr:grpSpPr>
            <a:xfrm>
              <a:off x="5303838" y="3600450"/>
              <a:ext cx="714376" cy="854075"/>
              <a:chOff x="5303838" y="3600450"/>
              <a:chExt cx="714376" cy="854075"/>
            </a:xfrm>
          </xdr:grpSpPr>
          <xdr:sp macro="" textlink="">
            <xdr:nvSpPr>
              <xdr:cNvPr id="72" name="Freeform 101">
                <a:extLst>
                  <a:ext uri="{FF2B5EF4-FFF2-40B4-BE49-F238E27FC236}">
                    <a16:creationId xmlns:a16="http://schemas.microsoft.com/office/drawing/2014/main" id="{00000000-0008-0000-0000-000048000000}"/>
                  </a:ext>
                </a:extLst>
              </xdr:cNvPr>
              <xdr:cNvSpPr>
                <a:spLocks/>
              </xdr:cNvSpPr>
            </xdr:nvSpPr>
            <xdr:spPr bwMode="auto">
              <a:xfrm>
                <a:off x="5445126" y="3600450"/>
                <a:ext cx="417513" cy="193675"/>
              </a:xfrm>
              <a:custGeom>
                <a:avLst/>
                <a:gdLst>
                  <a:gd name="T0" fmla="*/ 71 w 263"/>
                  <a:gd name="T1" fmla="*/ 0 h 122"/>
                  <a:gd name="T2" fmla="*/ 78 w 263"/>
                  <a:gd name="T3" fmla="*/ 4 h 122"/>
                  <a:gd name="T4" fmla="*/ 85 w 263"/>
                  <a:gd name="T5" fmla="*/ 12 h 122"/>
                  <a:gd name="T6" fmla="*/ 92 w 263"/>
                  <a:gd name="T7" fmla="*/ 22 h 122"/>
                  <a:gd name="T8" fmla="*/ 100 w 263"/>
                  <a:gd name="T9" fmla="*/ 32 h 122"/>
                  <a:gd name="T10" fmla="*/ 107 w 263"/>
                  <a:gd name="T11" fmla="*/ 39 h 122"/>
                  <a:gd name="T12" fmla="*/ 114 w 263"/>
                  <a:gd name="T13" fmla="*/ 44 h 122"/>
                  <a:gd name="T14" fmla="*/ 120 w 263"/>
                  <a:gd name="T15" fmla="*/ 40 h 122"/>
                  <a:gd name="T16" fmla="*/ 126 w 263"/>
                  <a:gd name="T17" fmla="*/ 35 h 122"/>
                  <a:gd name="T18" fmla="*/ 132 w 263"/>
                  <a:gd name="T19" fmla="*/ 29 h 122"/>
                  <a:gd name="T20" fmla="*/ 139 w 263"/>
                  <a:gd name="T21" fmla="*/ 22 h 122"/>
                  <a:gd name="T22" fmla="*/ 147 w 263"/>
                  <a:gd name="T23" fmla="*/ 17 h 122"/>
                  <a:gd name="T24" fmla="*/ 156 w 263"/>
                  <a:gd name="T25" fmla="*/ 15 h 122"/>
                  <a:gd name="T26" fmla="*/ 166 w 263"/>
                  <a:gd name="T27" fmla="*/ 17 h 122"/>
                  <a:gd name="T28" fmla="*/ 174 w 263"/>
                  <a:gd name="T29" fmla="*/ 22 h 122"/>
                  <a:gd name="T30" fmla="*/ 181 w 263"/>
                  <a:gd name="T31" fmla="*/ 29 h 122"/>
                  <a:gd name="T32" fmla="*/ 189 w 263"/>
                  <a:gd name="T33" fmla="*/ 35 h 122"/>
                  <a:gd name="T34" fmla="*/ 196 w 263"/>
                  <a:gd name="T35" fmla="*/ 40 h 122"/>
                  <a:gd name="T36" fmla="*/ 206 w 263"/>
                  <a:gd name="T37" fmla="*/ 44 h 122"/>
                  <a:gd name="T38" fmla="*/ 218 w 263"/>
                  <a:gd name="T39" fmla="*/ 43 h 122"/>
                  <a:gd name="T40" fmla="*/ 230 w 263"/>
                  <a:gd name="T41" fmla="*/ 42 h 122"/>
                  <a:gd name="T42" fmla="*/ 242 w 263"/>
                  <a:gd name="T43" fmla="*/ 39 h 122"/>
                  <a:gd name="T44" fmla="*/ 253 w 263"/>
                  <a:gd name="T45" fmla="*/ 37 h 122"/>
                  <a:gd name="T46" fmla="*/ 261 w 263"/>
                  <a:gd name="T47" fmla="*/ 36 h 122"/>
                  <a:gd name="T48" fmla="*/ 263 w 263"/>
                  <a:gd name="T49" fmla="*/ 36 h 122"/>
                  <a:gd name="T50" fmla="*/ 262 w 263"/>
                  <a:gd name="T51" fmla="*/ 38 h 122"/>
                  <a:gd name="T52" fmla="*/ 260 w 263"/>
                  <a:gd name="T53" fmla="*/ 44 h 122"/>
                  <a:gd name="T54" fmla="*/ 255 w 263"/>
                  <a:gd name="T55" fmla="*/ 52 h 122"/>
                  <a:gd name="T56" fmla="*/ 247 w 263"/>
                  <a:gd name="T57" fmla="*/ 62 h 122"/>
                  <a:gd name="T58" fmla="*/ 238 w 263"/>
                  <a:gd name="T59" fmla="*/ 73 h 122"/>
                  <a:gd name="T60" fmla="*/ 227 w 263"/>
                  <a:gd name="T61" fmla="*/ 85 h 122"/>
                  <a:gd name="T62" fmla="*/ 212 w 263"/>
                  <a:gd name="T63" fmla="*/ 96 h 122"/>
                  <a:gd name="T64" fmla="*/ 196 w 263"/>
                  <a:gd name="T65" fmla="*/ 106 h 122"/>
                  <a:gd name="T66" fmla="*/ 176 w 263"/>
                  <a:gd name="T67" fmla="*/ 114 h 122"/>
                  <a:gd name="T68" fmla="*/ 153 w 263"/>
                  <a:gd name="T69" fmla="*/ 120 h 122"/>
                  <a:gd name="T70" fmla="*/ 127 w 263"/>
                  <a:gd name="T71" fmla="*/ 122 h 122"/>
                  <a:gd name="T72" fmla="*/ 103 w 263"/>
                  <a:gd name="T73" fmla="*/ 120 h 122"/>
                  <a:gd name="T74" fmla="*/ 80 w 263"/>
                  <a:gd name="T75" fmla="*/ 114 h 122"/>
                  <a:gd name="T76" fmla="*/ 62 w 263"/>
                  <a:gd name="T77" fmla="*/ 106 h 122"/>
                  <a:gd name="T78" fmla="*/ 45 w 263"/>
                  <a:gd name="T79" fmla="*/ 96 h 122"/>
                  <a:gd name="T80" fmla="*/ 32 w 263"/>
                  <a:gd name="T81" fmla="*/ 85 h 122"/>
                  <a:gd name="T82" fmla="*/ 22 w 263"/>
                  <a:gd name="T83" fmla="*/ 73 h 122"/>
                  <a:gd name="T84" fmla="*/ 13 w 263"/>
                  <a:gd name="T85" fmla="*/ 62 h 122"/>
                  <a:gd name="T86" fmla="*/ 7 w 263"/>
                  <a:gd name="T87" fmla="*/ 52 h 122"/>
                  <a:gd name="T88" fmla="*/ 3 w 263"/>
                  <a:gd name="T89" fmla="*/ 44 h 122"/>
                  <a:gd name="T90" fmla="*/ 0 w 263"/>
                  <a:gd name="T91" fmla="*/ 38 h 122"/>
                  <a:gd name="T92" fmla="*/ 0 w 263"/>
                  <a:gd name="T93" fmla="*/ 36 h 122"/>
                  <a:gd name="T94" fmla="*/ 2 w 263"/>
                  <a:gd name="T95" fmla="*/ 36 h 122"/>
                  <a:gd name="T96" fmla="*/ 7 w 263"/>
                  <a:gd name="T97" fmla="*/ 37 h 122"/>
                  <a:gd name="T98" fmla="*/ 15 w 263"/>
                  <a:gd name="T99" fmla="*/ 39 h 122"/>
                  <a:gd name="T100" fmla="*/ 23 w 263"/>
                  <a:gd name="T101" fmla="*/ 42 h 122"/>
                  <a:gd name="T102" fmla="*/ 30 w 263"/>
                  <a:gd name="T103" fmla="*/ 43 h 122"/>
                  <a:gd name="T104" fmla="*/ 35 w 263"/>
                  <a:gd name="T105" fmla="*/ 44 h 122"/>
                  <a:gd name="T106" fmla="*/ 39 w 263"/>
                  <a:gd name="T107" fmla="*/ 40 h 122"/>
                  <a:gd name="T108" fmla="*/ 43 w 263"/>
                  <a:gd name="T109" fmla="*/ 34 h 122"/>
                  <a:gd name="T110" fmla="*/ 47 w 263"/>
                  <a:gd name="T111" fmla="*/ 26 h 122"/>
                  <a:gd name="T112" fmla="*/ 54 w 263"/>
                  <a:gd name="T113" fmla="*/ 17 h 122"/>
                  <a:gd name="T114" fmla="*/ 59 w 263"/>
                  <a:gd name="T115" fmla="*/ 9 h 122"/>
                  <a:gd name="T116" fmla="*/ 65 w 263"/>
                  <a:gd name="T117" fmla="*/ 3 h 122"/>
                  <a:gd name="T118" fmla="*/ 71 w 263"/>
                  <a:gd name="T119" fmla="*/ 0 h 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3" h="122">
                    <a:moveTo>
                      <a:pt x="71" y="0"/>
                    </a:moveTo>
                    <a:lnTo>
                      <a:pt x="78" y="4"/>
                    </a:lnTo>
                    <a:lnTo>
                      <a:pt x="85" y="12"/>
                    </a:lnTo>
                    <a:lnTo>
                      <a:pt x="92" y="22"/>
                    </a:lnTo>
                    <a:lnTo>
                      <a:pt x="100" y="32"/>
                    </a:lnTo>
                    <a:lnTo>
                      <a:pt x="107" y="39"/>
                    </a:lnTo>
                    <a:lnTo>
                      <a:pt x="114" y="44"/>
                    </a:lnTo>
                    <a:lnTo>
                      <a:pt x="120" y="40"/>
                    </a:lnTo>
                    <a:lnTo>
                      <a:pt x="126" y="35"/>
                    </a:lnTo>
                    <a:lnTo>
                      <a:pt x="132" y="29"/>
                    </a:lnTo>
                    <a:lnTo>
                      <a:pt x="139" y="22"/>
                    </a:lnTo>
                    <a:lnTo>
                      <a:pt x="147" y="17"/>
                    </a:lnTo>
                    <a:lnTo>
                      <a:pt x="156" y="15"/>
                    </a:lnTo>
                    <a:lnTo>
                      <a:pt x="166" y="17"/>
                    </a:lnTo>
                    <a:lnTo>
                      <a:pt x="174" y="22"/>
                    </a:lnTo>
                    <a:lnTo>
                      <a:pt x="181" y="29"/>
                    </a:lnTo>
                    <a:lnTo>
                      <a:pt x="189" y="35"/>
                    </a:lnTo>
                    <a:lnTo>
                      <a:pt x="196" y="40"/>
                    </a:lnTo>
                    <a:lnTo>
                      <a:pt x="206" y="44"/>
                    </a:lnTo>
                    <a:lnTo>
                      <a:pt x="218" y="43"/>
                    </a:lnTo>
                    <a:lnTo>
                      <a:pt x="230" y="42"/>
                    </a:lnTo>
                    <a:lnTo>
                      <a:pt x="242" y="39"/>
                    </a:lnTo>
                    <a:lnTo>
                      <a:pt x="253" y="37"/>
                    </a:lnTo>
                    <a:lnTo>
                      <a:pt x="261" y="36"/>
                    </a:lnTo>
                    <a:lnTo>
                      <a:pt x="263" y="36"/>
                    </a:lnTo>
                    <a:lnTo>
                      <a:pt x="262" y="38"/>
                    </a:lnTo>
                    <a:lnTo>
                      <a:pt x="260" y="44"/>
                    </a:lnTo>
                    <a:lnTo>
                      <a:pt x="255" y="52"/>
                    </a:lnTo>
                    <a:lnTo>
                      <a:pt x="247" y="62"/>
                    </a:lnTo>
                    <a:lnTo>
                      <a:pt x="238" y="73"/>
                    </a:lnTo>
                    <a:lnTo>
                      <a:pt x="227" y="85"/>
                    </a:lnTo>
                    <a:lnTo>
                      <a:pt x="212" y="96"/>
                    </a:lnTo>
                    <a:lnTo>
                      <a:pt x="196" y="106"/>
                    </a:lnTo>
                    <a:lnTo>
                      <a:pt x="176" y="114"/>
                    </a:lnTo>
                    <a:lnTo>
                      <a:pt x="153" y="120"/>
                    </a:lnTo>
                    <a:lnTo>
                      <a:pt x="127" y="122"/>
                    </a:lnTo>
                    <a:lnTo>
                      <a:pt x="103" y="120"/>
                    </a:lnTo>
                    <a:lnTo>
                      <a:pt x="80" y="114"/>
                    </a:lnTo>
                    <a:lnTo>
                      <a:pt x="62" y="106"/>
                    </a:lnTo>
                    <a:lnTo>
                      <a:pt x="45" y="96"/>
                    </a:lnTo>
                    <a:lnTo>
                      <a:pt x="32" y="85"/>
                    </a:lnTo>
                    <a:lnTo>
                      <a:pt x="22" y="73"/>
                    </a:lnTo>
                    <a:lnTo>
                      <a:pt x="13" y="62"/>
                    </a:lnTo>
                    <a:lnTo>
                      <a:pt x="7" y="52"/>
                    </a:lnTo>
                    <a:lnTo>
                      <a:pt x="3" y="44"/>
                    </a:lnTo>
                    <a:lnTo>
                      <a:pt x="0" y="38"/>
                    </a:lnTo>
                    <a:lnTo>
                      <a:pt x="0" y="36"/>
                    </a:lnTo>
                    <a:lnTo>
                      <a:pt x="2" y="36"/>
                    </a:lnTo>
                    <a:lnTo>
                      <a:pt x="7" y="37"/>
                    </a:lnTo>
                    <a:lnTo>
                      <a:pt x="15" y="39"/>
                    </a:lnTo>
                    <a:lnTo>
                      <a:pt x="23" y="42"/>
                    </a:lnTo>
                    <a:lnTo>
                      <a:pt x="30" y="43"/>
                    </a:lnTo>
                    <a:lnTo>
                      <a:pt x="35" y="44"/>
                    </a:lnTo>
                    <a:lnTo>
                      <a:pt x="39" y="40"/>
                    </a:lnTo>
                    <a:lnTo>
                      <a:pt x="43" y="34"/>
                    </a:lnTo>
                    <a:lnTo>
                      <a:pt x="47" y="26"/>
                    </a:lnTo>
                    <a:lnTo>
                      <a:pt x="54" y="17"/>
                    </a:lnTo>
                    <a:lnTo>
                      <a:pt x="59" y="9"/>
                    </a:lnTo>
                    <a:lnTo>
                      <a:pt x="65" y="3"/>
                    </a:lnTo>
                    <a:lnTo>
                      <a:pt x="71"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3" name="Freeform 102">
                <a:extLst>
                  <a:ext uri="{FF2B5EF4-FFF2-40B4-BE49-F238E27FC236}">
                    <a16:creationId xmlns:a16="http://schemas.microsoft.com/office/drawing/2014/main" id="{00000000-0008-0000-0000-000049000000}"/>
                  </a:ext>
                </a:extLst>
              </xdr:cNvPr>
              <xdr:cNvSpPr>
                <a:spLocks noEditPoints="1"/>
              </xdr:cNvSpPr>
            </xdr:nvSpPr>
            <xdr:spPr bwMode="auto">
              <a:xfrm>
                <a:off x="5654676" y="3624263"/>
                <a:ext cx="207963" cy="169863"/>
              </a:xfrm>
              <a:custGeom>
                <a:avLst/>
                <a:gdLst>
                  <a:gd name="T0" fmla="*/ 4 w 131"/>
                  <a:gd name="T1" fmla="*/ 107 h 107"/>
                  <a:gd name="T2" fmla="*/ 4 w 131"/>
                  <a:gd name="T3" fmla="*/ 107 h 107"/>
                  <a:gd name="T4" fmla="*/ 3 w 131"/>
                  <a:gd name="T5" fmla="*/ 107 h 107"/>
                  <a:gd name="T6" fmla="*/ 2 w 131"/>
                  <a:gd name="T7" fmla="*/ 107 h 107"/>
                  <a:gd name="T8" fmla="*/ 0 w 131"/>
                  <a:gd name="T9" fmla="*/ 107 h 107"/>
                  <a:gd name="T10" fmla="*/ 0 w 131"/>
                  <a:gd name="T11" fmla="*/ 107 h 107"/>
                  <a:gd name="T12" fmla="*/ 4 w 131"/>
                  <a:gd name="T13" fmla="*/ 107 h 107"/>
                  <a:gd name="T14" fmla="*/ 29 w 131"/>
                  <a:gd name="T15" fmla="*/ 0 h 107"/>
                  <a:gd name="T16" fmla="*/ 38 w 131"/>
                  <a:gd name="T17" fmla="*/ 2 h 107"/>
                  <a:gd name="T18" fmla="*/ 46 w 131"/>
                  <a:gd name="T19" fmla="*/ 7 h 107"/>
                  <a:gd name="T20" fmla="*/ 52 w 131"/>
                  <a:gd name="T21" fmla="*/ 14 h 107"/>
                  <a:gd name="T22" fmla="*/ 58 w 131"/>
                  <a:gd name="T23" fmla="*/ 20 h 107"/>
                  <a:gd name="T24" fmla="*/ 65 w 131"/>
                  <a:gd name="T25" fmla="*/ 25 h 107"/>
                  <a:gd name="T26" fmla="*/ 74 w 131"/>
                  <a:gd name="T27" fmla="*/ 29 h 107"/>
                  <a:gd name="T28" fmla="*/ 86 w 131"/>
                  <a:gd name="T29" fmla="*/ 28 h 107"/>
                  <a:gd name="T30" fmla="*/ 98 w 131"/>
                  <a:gd name="T31" fmla="*/ 27 h 107"/>
                  <a:gd name="T32" fmla="*/ 110 w 131"/>
                  <a:gd name="T33" fmla="*/ 24 h 107"/>
                  <a:gd name="T34" fmla="*/ 121 w 131"/>
                  <a:gd name="T35" fmla="*/ 22 h 107"/>
                  <a:gd name="T36" fmla="*/ 129 w 131"/>
                  <a:gd name="T37" fmla="*/ 21 h 107"/>
                  <a:gd name="T38" fmla="*/ 131 w 131"/>
                  <a:gd name="T39" fmla="*/ 21 h 107"/>
                  <a:gd name="T40" fmla="*/ 130 w 131"/>
                  <a:gd name="T41" fmla="*/ 23 h 107"/>
                  <a:gd name="T42" fmla="*/ 128 w 131"/>
                  <a:gd name="T43" fmla="*/ 29 h 107"/>
                  <a:gd name="T44" fmla="*/ 124 w 131"/>
                  <a:gd name="T45" fmla="*/ 37 h 107"/>
                  <a:gd name="T46" fmla="*/ 116 w 131"/>
                  <a:gd name="T47" fmla="*/ 47 h 107"/>
                  <a:gd name="T48" fmla="*/ 108 w 131"/>
                  <a:gd name="T49" fmla="*/ 58 h 107"/>
                  <a:gd name="T50" fmla="*/ 97 w 131"/>
                  <a:gd name="T51" fmla="*/ 70 h 107"/>
                  <a:gd name="T52" fmla="*/ 84 w 131"/>
                  <a:gd name="T53" fmla="*/ 81 h 107"/>
                  <a:gd name="T54" fmla="*/ 67 w 131"/>
                  <a:gd name="T55" fmla="*/ 91 h 107"/>
                  <a:gd name="T56" fmla="*/ 48 w 131"/>
                  <a:gd name="T57" fmla="*/ 99 h 107"/>
                  <a:gd name="T58" fmla="*/ 26 w 131"/>
                  <a:gd name="T59" fmla="*/ 105 h 107"/>
                  <a:gd name="T60" fmla="*/ 4 w 131"/>
                  <a:gd name="T61" fmla="*/ 107 h 107"/>
                  <a:gd name="T62" fmla="*/ 4 w 131"/>
                  <a:gd name="T63" fmla="*/ 14 h 107"/>
                  <a:gd name="T64" fmla="*/ 8 w 131"/>
                  <a:gd name="T65" fmla="*/ 8 h 107"/>
                  <a:gd name="T66" fmla="*/ 13 w 131"/>
                  <a:gd name="T67" fmla="*/ 4 h 107"/>
                  <a:gd name="T68" fmla="*/ 20 w 131"/>
                  <a:gd name="T69" fmla="*/ 1 h 107"/>
                  <a:gd name="T70" fmla="*/ 29 w 131"/>
                  <a:gd name="T71" fmla="*/ 0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1" h="107">
                    <a:moveTo>
                      <a:pt x="4" y="107"/>
                    </a:moveTo>
                    <a:lnTo>
                      <a:pt x="4" y="107"/>
                    </a:lnTo>
                    <a:lnTo>
                      <a:pt x="3" y="107"/>
                    </a:lnTo>
                    <a:lnTo>
                      <a:pt x="2" y="107"/>
                    </a:lnTo>
                    <a:lnTo>
                      <a:pt x="0" y="107"/>
                    </a:lnTo>
                    <a:lnTo>
                      <a:pt x="0" y="107"/>
                    </a:lnTo>
                    <a:lnTo>
                      <a:pt x="4" y="107"/>
                    </a:lnTo>
                    <a:close/>
                    <a:moveTo>
                      <a:pt x="29" y="0"/>
                    </a:moveTo>
                    <a:lnTo>
                      <a:pt x="38" y="2"/>
                    </a:lnTo>
                    <a:lnTo>
                      <a:pt x="46" y="7"/>
                    </a:lnTo>
                    <a:lnTo>
                      <a:pt x="52" y="14"/>
                    </a:lnTo>
                    <a:lnTo>
                      <a:pt x="58" y="20"/>
                    </a:lnTo>
                    <a:lnTo>
                      <a:pt x="65" y="25"/>
                    </a:lnTo>
                    <a:lnTo>
                      <a:pt x="74" y="29"/>
                    </a:lnTo>
                    <a:lnTo>
                      <a:pt x="86" y="28"/>
                    </a:lnTo>
                    <a:lnTo>
                      <a:pt x="98" y="27"/>
                    </a:lnTo>
                    <a:lnTo>
                      <a:pt x="110" y="24"/>
                    </a:lnTo>
                    <a:lnTo>
                      <a:pt x="121" y="22"/>
                    </a:lnTo>
                    <a:lnTo>
                      <a:pt x="129" y="21"/>
                    </a:lnTo>
                    <a:lnTo>
                      <a:pt x="131" y="21"/>
                    </a:lnTo>
                    <a:lnTo>
                      <a:pt x="130" y="23"/>
                    </a:lnTo>
                    <a:lnTo>
                      <a:pt x="128" y="29"/>
                    </a:lnTo>
                    <a:lnTo>
                      <a:pt x="124" y="37"/>
                    </a:lnTo>
                    <a:lnTo>
                      <a:pt x="116" y="47"/>
                    </a:lnTo>
                    <a:lnTo>
                      <a:pt x="108" y="58"/>
                    </a:lnTo>
                    <a:lnTo>
                      <a:pt x="97" y="70"/>
                    </a:lnTo>
                    <a:lnTo>
                      <a:pt x="84" y="81"/>
                    </a:lnTo>
                    <a:lnTo>
                      <a:pt x="67" y="91"/>
                    </a:lnTo>
                    <a:lnTo>
                      <a:pt x="48" y="99"/>
                    </a:lnTo>
                    <a:lnTo>
                      <a:pt x="26" y="105"/>
                    </a:lnTo>
                    <a:lnTo>
                      <a:pt x="4" y="107"/>
                    </a:lnTo>
                    <a:lnTo>
                      <a:pt x="4" y="14"/>
                    </a:lnTo>
                    <a:lnTo>
                      <a:pt x="8" y="8"/>
                    </a:lnTo>
                    <a:lnTo>
                      <a:pt x="13" y="4"/>
                    </a:lnTo>
                    <a:lnTo>
                      <a:pt x="20" y="1"/>
                    </a:lnTo>
                    <a:lnTo>
                      <a:pt x="29"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4" name="Freeform 103">
                <a:extLst>
                  <a:ext uri="{FF2B5EF4-FFF2-40B4-BE49-F238E27FC236}">
                    <a16:creationId xmlns:a16="http://schemas.microsoft.com/office/drawing/2014/main" id="{00000000-0008-0000-0000-00004A000000}"/>
                  </a:ext>
                </a:extLst>
              </xdr:cNvPr>
              <xdr:cNvSpPr>
                <a:spLocks noEditPoints="1"/>
              </xdr:cNvSpPr>
            </xdr:nvSpPr>
            <xdr:spPr bwMode="auto">
              <a:xfrm>
                <a:off x="5303838" y="3787775"/>
                <a:ext cx="712788" cy="666750"/>
              </a:xfrm>
              <a:custGeom>
                <a:avLst/>
                <a:gdLst>
                  <a:gd name="T0" fmla="*/ 227 w 449"/>
                  <a:gd name="T1" fmla="*/ 420 h 420"/>
                  <a:gd name="T2" fmla="*/ 227 w 449"/>
                  <a:gd name="T3" fmla="*/ 420 h 420"/>
                  <a:gd name="T4" fmla="*/ 235 w 449"/>
                  <a:gd name="T5" fmla="*/ 0 h 420"/>
                  <a:gd name="T6" fmla="*/ 289 w 449"/>
                  <a:gd name="T7" fmla="*/ 14 h 420"/>
                  <a:gd name="T8" fmla="*/ 333 w 449"/>
                  <a:gd name="T9" fmla="*/ 45 h 420"/>
                  <a:gd name="T10" fmla="*/ 369 w 449"/>
                  <a:gd name="T11" fmla="*/ 87 h 420"/>
                  <a:gd name="T12" fmla="*/ 398 w 449"/>
                  <a:gd name="T13" fmla="*/ 135 h 420"/>
                  <a:gd name="T14" fmla="*/ 419 w 449"/>
                  <a:gd name="T15" fmla="*/ 186 h 420"/>
                  <a:gd name="T16" fmla="*/ 434 w 449"/>
                  <a:gd name="T17" fmla="*/ 235 h 420"/>
                  <a:gd name="T18" fmla="*/ 443 w 449"/>
                  <a:gd name="T19" fmla="*/ 275 h 420"/>
                  <a:gd name="T20" fmla="*/ 448 w 449"/>
                  <a:gd name="T21" fmla="*/ 301 h 420"/>
                  <a:gd name="T22" fmla="*/ 449 w 449"/>
                  <a:gd name="T23" fmla="*/ 318 h 420"/>
                  <a:gd name="T24" fmla="*/ 446 w 449"/>
                  <a:gd name="T25" fmla="*/ 342 h 420"/>
                  <a:gd name="T26" fmla="*/ 438 w 449"/>
                  <a:gd name="T27" fmla="*/ 359 h 420"/>
                  <a:gd name="T28" fmla="*/ 436 w 449"/>
                  <a:gd name="T29" fmla="*/ 362 h 420"/>
                  <a:gd name="T30" fmla="*/ 429 w 449"/>
                  <a:gd name="T31" fmla="*/ 370 h 420"/>
                  <a:gd name="T32" fmla="*/ 406 w 449"/>
                  <a:gd name="T33" fmla="*/ 385 h 420"/>
                  <a:gd name="T34" fmla="*/ 373 w 449"/>
                  <a:gd name="T35" fmla="*/ 401 h 420"/>
                  <a:gd name="T36" fmla="*/ 327 w 449"/>
                  <a:gd name="T37" fmla="*/ 413 h 420"/>
                  <a:gd name="T38" fmla="*/ 265 w 449"/>
                  <a:gd name="T39" fmla="*/ 419 h 420"/>
                  <a:gd name="T40" fmla="*/ 189 w 449"/>
                  <a:gd name="T41" fmla="*/ 419 h 420"/>
                  <a:gd name="T42" fmla="*/ 125 w 449"/>
                  <a:gd name="T43" fmla="*/ 411 h 420"/>
                  <a:gd name="T44" fmla="*/ 77 w 449"/>
                  <a:gd name="T45" fmla="*/ 399 h 420"/>
                  <a:gd name="T46" fmla="*/ 44 w 449"/>
                  <a:gd name="T47" fmla="*/ 383 h 420"/>
                  <a:gd name="T48" fmla="*/ 24 w 449"/>
                  <a:gd name="T49" fmla="*/ 368 h 420"/>
                  <a:gd name="T50" fmla="*/ 10 w 449"/>
                  <a:gd name="T51" fmla="*/ 348 h 420"/>
                  <a:gd name="T52" fmla="*/ 2 w 449"/>
                  <a:gd name="T53" fmla="*/ 323 h 420"/>
                  <a:gd name="T54" fmla="*/ 1 w 449"/>
                  <a:gd name="T55" fmla="*/ 301 h 420"/>
                  <a:gd name="T56" fmla="*/ 5 w 449"/>
                  <a:gd name="T57" fmla="*/ 275 h 420"/>
                  <a:gd name="T58" fmla="*/ 14 w 449"/>
                  <a:gd name="T59" fmla="*/ 233 h 420"/>
                  <a:gd name="T60" fmla="*/ 30 w 449"/>
                  <a:gd name="T61" fmla="*/ 186 h 420"/>
                  <a:gd name="T62" fmla="*/ 51 w 449"/>
                  <a:gd name="T63" fmla="*/ 135 h 420"/>
                  <a:gd name="T64" fmla="*/ 79 w 449"/>
                  <a:gd name="T65" fmla="*/ 86 h 420"/>
                  <a:gd name="T66" fmla="*/ 114 w 449"/>
                  <a:gd name="T67" fmla="*/ 45 h 420"/>
                  <a:gd name="T68" fmla="*/ 157 w 449"/>
                  <a:gd name="T69" fmla="*/ 14 h 420"/>
                  <a:gd name="T70" fmla="*/ 209 w 449"/>
                  <a:gd name="T71" fmla="*/ 0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49" h="420">
                    <a:moveTo>
                      <a:pt x="227" y="420"/>
                    </a:moveTo>
                    <a:lnTo>
                      <a:pt x="227" y="420"/>
                    </a:lnTo>
                    <a:lnTo>
                      <a:pt x="227" y="420"/>
                    </a:lnTo>
                    <a:lnTo>
                      <a:pt x="227" y="420"/>
                    </a:lnTo>
                    <a:close/>
                    <a:moveTo>
                      <a:pt x="209" y="0"/>
                    </a:moveTo>
                    <a:lnTo>
                      <a:pt x="235" y="0"/>
                    </a:lnTo>
                    <a:lnTo>
                      <a:pt x="264" y="6"/>
                    </a:lnTo>
                    <a:lnTo>
                      <a:pt x="289" y="14"/>
                    </a:lnTo>
                    <a:lnTo>
                      <a:pt x="312" y="27"/>
                    </a:lnTo>
                    <a:lnTo>
                      <a:pt x="333" y="45"/>
                    </a:lnTo>
                    <a:lnTo>
                      <a:pt x="353" y="64"/>
                    </a:lnTo>
                    <a:lnTo>
                      <a:pt x="369" y="87"/>
                    </a:lnTo>
                    <a:lnTo>
                      <a:pt x="385" y="110"/>
                    </a:lnTo>
                    <a:lnTo>
                      <a:pt x="398" y="135"/>
                    </a:lnTo>
                    <a:lnTo>
                      <a:pt x="409" y="161"/>
                    </a:lnTo>
                    <a:lnTo>
                      <a:pt x="419" y="186"/>
                    </a:lnTo>
                    <a:lnTo>
                      <a:pt x="428" y="211"/>
                    </a:lnTo>
                    <a:lnTo>
                      <a:pt x="434" y="235"/>
                    </a:lnTo>
                    <a:lnTo>
                      <a:pt x="439" y="255"/>
                    </a:lnTo>
                    <a:lnTo>
                      <a:pt x="443" y="275"/>
                    </a:lnTo>
                    <a:lnTo>
                      <a:pt x="446" y="290"/>
                    </a:lnTo>
                    <a:lnTo>
                      <a:pt x="448" y="301"/>
                    </a:lnTo>
                    <a:lnTo>
                      <a:pt x="449" y="309"/>
                    </a:lnTo>
                    <a:lnTo>
                      <a:pt x="449" y="318"/>
                    </a:lnTo>
                    <a:lnTo>
                      <a:pt x="449" y="329"/>
                    </a:lnTo>
                    <a:lnTo>
                      <a:pt x="446" y="342"/>
                    </a:lnTo>
                    <a:lnTo>
                      <a:pt x="439" y="357"/>
                    </a:lnTo>
                    <a:lnTo>
                      <a:pt x="438" y="359"/>
                    </a:lnTo>
                    <a:lnTo>
                      <a:pt x="437" y="361"/>
                    </a:lnTo>
                    <a:lnTo>
                      <a:pt x="436" y="362"/>
                    </a:lnTo>
                    <a:lnTo>
                      <a:pt x="436" y="362"/>
                    </a:lnTo>
                    <a:lnTo>
                      <a:pt x="429" y="370"/>
                    </a:lnTo>
                    <a:lnTo>
                      <a:pt x="418" y="377"/>
                    </a:lnTo>
                    <a:lnTo>
                      <a:pt x="406" y="385"/>
                    </a:lnTo>
                    <a:lnTo>
                      <a:pt x="392" y="394"/>
                    </a:lnTo>
                    <a:lnTo>
                      <a:pt x="373" y="401"/>
                    </a:lnTo>
                    <a:lnTo>
                      <a:pt x="352" y="407"/>
                    </a:lnTo>
                    <a:lnTo>
                      <a:pt x="327" y="413"/>
                    </a:lnTo>
                    <a:lnTo>
                      <a:pt x="297" y="417"/>
                    </a:lnTo>
                    <a:lnTo>
                      <a:pt x="265" y="419"/>
                    </a:lnTo>
                    <a:lnTo>
                      <a:pt x="227" y="420"/>
                    </a:lnTo>
                    <a:lnTo>
                      <a:pt x="189" y="419"/>
                    </a:lnTo>
                    <a:lnTo>
                      <a:pt x="155" y="416"/>
                    </a:lnTo>
                    <a:lnTo>
                      <a:pt x="125" y="411"/>
                    </a:lnTo>
                    <a:lnTo>
                      <a:pt x="99" y="405"/>
                    </a:lnTo>
                    <a:lnTo>
                      <a:pt x="77" y="399"/>
                    </a:lnTo>
                    <a:lnTo>
                      <a:pt x="58" y="391"/>
                    </a:lnTo>
                    <a:lnTo>
                      <a:pt x="44" y="383"/>
                    </a:lnTo>
                    <a:lnTo>
                      <a:pt x="32" y="375"/>
                    </a:lnTo>
                    <a:lnTo>
                      <a:pt x="24" y="368"/>
                    </a:lnTo>
                    <a:lnTo>
                      <a:pt x="18" y="362"/>
                    </a:lnTo>
                    <a:lnTo>
                      <a:pt x="10" y="348"/>
                    </a:lnTo>
                    <a:lnTo>
                      <a:pt x="5" y="335"/>
                    </a:lnTo>
                    <a:lnTo>
                      <a:pt x="2" y="323"/>
                    </a:lnTo>
                    <a:lnTo>
                      <a:pt x="0" y="308"/>
                    </a:lnTo>
                    <a:lnTo>
                      <a:pt x="1" y="301"/>
                    </a:lnTo>
                    <a:lnTo>
                      <a:pt x="3" y="290"/>
                    </a:lnTo>
                    <a:lnTo>
                      <a:pt x="5" y="275"/>
                    </a:lnTo>
                    <a:lnTo>
                      <a:pt x="9" y="255"/>
                    </a:lnTo>
                    <a:lnTo>
                      <a:pt x="14" y="233"/>
                    </a:lnTo>
                    <a:lnTo>
                      <a:pt x="21" y="211"/>
                    </a:lnTo>
                    <a:lnTo>
                      <a:pt x="30" y="186"/>
                    </a:lnTo>
                    <a:lnTo>
                      <a:pt x="39" y="161"/>
                    </a:lnTo>
                    <a:lnTo>
                      <a:pt x="51" y="135"/>
                    </a:lnTo>
                    <a:lnTo>
                      <a:pt x="64" y="110"/>
                    </a:lnTo>
                    <a:lnTo>
                      <a:pt x="79" y="86"/>
                    </a:lnTo>
                    <a:lnTo>
                      <a:pt x="95" y="64"/>
                    </a:lnTo>
                    <a:lnTo>
                      <a:pt x="114" y="45"/>
                    </a:lnTo>
                    <a:lnTo>
                      <a:pt x="134" y="27"/>
                    </a:lnTo>
                    <a:lnTo>
                      <a:pt x="157" y="14"/>
                    </a:lnTo>
                    <a:lnTo>
                      <a:pt x="183" y="5"/>
                    </a:lnTo>
                    <a:lnTo>
                      <a:pt x="209"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5" name="Rectangle 104">
                <a:extLst>
                  <a:ext uri="{FF2B5EF4-FFF2-40B4-BE49-F238E27FC236}">
                    <a16:creationId xmlns:a16="http://schemas.microsoft.com/office/drawing/2014/main" id="{00000000-0008-0000-0000-00004B000000}"/>
                  </a:ext>
                </a:extLst>
              </xdr:cNvPr>
              <xdr:cNvSpPr>
                <a:spLocks noChangeArrowheads="1"/>
              </xdr:cNvSpPr>
            </xdr:nvSpPr>
            <xdr:spPr bwMode="auto">
              <a:xfrm>
                <a:off x="5662613" y="4451350"/>
                <a:ext cx="1588" cy="1588"/>
              </a:xfrm>
              <a:prstGeom prst="rect">
                <a:avLst/>
              </a:prstGeom>
              <a:solidFill>
                <a:srgbClr val="3E708A"/>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6" name="Freeform 105">
                <a:extLst>
                  <a:ext uri="{FF2B5EF4-FFF2-40B4-BE49-F238E27FC236}">
                    <a16:creationId xmlns:a16="http://schemas.microsoft.com/office/drawing/2014/main" id="{00000000-0008-0000-0000-00004C000000}"/>
                  </a:ext>
                </a:extLst>
              </xdr:cNvPr>
              <xdr:cNvSpPr>
                <a:spLocks/>
              </xdr:cNvSpPr>
            </xdr:nvSpPr>
            <xdr:spPr bwMode="auto">
              <a:xfrm>
                <a:off x="5661026" y="3787775"/>
                <a:ext cx="357188" cy="663575"/>
              </a:xfrm>
              <a:custGeom>
                <a:avLst/>
                <a:gdLst>
                  <a:gd name="T0" fmla="*/ 0 w 225"/>
                  <a:gd name="T1" fmla="*/ 0 h 418"/>
                  <a:gd name="T2" fmla="*/ 11 w 225"/>
                  <a:gd name="T3" fmla="*/ 0 h 418"/>
                  <a:gd name="T4" fmla="*/ 40 w 225"/>
                  <a:gd name="T5" fmla="*/ 6 h 418"/>
                  <a:gd name="T6" fmla="*/ 65 w 225"/>
                  <a:gd name="T7" fmla="*/ 14 h 418"/>
                  <a:gd name="T8" fmla="*/ 89 w 225"/>
                  <a:gd name="T9" fmla="*/ 27 h 418"/>
                  <a:gd name="T10" fmla="*/ 109 w 225"/>
                  <a:gd name="T11" fmla="*/ 45 h 418"/>
                  <a:gd name="T12" fmla="*/ 129 w 225"/>
                  <a:gd name="T13" fmla="*/ 64 h 418"/>
                  <a:gd name="T14" fmla="*/ 145 w 225"/>
                  <a:gd name="T15" fmla="*/ 87 h 418"/>
                  <a:gd name="T16" fmla="*/ 161 w 225"/>
                  <a:gd name="T17" fmla="*/ 110 h 418"/>
                  <a:gd name="T18" fmla="*/ 174 w 225"/>
                  <a:gd name="T19" fmla="*/ 136 h 418"/>
                  <a:gd name="T20" fmla="*/ 185 w 225"/>
                  <a:gd name="T21" fmla="*/ 162 h 418"/>
                  <a:gd name="T22" fmla="*/ 194 w 225"/>
                  <a:gd name="T23" fmla="*/ 187 h 418"/>
                  <a:gd name="T24" fmla="*/ 203 w 225"/>
                  <a:gd name="T25" fmla="*/ 212 h 418"/>
                  <a:gd name="T26" fmla="*/ 210 w 225"/>
                  <a:gd name="T27" fmla="*/ 236 h 418"/>
                  <a:gd name="T28" fmla="*/ 215 w 225"/>
                  <a:gd name="T29" fmla="*/ 257 h 418"/>
                  <a:gd name="T30" fmla="*/ 219 w 225"/>
                  <a:gd name="T31" fmla="*/ 276 h 418"/>
                  <a:gd name="T32" fmla="*/ 222 w 225"/>
                  <a:gd name="T33" fmla="*/ 291 h 418"/>
                  <a:gd name="T34" fmla="*/ 224 w 225"/>
                  <a:gd name="T35" fmla="*/ 303 h 418"/>
                  <a:gd name="T36" fmla="*/ 224 w 225"/>
                  <a:gd name="T37" fmla="*/ 310 h 418"/>
                  <a:gd name="T38" fmla="*/ 225 w 225"/>
                  <a:gd name="T39" fmla="*/ 319 h 418"/>
                  <a:gd name="T40" fmla="*/ 224 w 225"/>
                  <a:gd name="T41" fmla="*/ 330 h 418"/>
                  <a:gd name="T42" fmla="*/ 220 w 225"/>
                  <a:gd name="T43" fmla="*/ 343 h 418"/>
                  <a:gd name="T44" fmla="*/ 213 w 225"/>
                  <a:gd name="T45" fmla="*/ 358 h 418"/>
                  <a:gd name="T46" fmla="*/ 212 w 225"/>
                  <a:gd name="T47" fmla="*/ 360 h 418"/>
                  <a:gd name="T48" fmla="*/ 211 w 225"/>
                  <a:gd name="T49" fmla="*/ 361 h 418"/>
                  <a:gd name="T50" fmla="*/ 210 w 225"/>
                  <a:gd name="T51" fmla="*/ 362 h 418"/>
                  <a:gd name="T52" fmla="*/ 203 w 225"/>
                  <a:gd name="T53" fmla="*/ 369 h 418"/>
                  <a:gd name="T54" fmla="*/ 193 w 225"/>
                  <a:gd name="T55" fmla="*/ 377 h 418"/>
                  <a:gd name="T56" fmla="*/ 181 w 225"/>
                  <a:gd name="T57" fmla="*/ 385 h 418"/>
                  <a:gd name="T58" fmla="*/ 166 w 225"/>
                  <a:gd name="T59" fmla="*/ 393 h 418"/>
                  <a:gd name="T60" fmla="*/ 148 w 225"/>
                  <a:gd name="T61" fmla="*/ 400 h 418"/>
                  <a:gd name="T62" fmla="*/ 127 w 225"/>
                  <a:gd name="T63" fmla="*/ 406 h 418"/>
                  <a:gd name="T64" fmla="*/ 102 w 225"/>
                  <a:gd name="T65" fmla="*/ 411 h 418"/>
                  <a:gd name="T66" fmla="*/ 72 w 225"/>
                  <a:gd name="T67" fmla="*/ 415 h 418"/>
                  <a:gd name="T68" fmla="*/ 40 w 225"/>
                  <a:gd name="T69" fmla="*/ 417 h 418"/>
                  <a:gd name="T70" fmla="*/ 2 w 225"/>
                  <a:gd name="T71" fmla="*/ 418 h 418"/>
                  <a:gd name="T72" fmla="*/ 1 w 225"/>
                  <a:gd name="T73" fmla="*/ 418 h 418"/>
                  <a:gd name="T74" fmla="*/ 0 w 225"/>
                  <a:gd name="T75" fmla="*/ 418 h 418"/>
                  <a:gd name="T76" fmla="*/ 0 w 225"/>
                  <a:gd name="T77" fmla="*/ 0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25" h="418">
                    <a:moveTo>
                      <a:pt x="0" y="0"/>
                    </a:moveTo>
                    <a:lnTo>
                      <a:pt x="11" y="0"/>
                    </a:lnTo>
                    <a:lnTo>
                      <a:pt x="40" y="6"/>
                    </a:lnTo>
                    <a:lnTo>
                      <a:pt x="65" y="14"/>
                    </a:lnTo>
                    <a:lnTo>
                      <a:pt x="89" y="27"/>
                    </a:lnTo>
                    <a:lnTo>
                      <a:pt x="109" y="45"/>
                    </a:lnTo>
                    <a:lnTo>
                      <a:pt x="129" y="64"/>
                    </a:lnTo>
                    <a:lnTo>
                      <a:pt x="145" y="87"/>
                    </a:lnTo>
                    <a:lnTo>
                      <a:pt x="161" y="110"/>
                    </a:lnTo>
                    <a:lnTo>
                      <a:pt x="174" y="136"/>
                    </a:lnTo>
                    <a:lnTo>
                      <a:pt x="185" y="162"/>
                    </a:lnTo>
                    <a:lnTo>
                      <a:pt x="194" y="187"/>
                    </a:lnTo>
                    <a:lnTo>
                      <a:pt x="203" y="212"/>
                    </a:lnTo>
                    <a:lnTo>
                      <a:pt x="210" y="236"/>
                    </a:lnTo>
                    <a:lnTo>
                      <a:pt x="215" y="257"/>
                    </a:lnTo>
                    <a:lnTo>
                      <a:pt x="219" y="276"/>
                    </a:lnTo>
                    <a:lnTo>
                      <a:pt x="222" y="291"/>
                    </a:lnTo>
                    <a:lnTo>
                      <a:pt x="224" y="303"/>
                    </a:lnTo>
                    <a:lnTo>
                      <a:pt x="224" y="310"/>
                    </a:lnTo>
                    <a:lnTo>
                      <a:pt x="225" y="319"/>
                    </a:lnTo>
                    <a:lnTo>
                      <a:pt x="224" y="330"/>
                    </a:lnTo>
                    <a:lnTo>
                      <a:pt x="220" y="343"/>
                    </a:lnTo>
                    <a:lnTo>
                      <a:pt x="213" y="358"/>
                    </a:lnTo>
                    <a:lnTo>
                      <a:pt x="212" y="360"/>
                    </a:lnTo>
                    <a:lnTo>
                      <a:pt x="211" y="361"/>
                    </a:lnTo>
                    <a:lnTo>
                      <a:pt x="210" y="362"/>
                    </a:lnTo>
                    <a:lnTo>
                      <a:pt x="203" y="369"/>
                    </a:lnTo>
                    <a:lnTo>
                      <a:pt x="193" y="377"/>
                    </a:lnTo>
                    <a:lnTo>
                      <a:pt x="181" y="385"/>
                    </a:lnTo>
                    <a:lnTo>
                      <a:pt x="166" y="393"/>
                    </a:lnTo>
                    <a:lnTo>
                      <a:pt x="148" y="400"/>
                    </a:lnTo>
                    <a:lnTo>
                      <a:pt x="127" y="406"/>
                    </a:lnTo>
                    <a:lnTo>
                      <a:pt x="102" y="411"/>
                    </a:lnTo>
                    <a:lnTo>
                      <a:pt x="72" y="415"/>
                    </a:lnTo>
                    <a:lnTo>
                      <a:pt x="40" y="417"/>
                    </a:lnTo>
                    <a:lnTo>
                      <a:pt x="2" y="418"/>
                    </a:lnTo>
                    <a:lnTo>
                      <a:pt x="1" y="418"/>
                    </a:lnTo>
                    <a:lnTo>
                      <a:pt x="0" y="418"/>
                    </a:lnTo>
                    <a:lnTo>
                      <a:pt x="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77" name="Freeform 106">
                <a:extLst>
                  <a:ext uri="{FF2B5EF4-FFF2-40B4-BE49-F238E27FC236}">
                    <a16:creationId xmlns:a16="http://schemas.microsoft.com/office/drawing/2014/main" id="{00000000-0008-0000-0000-00004D000000}"/>
                  </a:ext>
                </a:extLst>
              </xdr:cNvPr>
              <xdr:cNvSpPr>
                <a:spLocks noEditPoints="1"/>
              </xdr:cNvSpPr>
            </xdr:nvSpPr>
            <xdr:spPr bwMode="auto">
              <a:xfrm>
                <a:off x="5570538" y="3916363"/>
                <a:ext cx="182563" cy="366713"/>
              </a:xfrm>
              <a:custGeom>
                <a:avLst/>
                <a:gdLst>
                  <a:gd name="T0" fmla="*/ 76 w 115"/>
                  <a:gd name="T1" fmla="*/ 183 h 231"/>
                  <a:gd name="T2" fmla="*/ 90 w 115"/>
                  <a:gd name="T3" fmla="*/ 158 h 231"/>
                  <a:gd name="T4" fmla="*/ 80 w 115"/>
                  <a:gd name="T5" fmla="*/ 135 h 231"/>
                  <a:gd name="T6" fmla="*/ 65 w 115"/>
                  <a:gd name="T7" fmla="*/ 128 h 231"/>
                  <a:gd name="T8" fmla="*/ 40 w 115"/>
                  <a:gd name="T9" fmla="*/ 46 h 231"/>
                  <a:gd name="T10" fmla="*/ 29 w 115"/>
                  <a:gd name="T11" fmla="*/ 54 h 231"/>
                  <a:gd name="T12" fmla="*/ 25 w 115"/>
                  <a:gd name="T13" fmla="*/ 65 h 231"/>
                  <a:gd name="T14" fmla="*/ 26 w 115"/>
                  <a:gd name="T15" fmla="*/ 80 h 231"/>
                  <a:gd name="T16" fmla="*/ 33 w 115"/>
                  <a:gd name="T17" fmla="*/ 90 h 231"/>
                  <a:gd name="T18" fmla="*/ 41 w 115"/>
                  <a:gd name="T19" fmla="*/ 95 h 231"/>
                  <a:gd name="T20" fmla="*/ 50 w 115"/>
                  <a:gd name="T21" fmla="*/ 44 h 231"/>
                  <a:gd name="T22" fmla="*/ 63 w 115"/>
                  <a:gd name="T23" fmla="*/ 2 h 231"/>
                  <a:gd name="T24" fmla="*/ 65 w 115"/>
                  <a:gd name="T25" fmla="*/ 21 h 231"/>
                  <a:gd name="T26" fmla="*/ 85 w 115"/>
                  <a:gd name="T27" fmla="*/ 24 h 231"/>
                  <a:gd name="T28" fmla="*/ 103 w 115"/>
                  <a:gd name="T29" fmla="*/ 31 h 231"/>
                  <a:gd name="T30" fmla="*/ 107 w 115"/>
                  <a:gd name="T31" fmla="*/ 40 h 231"/>
                  <a:gd name="T32" fmla="*/ 104 w 115"/>
                  <a:gd name="T33" fmla="*/ 48 h 231"/>
                  <a:gd name="T34" fmla="*/ 96 w 115"/>
                  <a:gd name="T35" fmla="*/ 51 h 231"/>
                  <a:gd name="T36" fmla="*/ 83 w 115"/>
                  <a:gd name="T37" fmla="*/ 48 h 231"/>
                  <a:gd name="T38" fmla="*/ 65 w 115"/>
                  <a:gd name="T39" fmla="*/ 43 h 231"/>
                  <a:gd name="T40" fmla="*/ 91 w 115"/>
                  <a:gd name="T41" fmla="*/ 116 h 231"/>
                  <a:gd name="T42" fmla="*/ 107 w 115"/>
                  <a:gd name="T43" fmla="*/ 129 h 231"/>
                  <a:gd name="T44" fmla="*/ 115 w 115"/>
                  <a:gd name="T45" fmla="*/ 156 h 231"/>
                  <a:gd name="T46" fmla="*/ 108 w 115"/>
                  <a:gd name="T47" fmla="*/ 182 h 231"/>
                  <a:gd name="T48" fmla="*/ 96 w 115"/>
                  <a:gd name="T49" fmla="*/ 197 h 231"/>
                  <a:gd name="T50" fmla="*/ 75 w 115"/>
                  <a:gd name="T51" fmla="*/ 207 h 231"/>
                  <a:gd name="T52" fmla="*/ 65 w 115"/>
                  <a:gd name="T53" fmla="*/ 225 h 231"/>
                  <a:gd name="T54" fmla="*/ 58 w 115"/>
                  <a:gd name="T55" fmla="*/ 231 h 231"/>
                  <a:gd name="T56" fmla="*/ 50 w 115"/>
                  <a:gd name="T57" fmla="*/ 225 h 231"/>
                  <a:gd name="T58" fmla="*/ 42 w 115"/>
                  <a:gd name="T59" fmla="*/ 209 h 231"/>
                  <a:gd name="T60" fmla="*/ 19 w 115"/>
                  <a:gd name="T61" fmla="*/ 204 h 231"/>
                  <a:gd name="T62" fmla="*/ 3 w 115"/>
                  <a:gd name="T63" fmla="*/ 195 h 231"/>
                  <a:gd name="T64" fmla="*/ 1 w 115"/>
                  <a:gd name="T65" fmla="*/ 184 h 231"/>
                  <a:gd name="T66" fmla="*/ 8 w 115"/>
                  <a:gd name="T67" fmla="*/ 177 h 231"/>
                  <a:gd name="T68" fmla="*/ 18 w 115"/>
                  <a:gd name="T69" fmla="*/ 178 h 231"/>
                  <a:gd name="T70" fmla="*/ 30 w 115"/>
                  <a:gd name="T71" fmla="*/ 183 h 231"/>
                  <a:gd name="T72" fmla="*/ 50 w 115"/>
                  <a:gd name="T73" fmla="*/ 187 h 231"/>
                  <a:gd name="T74" fmla="*/ 24 w 115"/>
                  <a:gd name="T75" fmla="*/ 111 h 231"/>
                  <a:gd name="T76" fmla="*/ 8 w 115"/>
                  <a:gd name="T77" fmla="*/ 97 h 231"/>
                  <a:gd name="T78" fmla="*/ 1 w 115"/>
                  <a:gd name="T79" fmla="*/ 71 h 231"/>
                  <a:gd name="T80" fmla="*/ 15 w 115"/>
                  <a:gd name="T81" fmla="*/ 35 h 231"/>
                  <a:gd name="T82" fmla="*/ 50 w 115"/>
                  <a:gd name="T83" fmla="*/ 21 h 231"/>
                  <a:gd name="T84" fmla="*/ 52 w 115"/>
                  <a:gd name="T85" fmla="*/ 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5" h="231">
                    <a:moveTo>
                      <a:pt x="65" y="128"/>
                    </a:moveTo>
                    <a:lnTo>
                      <a:pt x="65" y="186"/>
                    </a:lnTo>
                    <a:lnTo>
                      <a:pt x="76" y="183"/>
                    </a:lnTo>
                    <a:lnTo>
                      <a:pt x="84" y="177"/>
                    </a:lnTo>
                    <a:lnTo>
                      <a:pt x="89" y="169"/>
                    </a:lnTo>
                    <a:lnTo>
                      <a:pt x="90" y="158"/>
                    </a:lnTo>
                    <a:lnTo>
                      <a:pt x="89" y="147"/>
                    </a:lnTo>
                    <a:lnTo>
                      <a:pt x="85" y="140"/>
                    </a:lnTo>
                    <a:lnTo>
                      <a:pt x="80" y="135"/>
                    </a:lnTo>
                    <a:lnTo>
                      <a:pt x="75" y="132"/>
                    </a:lnTo>
                    <a:lnTo>
                      <a:pt x="70" y="130"/>
                    </a:lnTo>
                    <a:lnTo>
                      <a:pt x="65" y="128"/>
                    </a:lnTo>
                    <a:close/>
                    <a:moveTo>
                      <a:pt x="50" y="44"/>
                    </a:moveTo>
                    <a:lnTo>
                      <a:pt x="45" y="45"/>
                    </a:lnTo>
                    <a:lnTo>
                      <a:pt x="40" y="46"/>
                    </a:lnTo>
                    <a:lnTo>
                      <a:pt x="36" y="48"/>
                    </a:lnTo>
                    <a:lnTo>
                      <a:pt x="32" y="51"/>
                    </a:lnTo>
                    <a:lnTo>
                      <a:pt x="29" y="54"/>
                    </a:lnTo>
                    <a:lnTo>
                      <a:pt x="27" y="58"/>
                    </a:lnTo>
                    <a:lnTo>
                      <a:pt x="25" y="61"/>
                    </a:lnTo>
                    <a:lnTo>
                      <a:pt x="25" y="65"/>
                    </a:lnTo>
                    <a:lnTo>
                      <a:pt x="25" y="69"/>
                    </a:lnTo>
                    <a:lnTo>
                      <a:pt x="25" y="76"/>
                    </a:lnTo>
                    <a:lnTo>
                      <a:pt x="26" y="80"/>
                    </a:lnTo>
                    <a:lnTo>
                      <a:pt x="28" y="84"/>
                    </a:lnTo>
                    <a:lnTo>
                      <a:pt x="30" y="87"/>
                    </a:lnTo>
                    <a:lnTo>
                      <a:pt x="33" y="90"/>
                    </a:lnTo>
                    <a:lnTo>
                      <a:pt x="35" y="92"/>
                    </a:lnTo>
                    <a:lnTo>
                      <a:pt x="38" y="94"/>
                    </a:lnTo>
                    <a:lnTo>
                      <a:pt x="41" y="95"/>
                    </a:lnTo>
                    <a:lnTo>
                      <a:pt x="45" y="97"/>
                    </a:lnTo>
                    <a:lnTo>
                      <a:pt x="50" y="99"/>
                    </a:lnTo>
                    <a:lnTo>
                      <a:pt x="50" y="44"/>
                    </a:lnTo>
                    <a:close/>
                    <a:moveTo>
                      <a:pt x="58" y="0"/>
                    </a:moveTo>
                    <a:lnTo>
                      <a:pt x="61" y="1"/>
                    </a:lnTo>
                    <a:lnTo>
                      <a:pt x="63" y="2"/>
                    </a:lnTo>
                    <a:lnTo>
                      <a:pt x="65" y="5"/>
                    </a:lnTo>
                    <a:lnTo>
                      <a:pt x="65" y="7"/>
                    </a:lnTo>
                    <a:lnTo>
                      <a:pt x="65" y="21"/>
                    </a:lnTo>
                    <a:lnTo>
                      <a:pt x="72" y="22"/>
                    </a:lnTo>
                    <a:lnTo>
                      <a:pt x="78" y="22"/>
                    </a:lnTo>
                    <a:lnTo>
                      <a:pt x="85" y="24"/>
                    </a:lnTo>
                    <a:lnTo>
                      <a:pt x="92" y="26"/>
                    </a:lnTo>
                    <a:lnTo>
                      <a:pt x="98" y="28"/>
                    </a:lnTo>
                    <a:lnTo>
                      <a:pt x="103" y="31"/>
                    </a:lnTo>
                    <a:lnTo>
                      <a:pt x="105" y="33"/>
                    </a:lnTo>
                    <a:lnTo>
                      <a:pt x="106" y="37"/>
                    </a:lnTo>
                    <a:lnTo>
                      <a:pt x="107" y="40"/>
                    </a:lnTo>
                    <a:lnTo>
                      <a:pt x="106" y="43"/>
                    </a:lnTo>
                    <a:lnTo>
                      <a:pt x="105" y="45"/>
                    </a:lnTo>
                    <a:lnTo>
                      <a:pt x="104" y="48"/>
                    </a:lnTo>
                    <a:lnTo>
                      <a:pt x="102" y="49"/>
                    </a:lnTo>
                    <a:lnTo>
                      <a:pt x="99" y="51"/>
                    </a:lnTo>
                    <a:lnTo>
                      <a:pt x="96" y="51"/>
                    </a:lnTo>
                    <a:lnTo>
                      <a:pt x="92" y="51"/>
                    </a:lnTo>
                    <a:lnTo>
                      <a:pt x="89" y="50"/>
                    </a:lnTo>
                    <a:lnTo>
                      <a:pt x="83" y="48"/>
                    </a:lnTo>
                    <a:lnTo>
                      <a:pt x="75" y="45"/>
                    </a:lnTo>
                    <a:lnTo>
                      <a:pt x="71" y="44"/>
                    </a:lnTo>
                    <a:lnTo>
                      <a:pt x="65" y="43"/>
                    </a:lnTo>
                    <a:lnTo>
                      <a:pt x="65" y="104"/>
                    </a:lnTo>
                    <a:lnTo>
                      <a:pt x="83" y="110"/>
                    </a:lnTo>
                    <a:lnTo>
                      <a:pt x="91" y="116"/>
                    </a:lnTo>
                    <a:lnTo>
                      <a:pt x="99" y="121"/>
                    </a:lnTo>
                    <a:lnTo>
                      <a:pt x="104" y="125"/>
                    </a:lnTo>
                    <a:lnTo>
                      <a:pt x="107" y="129"/>
                    </a:lnTo>
                    <a:lnTo>
                      <a:pt x="110" y="134"/>
                    </a:lnTo>
                    <a:lnTo>
                      <a:pt x="114" y="144"/>
                    </a:lnTo>
                    <a:lnTo>
                      <a:pt x="115" y="156"/>
                    </a:lnTo>
                    <a:lnTo>
                      <a:pt x="114" y="167"/>
                    </a:lnTo>
                    <a:lnTo>
                      <a:pt x="111" y="176"/>
                    </a:lnTo>
                    <a:lnTo>
                      <a:pt x="108" y="182"/>
                    </a:lnTo>
                    <a:lnTo>
                      <a:pt x="105" y="187"/>
                    </a:lnTo>
                    <a:lnTo>
                      <a:pt x="101" y="191"/>
                    </a:lnTo>
                    <a:lnTo>
                      <a:pt x="96" y="197"/>
                    </a:lnTo>
                    <a:lnTo>
                      <a:pt x="90" y="200"/>
                    </a:lnTo>
                    <a:lnTo>
                      <a:pt x="85" y="203"/>
                    </a:lnTo>
                    <a:lnTo>
                      <a:pt x="75" y="207"/>
                    </a:lnTo>
                    <a:lnTo>
                      <a:pt x="65" y="209"/>
                    </a:lnTo>
                    <a:lnTo>
                      <a:pt x="65" y="223"/>
                    </a:lnTo>
                    <a:lnTo>
                      <a:pt x="65" y="225"/>
                    </a:lnTo>
                    <a:lnTo>
                      <a:pt x="63" y="228"/>
                    </a:lnTo>
                    <a:lnTo>
                      <a:pt x="61" y="229"/>
                    </a:lnTo>
                    <a:lnTo>
                      <a:pt x="58" y="231"/>
                    </a:lnTo>
                    <a:lnTo>
                      <a:pt x="55" y="229"/>
                    </a:lnTo>
                    <a:lnTo>
                      <a:pt x="52" y="228"/>
                    </a:lnTo>
                    <a:lnTo>
                      <a:pt x="50" y="225"/>
                    </a:lnTo>
                    <a:lnTo>
                      <a:pt x="50" y="223"/>
                    </a:lnTo>
                    <a:lnTo>
                      <a:pt x="50" y="209"/>
                    </a:lnTo>
                    <a:lnTo>
                      <a:pt x="42" y="209"/>
                    </a:lnTo>
                    <a:lnTo>
                      <a:pt x="34" y="208"/>
                    </a:lnTo>
                    <a:lnTo>
                      <a:pt x="26" y="206"/>
                    </a:lnTo>
                    <a:lnTo>
                      <a:pt x="19" y="204"/>
                    </a:lnTo>
                    <a:lnTo>
                      <a:pt x="11" y="202"/>
                    </a:lnTo>
                    <a:lnTo>
                      <a:pt x="5" y="198"/>
                    </a:lnTo>
                    <a:lnTo>
                      <a:pt x="3" y="195"/>
                    </a:lnTo>
                    <a:lnTo>
                      <a:pt x="1" y="191"/>
                    </a:lnTo>
                    <a:lnTo>
                      <a:pt x="0" y="188"/>
                    </a:lnTo>
                    <a:lnTo>
                      <a:pt x="1" y="184"/>
                    </a:lnTo>
                    <a:lnTo>
                      <a:pt x="3" y="180"/>
                    </a:lnTo>
                    <a:lnTo>
                      <a:pt x="5" y="179"/>
                    </a:lnTo>
                    <a:lnTo>
                      <a:pt x="8" y="177"/>
                    </a:lnTo>
                    <a:lnTo>
                      <a:pt x="11" y="177"/>
                    </a:lnTo>
                    <a:lnTo>
                      <a:pt x="13" y="177"/>
                    </a:lnTo>
                    <a:lnTo>
                      <a:pt x="18" y="178"/>
                    </a:lnTo>
                    <a:lnTo>
                      <a:pt x="21" y="180"/>
                    </a:lnTo>
                    <a:lnTo>
                      <a:pt x="26" y="182"/>
                    </a:lnTo>
                    <a:lnTo>
                      <a:pt x="30" y="183"/>
                    </a:lnTo>
                    <a:lnTo>
                      <a:pt x="36" y="185"/>
                    </a:lnTo>
                    <a:lnTo>
                      <a:pt x="42" y="186"/>
                    </a:lnTo>
                    <a:lnTo>
                      <a:pt x="50" y="187"/>
                    </a:lnTo>
                    <a:lnTo>
                      <a:pt x="50" y="123"/>
                    </a:lnTo>
                    <a:lnTo>
                      <a:pt x="32" y="116"/>
                    </a:lnTo>
                    <a:lnTo>
                      <a:pt x="24" y="111"/>
                    </a:lnTo>
                    <a:lnTo>
                      <a:pt x="17" y="106"/>
                    </a:lnTo>
                    <a:lnTo>
                      <a:pt x="12" y="102"/>
                    </a:lnTo>
                    <a:lnTo>
                      <a:pt x="8" y="97"/>
                    </a:lnTo>
                    <a:lnTo>
                      <a:pt x="5" y="92"/>
                    </a:lnTo>
                    <a:lnTo>
                      <a:pt x="2" y="83"/>
                    </a:lnTo>
                    <a:lnTo>
                      <a:pt x="1" y="71"/>
                    </a:lnTo>
                    <a:lnTo>
                      <a:pt x="2" y="57"/>
                    </a:lnTo>
                    <a:lnTo>
                      <a:pt x="6" y="46"/>
                    </a:lnTo>
                    <a:lnTo>
                      <a:pt x="15" y="35"/>
                    </a:lnTo>
                    <a:lnTo>
                      <a:pt x="24" y="28"/>
                    </a:lnTo>
                    <a:lnTo>
                      <a:pt x="36" y="23"/>
                    </a:lnTo>
                    <a:lnTo>
                      <a:pt x="50" y="21"/>
                    </a:lnTo>
                    <a:lnTo>
                      <a:pt x="50" y="7"/>
                    </a:lnTo>
                    <a:lnTo>
                      <a:pt x="50" y="5"/>
                    </a:lnTo>
                    <a:lnTo>
                      <a:pt x="52" y="2"/>
                    </a:lnTo>
                    <a:lnTo>
                      <a:pt x="55" y="1"/>
                    </a:lnTo>
                    <a:lnTo>
                      <a:pt x="58"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grpSp>
        <xdr:nvGrpSpPr>
          <xdr:cNvPr id="21" name="Group 134">
            <a:extLst>
              <a:ext uri="{FF2B5EF4-FFF2-40B4-BE49-F238E27FC236}">
                <a16:creationId xmlns:a16="http://schemas.microsoft.com/office/drawing/2014/main" id="{00000000-0008-0000-0000-000015000000}"/>
              </a:ext>
            </a:extLst>
          </xdr:cNvPr>
          <xdr:cNvGrpSpPr/>
        </xdr:nvGrpSpPr>
        <xdr:grpSpPr>
          <a:xfrm>
            <a:off x="6902155" y="1849790"/>
            <a:ext cx="464343" cy="464343"/>
            <a:chOff x="2970213" y="1606550"/>
            <a:chExt cx="1301750" cy="1301750"/>
          </a:xfrm>
        </xdr:grpSpPr>
        <xdr:sp macro="" textlink="">
          <xdr:nvSpPr>
            <xdr:cNvPr id="56" name="Freeform 107">
              <a:extLst>
                <a:ext uri="{FF2B5EF4-FFF2-40B4-BE49-F238E27FC236}">
                  <a16:creationId xmlns:a16="http://schemas.microsoft.com/office/drawing/2014/main" id="{00000000-0008-0000-0000-000038000000}"/>
                </a:ext>
              </a:extLst>
            </xdr:cNvPr>
            <xdr:cNvSpPr>
              <a:spLocks/>
            </xdr:cNvSpPr>
          </xdr:nvSpPr>
          <xdr:spPr bwMode="auto">
            <a:xfrm>
              <a:off x="2970213" y="1606550"/>
              <a:ext cx="1301750" cy="1301750"/>
            </a:xfrm>
            <a:custGeom>
              <a:avLst/>
              <a:gdLst>
                <a:gd name="T0" fmla="*/ 409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1 w 820"/>
                <a:gd name="T19" fmla="*/ 218 h 820"/>
                <a:gd name="T20" fmla="*/ 792 w 820"/>
                <a:gd name="T21" fmla="*/ 262 h 820"/>
                <a:gd name="T22" fmla="*/ 807 w 820"/>
                <a:gd name="T23" fmla="*/ 309 h 820"/>
                <a:gd name="T24" fmla="*/ 817 w 820"/>
                <a:gd name="T25" fmla="*/ 358 h 820"/>
                <a:gd name="T26" fmla="*/ 820 w 820"/>
                <a:gd name="T27" fmla="*/ 410 h 820"/>
                <a:gd name="T28" fmla="*/ 817 w 820"/>
                <a:gd name="T29" fmla="*/ 461 h 820"/>
                <a:gd name="T30" fmla="*/ 807 w 820"/>
                <a:gd name="T31" fmla="*/ 511 h 820"/>
                <a:gd name="T32" fmla="*/ 792 w 820"/>
                <a:gd name="T33" fmla="*/ 558 h 820"/>
                <a:gd name="T34" fmla="*/ 771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09 w 820"/>
                <a:gd name="T53" fmla="*/ 820 h 820"/>
                <a:gd name="T54" fmla="*/ 358 w 820"/>
                <a:gd name="T55" fmla="*/ 817 h 820"/>
                <a:gd name="T56" fmla="*/ 309 w 820"/>
                <a:gd name="T57" fmla="*/ 808 h 820"/>
                <a:gd name="T58" fmla="*/ 262 w 820"/>
                <a:gd name="T59" fmla="*/ 793 h 820"/>
                <a:gd name="T60" fmla="*/ 217 w 820"/>
                <a:gd name="T61" fmla="*/ 772 h 820"/>
                <a:gd name="T62" fmla="*/ 175 w 820"/>
                <a:gd name="T63" fmla="*/ 746 h 820"/>
                <a:gd name="T64" fmla="*/ 137 w 820"/>
                <a:gd name="T65" fmla="*/ 717 h 820"/>
                <a:gd name="T66" fmla="*/ 104 w 820"/>
                <a:gd name="T67" fmla="*/ 683 h 820"/>
                <a:gd name="T68" fmla="*/ 74 w 820"/>
                <a:gd name="T69" fmla="*/ 644 h 820"/>
                <a:gd name="T70" fmla="*/ 48 w 820"/>
                <a:gd name="T71" fmla="*/ 603 h 820"/>
                <a:gd name="T72" fmla="*/ 28 w 820"/>
                <a:gd name="T73" fmla="*/ 558 h 820"/>
                <a:gd name="T74" fmla="*/ 12 w 820"/>
                <a:gd name="T75" fmla="*/ 511 h 820"/>
                <a:gd name="T76" fmla="*/ 3 w 820"/>
                <a:gd name="T77" fmla="*/ 461 h 820"/>
                <a:gd name="T78" fmla="*/ 0 w 820"/>
                <a:gd name="T79" fmla="*/ 410 h 820"/>
                <a:gd name="T80" fmla="*/ 3 w 820"/>
                <a:gd name="T81" fmla="*/ 358 h 820"/>
                <a:gd name="T82" fmla="*/ 12 w 820"/>
                <a:gd name="T83" fmla="*/ 309 h 820"/>
                <a:gd name="T84" fmla="*/ 28 w 820"/>
                <a:gd name="T85" fmla="*/ 262 h 820"/>
                <a:gd name="T86" fmla="*/ 48 w 820"/>
                <a:gd name="T87" fmla="*/ 218 h 820"/>
                <a:gd name="T88" fmla="*/ 74 w 820"/>
                <a:gd name="T89" fmla="*/ 176 h 820"/>
                <a:gd name="T90" fmla="*/ 104 w 820"/>
                <a:gd name="T91" fmla="*/ 138 h 820"/>
                <a:gd name="T92" fmla="*/ 137 w 820"/>
                <a:gd name="T93" fmla="*/ 104 h 820"/>
                <a:gd name="T94" fmla="*/ 175 w 820"/>
                <a:gd name="T95" fmla="*/ 73 h 820"/>
                <a:gd name="T96" fmla="*/ 217 w 820"/>
                <a:gd name="T97" fmla="*/ 48 h 820"/>
                <a:gd name="T98" fmla="*/ 262 w 820"/>
                <a:gd name="T99" fmla="*/ 28 h 820"/>
                <a:gd name="T100" fmla="*/ 309 w 820"/>
                <a:gd name="T101" fmla="*/ 12 h 820"/>
                <a:gd name="T102" fmla="*/ 358 w 820"/>
                <a:gd name="T103" fmla="*/ 3 h 820"/>
                <a:gd name="T104" fmla="*/ 409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09" y="0"/>
                  </a:moveTo>
                  <a:lnTo>
                    <a:pt x="462" y="3"/>
                  </a:lnTo>
                  <a:lnTo>
                    <a:pt x="511" y="12"/>
                  </a:lnTo>
                  <a:lnTo>
                    <a:pt x="558" y="28"/>
                  </a:lnTo>
                  <a:lnTo>
                    <a:pt x="602" y="48"/>
                  </a:lnTo>
                  <a:lnTo>
                    <a:pt x="644" y="73"/>
                  </a:lnTo>
                  <a:lnTo>
                    <a:pt x="682" y="104"/>
                  </a:lnTo>
                  <a:lnTo>
                    <a:pt x="716" y="138"/>
                  </a:lnTo>
                  <a:lnTo>
                    <a:pt x="746" y="176"/>
                  </a:lnTo>
                  <a:lnTo>
                    <a:pt x="771" y="218"/>
                  </a:lnTo>
                  <a:lnTo>
                    <a:pt x="792" y="262"/>
                  </a:lnTo>
                  <a:lnTo>
                    <a:pt x="807" y="309"/>
                  </a:lnTo>
                  <a:lnTo>
                    <a:pt x="817" y="358"/>
                  </a:lnTo>
                  <a:lnTo>
                    <a:pt x="820" y="410"/>
                  </a:lnTo>
                  <a:lnTo>
                    <a:pt x="817" y="461"/>
                  </a:lnTo>
                  <a:lnTo>
                    <a:pt x="807" y="511"/>
                  </a:lnTo>
                  <a:lnTo>
                    <a:pt x="792" y="558"/>
                  </a:lnTo>
                  <a:lnTo>
                    <a:pt x="771" y="603"/>
                  </a:lnTo>
                  <a:lnTo>
                    <a:pt x="746" y="644"/>
                  </a:lnTo>
                  <a:lnTo>
                    <a:pt x="716" y="683"/>
                  </a:lnTo>
                  <a:lnTo>
                    <a:pt x="682" y="717"/>
                  </a:lnTo>
                  <a:lnTo>
                    <a:pt x="644" y="746"/>
                  </a:lnTo>
                  <a:lnTo>
                    <a:pt x="602" y="772"/>
                  </a:lnTo>
                  <a:lnTo>
                    <a:pt x="558" y="793"/>
                  </a:lnTo>
                  <a:lnTo>
                    <a:pt x="511" y="808"/>
                  </a:lnTo>
                  <a:lnTo>
                    <a:pt x="462" y="817"/>
                  </a:lnTo>
                  <a:lnTo>
                    <a:pt x="409" y="820"/>
                  </a:lnTo>
                  <a:lnTo>
                    <a:pt x="358" y="817"/>
                  </a:lnTo>
                  <a:lnTo>
                    <a:pt x="309" y="808"/>
                  </a:lnTo>
                  <a:lnTo>
                    <a:pt x="262" y="793"/>
                  </a:lnTo>
                  <a:lnTo>
                    <a:pt x="217" y="772"/>
                  </a:lnTo>
                  <a:lnTo>
                    <a:pt x="175" y="746"/>
                  </a:lnTo>
                  <a:lnTo>
                    <a:pt x="137" y="717"/>
                  </a:lnTo>
                  <a:lnTo>
                    <a:pt x="104" y="683"/>
                  </a:lnTo>
                  <a:lnTo>
                    <a:pt x="74" y="644"/>
                  </a:lnTo>
                  <a:lnTo>
                    <a:pt x="48" y="603"/>
                  </a:lnTo>
                  <a:lnTo>
                    <a:pt x="28" y="558"/>
                  </a:lnTo>
                  <a:lnTo>
                    <a:pt x="12" y="511"/>
                  </a:lnTo>
                  <a:lnTo>
                    <a:pt x="3" y="461"/>
                  </a:lnTo>
                  <a:lnTo>
                    <a:pt x="0" y="410"/>
                  </a:lnTo>
                  <a:lnTo>
                    <a:pt x="3" y="358"/>
                  </a:lnTo>
                  <a:lnTo>
                    <a:pt x="12" y="309"/>
                  </a:lnTo>
                  <a:lnTo>
                    <a:pt x="28" y="262"/>
                  </a:lnTo>
                  <a:lnTo>
                    <a:pt x="48" y="218"/>
                  </a:lnTo>
                  <a:lnTo>
                    <a:pt x="74" y="176"/>
                  </a:lnTo>
                  <a:lnTo>
                    <a:pt x="104" y="138"/>
                  </a:lnTo>
                  <a:lnTo>
                    <a:pt x="137" y="104"/>
                  </a:lnTo>
                  <a:lnTo>
                    <a:pt x="175" y="73"/>
                  </a:lnTo>
                  <a:lnTo>
                    <a:pt x="217" y="48"/>
                  </a:lnTo>
                  <a:lnTo>
                    <a:pt x="262" y="28"/>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nvGrpSpPr>
            <xdr:cNvPr id="57" name="Group 136">
              <a:extLst>
                <a:ext uri="{FF2B5EF4-FFF2-40B4-BE49-F238E27FC236}">
                  <a16:creationId xmlns:a16="http://schemas.microsoft.com/office/drawing/2014/main" id="{00000000-0008-0000-0000-000039000000}"/>
                </a:ext>
              </a:extLst>
            </xdr:cNvPr>
            <xdr:cNvGrpSpPr/>
          </xdr:nvGrpSpPr>
          <xdr:grpSpPr>
            <a:xfrm>
              <a:off x="3292476" y="1809750"/>
              <a:ext cx="661987" cy="914400"/>
              <a:chOff x="3292476" y="1809750"/>
              <a:chExt cx="661987" cy="914400"/>
            </a:xfrm>
          </xdr:grpSpPr>
          <xdr:sp macro="" textlink="">
            <xdr:nvSpPr>
              <xdr:cNvPr id="58" name="Rectangle 108">
                <a:extLst>
                  <a:ext uri="{FF2B5EF4-FFF2-40B4-BE49-F238E27FC236}">
                    <a16:creationId xmlns:a16="http://schemas.microsoft.com/office/drawing/2014/main" id="{00000000-0008-0000-0000-00003A000000}"/>
                  </a:ext>
                </a:extLst>
              </xdr:cNvPr>
              <xdr:cNvSpPr>
                <a:spLocks noChangeArrowheads="1"/>
              </xdr:cNvSpPr>
            </xdr:nvSpPr>
            <xdr:spPr bwMode="auto">
              <a:xfrm>
                <a:off x="3597276" y="2165350"/>
                <a:ext cx="52388" cy="519113"/>
              </a:xfrm>
              <a:prstGeom prst="rect">
                <a:avLst/>
              </a:prstGeom>
              <a:solidFill>
                <a:schemeClr val="bg2">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9" name="Freeform 109">
                <a:extLst>
                  <a:ext uri="{FF2B5EF4-FFF2-40B4-BE49-F238E27FC236}">
                    <a16:creationId xmlns:a16="http://schemas.microsoft.com/office/drawing/2014/main" id="{00000000-0008-0000-0000-00003B000000}"/>
                  </a:ext>
                </a:extLst>
              </xdr:cNvPr>
              <xdr:cNvSpPr>
                <a:spLocks/>
              </xdr:cNvSpPr>
            </xdr:nvSpPr>
            <xdr:spPr bwMode="auto">
              <a:xfrm>
                <a:off x="3781426" y="2236788"/>
                <a:ext cx="150813" cy="152400"/>
              </a:xfrm>
              <a:custGeom>
                <a:avLst/>
                <a:gdLst>
                  <a:gd name="T0" fmla="*/ 77 w 95"/>
                  <a:gd name="T1" fmla="*/ 0 h 96"/>
                  <a:gd name="T2" fmla="*/ 95 w 95"/>
                  <a:gd name="T3" fmla="*/ 0 h 96"/>
                  <a:gd name="T4" fmla="*/ 95 w 95"/>
                  <a:gd name="T5" fmla="*/ 96 h 96"/>
                  <a:gd name="T6" fmla="*/ 0 w 95"/>
                  <a:gd name="T7" fmla="*/ 96 h 96"/>
                  <a:gd name="T8" fmla="*/ 0 w 95"/>
                  <a:gd name="T9" fmla="*/ 70 h 96"/>
                  <a:gd name="T10" fmla="*/ 77 w 95"/>
                  <a:gd name="T11" fmla="*/ 70 h 96"/>
                  <a:gd name="T12" fmla="*/ 77 w 95"/>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5" h="96">
                    <a:moveTo>
                      <a:pt x="77" y="0"/>
                    </a:moveTo>
                    <a:lnTo>
                      <a:pt x="95" y="0"/>
                    </a:lnTo>
                    <a:lnTo>
                      <a:pt x="95" y="96"/>
                    </a:lnTo>
                    <a:lnTo>
                      <a:pt x="0" y="96"/>
                    </a:lnTo>
                    <a:lnTo>
                      <a:pt x="0" y="70"/>
                    </a:lnTo>
                    <a:lnTo>
                      <a:pt x="77" y="70"/>
                    </a:lnTo>
                    <a:lnTo>
                      <a:pt x="77"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0" name="Freeform 110">
                <a:extLst>
                  <a:ext uri="{FF2B5EF4-FFF2-40B4-BE49-F238E27FC236}">
                    <a16:creationId xmlns:a16="http://schemas.microsoft.com/office/drawing/2014/main" id="{00000000-0008-0000-0000-00003C000000}"/>
                  </a:ext>
                </a:extLst>
              </xdr:cNvPr>
              <xdr:cNvSpPr>
                <a:spLocks/>
              </xdr:cNvSpPr>
            </xdr:nvSpPr>
            <xdr:spPr bwMode="auto">
              <a:xfrm>
                <a:off x="3313113" y="2236788"/>
                <a:ext cx="152400" cy="152400"/>
              </a:xfrm>
              <a:custGeom>
                <a:avLst/>
                <a:gdLst>
                  <a:gd name="T0" fmla="*/ 0 w 96"/>
                  <a:gd name="T1" fmla="*/ 0 h 96"/>
                  <a:gd name="T2" fmla="*/ 19 w 96"/>
                  <a:gd name="T3" fmla="*/ 0 h 96"/>
                  <a:gd name="T4" fmla="*/ 19 w 96"/>
                  <a:gd name="T5" fmla="*/ 70 h 96"/>
                  <a:gd name="T6" fmla="*/ 96 w 96"/>
                  <a:gd name="T7" fmla="*/ 70 h 96"/>
                  <a:gd name="T8" fmla="*/ 96 w 96"/>
                  <a:gd name="T9" fmla="*/ 96 h 96"/>
                  <a:gd name="T10" fmla="*/ 0 w 96"/>
                  <a:gd name="T11" fmla="*/ 96 h 96"/>
                  <a:gd name="T12" fmla="*/ 0 w 96"/>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6" h="96">
                    <a:moveTo>
                      <a:pt x="0" y="0"/>
                    </a:moveTo>
                    <a:lnTo>
                      <a:pt x="19" y="0"/>
                    </a:lnTo>
                    <a:lnTo>
                      <a:pt x="19" y="70"/>
                    </a:lnTo>
                    <a:lnTo>
                      <a:pt x="96" y="70"/>
                    </a:lnTo>
                    <a:lnTo>
                      <a:pt x="96" y="96"/>
                    </a:lnTo>
                    <a:lnTo>
                      <a:pt x="0" y="96"/>
                    </a:lnTo>
                    <a:lnTo>
                      <a:pt x="0"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1" name="Rectangle 111">
                <a:extLst>
                  <a:ext uri="{FF2B5EF4-FFF2-40B4-BE49-F238E27FC236}">
                    <a16:creationId xmlns:a16="http://schemas.microsoft.com/office/drawing/2014/main" id="{00000000-0008-0000-0000-00003D000000}"/>
                  </a:ext>
                </a:extLst>
              </xdr:cNvPr>
              <xdr:cNvSpPr>
                <a:spLocks noChangeArrowheads="1"/>
              </xdr:cNvSpPr>
            </xdr:nvSpPr>
            <xdr:spPr bwMode="auto">
              <a:xfrm>
                <a:off x="3384551" y="2328863"/>
                <a:ext cx="477838" cy="90488"/>
              </a:xfrm>
              <a:prstGeom prst="rect">
                <a:avLst/>
              </a:prstGeom>
              <a:solidFill>
                <a:schemeClr val="accent4"/>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2" name="Freeform 112">
                <a:extLst>
                  <a:ext uri="{FF2B5EF4-FFF2-40B4-BE49-F238E27FC236}">
                    <a16:creationId xmlns:a16="http://schemas.microsoft.com/office/drawing/2014/main" id="{00000000-0008-0000-0000-00003E000000}"/>
                  </a:ext>
                </a:extLst>
              </xdr:cNvPr>
              <xdr:cNvSpPr>
                <a:spLocks/>
              </xdr:cNvSpPr>
            </xdr:nvSpPr>
            <xdr:spPr bwMode="auto">
              <a:xfrm>
                <a:off x="3390901" y="1809750"/>
                <a:ext cx="476250" cy="417513"/>
              </a:xfrm>
              <a:custGeom>
                <a:avLst/>
                <a:gdLst>
                  <a:gd name="T0" fmla="*/ 0 w 300"/>
                  <a:gd name="T1" fmla="*/ 0 h 263"/>
                  <a:gd name="T2" fmla="*/ 300 w 300"/>
                  <a:gd name="T3" fmla="*/ 0 h 263"/>
                  <a:gd name="T4" fmla="*/ 268 w 300"/>
                  <a:gd name="T5" fmla="*/ 263 h 263"/>
                  <a:gd name="T6" fmla="*/ 31 w 300"/>
                  <a:gd name="T7" fmla="*/ 263 h 263"/>
                  <a:gd name="T8" fmla="*/ 0 w 300"/>
                  <a:gd name="T9" fmla="*/ 0 h 263"/>
                </a:gdLst>
                <a:ahLst/>
                <a:cxnLst>
                  <a:cxn ang="0">
                    <a:pos x="T0" y="T1"/>
                  </a:cxn>
                  <a:cxn ang="0">
                    <a:pos x="T2" y="T3"/>
                  </a:cxn>
                  <a:cxn ang="0">
                    <a:pos x="T4" y="T5"/>
                  </a:cxn>
                  <a:cxn ang="0">
                    <a:pos x="T6" y="T7"/>
                  </a:cxn>
                  <a:cxn ang="0">
                    <a:pos x="T8" y="T9"/>
                  </a:cxn>
                </a:cxnLst>
                <a:rect l="0" t="0" r="r" b="b"/>
                <a:pathLst>
                  <a:path w="300" h="263">
                    <a:moveTo>
                      <a:pt x="0" y="0"/>
                    </a:moveTo>
                    <a:lnTo>
                      <a:pt x="300" y="0"/>
                    </a:lnTo>
                    <a:lnTo>
                      <a:pt x="268" y="263"/>
                    </a:lnTo>
                    <a:lnTo>
                      <a:pt x="31" y="263"/>
                    </a:lnTo>
                    <a:lnTo>
                      <a:pt x="0"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3" name="Freeform 113">
                <a:extLst>
                  <a:ext uri="{FF2B5EF4-FFF2-40B4-BE49-F238E27FC236}">
                    <a16:creationId xmlns:a16="http://schemas.microsoft.com/office/drawing/2014/main" id="{00000000-0008-0000-0000-00003F000000}"/>
                  </a:ext>
                </a:extLst>
              </xdr:cNvPr>
              <xdr:cNvSpPr>
                <a:spLocks/>
              </xdr:cNvSpPr>
            </xdr:nvSpPr>
            <xdr:spPr bwMode="auto">
              <a:xfrm>
                <a:off x="3590926" y="1985963"/>
                <a:ext cx="76200" cy="77788"/>
              </a:xfrm>
              <a:custGeom>
                <a:avLst/>
                <a:gdLst>
                  <a:gd name="T0" fmla="*/ 23 w 48"/>
                  <a:gd name="T1" fmla="*/ 0 h 49"/>
                  <a:gd name="T2" fmla="*/ 34 w 48"/>
                  <a:gd name="T3" fmla="*/ 2 h 49"/>
                  <a:gd name="T4" fmla="*/ 41 w 48"/>
                  <a:gd name="T5" fmla="*/ 7 h 49"/>
                  <a:gd name="T6" fmla="*/ 46 w 48"/>
                  <a:gd name="T7" fmla="*/ 15 h 49"/>
                  <a:gd name="T8" fmla="*/ 48 w 48"/>
                  <a:gd name="T9" fmla="*/ 25 h 49"/>
                  <a:gd name="T10" fmla="*/ 46 w 48"/>
                  <a:gd name="T11" fmla="*/ 34 h 49"/>
                  <a:gd name="T12" fmla="*/ 41 w 48"/>
                  <a:gd name="T13" fmla="*/ 41 h 49"/>
                  <a:gd name="T14" fmla="*/ 34 w 48"/>
                  <a:gd name="T15" fmla="*/ 47 h 49"/>
                  <a:gd name="T16" fmla="*/ 23 w 48"/>
                  <a:gd name="T17" fmla="*/ 49 h 49"/>
                  <a:gd name="T18" fmla="*/ 14 w 48"/>
                  <a:gd name="T19" fmla="*/ 47 h 49"/>
                  <a:gd name="T20" fmla="*/ 7 w 48"/>
                  <a:gd name="T21" fmla="*/ 41 h 49"/>
                  <a:gd name="T22" fmla="*/ 2 w 48"/>
                  <a:gd name="T23" fmla="*/ 34 h 49"/>
                  <a:gd name="T24" fmla="*/ 0 w 48"/>
                  <a:gd name="T25" fmla="*/ 25 h 49"/>
                  <a:gd name="T26" fmla="*/ 2 w 48"/>
                  <a:gd name="T27" fmla="*/ 15 h 49"/>
                  <a:gd name="T28" fmla="*/ 7 w 48"/>
                  <a:gd name="T29" fmla="*/ 7 h 49"/>
                  <a:gd name="T30" fmla="*/ 14 w 48"/>
                  <a:gd name="T31" fmla="*/ 2 h 49"/>
                  <a:gd name="T32" fmla="*/ 23 w 48"/>
                  <a:gd name="T33"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8" h="49">
                    <a:moveTo>
                      <a:pt x="23" y="0"/>
                    </a:moveTo>
                    <a:lnTo>
                      <a:pt x="34" y="2"/>
                    </a:lnTo>
                    <a:lnTo>
                      <a:pt x="41" y="7"/>
                    </a:lnTo>
                    <a:lnTo>
                      <a:pt x="46" y="15"/>
                    </a:lnTo>
                    <a:lnTo>
                      <a:pt x="48" y="25"/>
                    </a:lnTo>
                    <a:lnTo>
                      <a:pt x="46" y="34"/>
                    </a:lnTo>
                    <a:lnTo>
                      <a:pt x="41" y="41"/>
                    </a:lnTo>
                    <a:lnTo>
                      <a:pt x="34" y="47"/>
                    </a:lnTo>
                    <a:lnTo>
                      <a:pt x="23" y="49"/>
                    </a:lnTo>
                    <a:lnTo>
                      <a:pt x="14" y="47"/>
                    </a:lnTo>
                    <a:lnTo>
                      <a:pt x="7" y="41"/>
                    </a:lnTo>
                    <a:lnTo>
                      <a:pt x="2" y="34"/>
                    </a:lnTo>
                    <a:lnTo>
                      <a:pt x="0" y="25"/>
                    </a:lnTo>
                    <a:lnTo>
                      <a:pt x="2" y="15"/>
                    </a:lnTo>
                    <a:lnTo>
                      <a:pt x="7" y="7"/>
                    </a:lnTo>
                    <a:lnTo>
                      <a:pt x="14" y="2"/>
                    </a:lnTo>
                    <a:lnTo>
                      <a:pt x="2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4" name="Freeform 114">
                <a:extLst>
                  <a:ext uri="{FF2B5EF4-FFF2-40B4-BE49-F238E27FC236}">
                    <a16:creationId xmlns:a16="http://schemas.microsoft.com/office/drawing/2014/main" id="{00000000-0008-0000-0000-000040000000}"/>
                  </a:ext>
                </a:extLst>
              </xdr:cNvPr>
              <xdr:cNvSpPr>
                <a:spLocks/>
              </xdr:cNvSpPr>
            </xdr:nvSpPr>
            <xdr:spPr bwMode="auto">
              <a:xfrm>
                <a:off x="3292476" y="2206625"/>
                <a:ext cx="71438" cy="100013"/>
              </a:xfrm>
              <a:custGeom>
                <a:avLst/>
                <a:gdLst>
                  <a:gd name="T0" fmla="*/ 22 w 45"/>
                  <a:gd name="T1" fmla="*/ 0 h 63"/>
                  <a:gd name="T2" fmla="*/ 24 w 45"/>
                  <a:gd name="T3" fmla="*/ 0 h 63"/>
                  <a:gd name="T4" fmla="*/ 34 w 45"/>
                  <a:gd name="T5" fmla="*/ 3 h 63"/>
                  <a:gd name="T6" fmla="*/ 42 w 45"/>
                  <a:gd name="T7" fmla="*/ 11 h 63"/>
                  <a:gd name="T8" fmla="*/ 45 w 45"/>
                  <a:gd name="T9" fmla="*/ 21 h 63"/>
                  <a:gd name="T10" fmla="*/ 45 w 45"/>
                  <a:gd name="T11" fmla="*/ 42 h 63"/>
                  <a:gd name="T12" fmla="*/ 42 w 45"/>
                  <a:gd name="T13" fmla="*/ 53 h 63"/>
                  <a:gd name="T14" fmla="*/ 34 w 45"/>
                  <a:gd name="T15" fmla="*/ 61 h 63"/>
                  <a:gd name="T16" fmla="*/ 24 w 45"/>
                  <a:gd name="T17" fmla="*/ 63 h 63"/>
                  <a:gd name="T18" fmla="*/ 22 w 45"/>
                  <a:gd name="T19" fmla="*/ 63 h 63"/>
                  <a:gd name="T20" fmla="*/ 11 w 45"/>
                  <a:gd name="T21" fmla="*/ 61 h 63"/>
                  <a:gd name="T22" fmla="*/ 3 w 45"/>
                  <a:gd name="T23" fmla="*/ 53 h 63"/>
                  <a:gd name="T24" fmla="*/ 0 w 45"/>
                  <a:gd name="T25" fmla="*/ 42 h 63"/>
                  <a:gd name="T26" fmla="*/ 0 w 45"/>
                  <a:gd name="T27" fmla="*/ 21 h 63"/>
                  <a:gd name="T28" fmla="*/ 3 w 45"/>
                  <a:gd name="T29" fmla="*/ 11 h 63"/>
                  <a:gd name="T30" fmla="*/ 11 w 45"/>
                  <a:gd name="T31" fmla="*/ 3 h 63"/>
                  <a:gd name="T32" fmla="*/ 22 w 45"/>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63">
                    <a:moveTo>
                      <a:pt x="22" y="0"/>
                    </a:moveTo>
                    <a:lnTo>
                      <a:pt x="24" y="0"/>
                    </a:lnTo>
                    <a:lnTo>
                      <a:pt x="34" y="3"/>
                    </a:lnTo>
                    <a:lnTo>
                      <a:pt x="42" y="11"/>
                    </a:lnTo>
                    <a:lnTo>
                      <a:pt x="45" y="21"/>
                    </a:lnTo>
                    <a:lnTo>
                      <a:pt x="45" y="42"/>
                    </a:lnTo>
                    <a:lnTo>
                      <a:pt x="42" y="53"/>
                    </a:lnTo>
                    <a:lnTo>
                      <a:pt x="34" y="61"/>
                    </a:lnTo>
                    <a:lnTo>
                      <a:pt x="24" y="63"/>
                    </a:lnTo>
                    <a:lnTo>
                      <a:pt x="22" y="63"/>
                    </a:lnTo>
                    <a:lnTo>
                      <a:pt x="11" y="61"/>
                    </a:lnTo>
                    <a:lnTo>
                      <a:pt x="3" y="53"/>
                    </a:lnTo>
                    <a:lnTo>
                      <a:pt x="0" y="42"/>
                    </a:lnTo>
                    <a:lnTo>
                      <a:pt x="0" y="21"/>
                    </a:lnTo>
                    <a:lnTo>
                      <a:pt x="3" y="11"/>
                    </a:lnTo>
                    <a:lnTo>
                      <a:pt x="11"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5" name="Freeform 115">
                <a:extLst>
                  <a:ext uri="{FF2B5EF4-FFF2-40B4-BE49-F238E27FC236}">
                    <a16:creationId xmlns:a16="http://schemas.microsoft.com/office/drawing/2014/main" id="{00000000-0008-0000-0000-000041000000}"/>
                  </a:ext>
                </a:extLst>
              </xdr:cNvPr>
              <xdr:cNvSpPr>
                <a:spLocks/>
              </xdr:cNvSpPr>
            </xdr:nvSpPr>
            <xdr:spPr bwMode="auto">
              <a:xfrm>
                <a:off x="3881438" y="2206625"/>
                <a:ext cx="73025" cy="100013"/>
              </a:xfrm>
              <a:custGeom>
                <a:avLst/>
                <a:gdLst>
                  <a:gd name="T0" fmla="*/ 22 w 46"/>
                  <a:gd name="T1" fmla="*/ 0 h 63"/>
                  <a:gd name="T2" fmla="*/ 24 w 46"/>
                  <a:gd name="T3" fmla="*/ 0 h 63"/>
                  <a:gd name="T4" fmla="*/ 34 w 46"/>
                  <a:gd name="T5" fmla="*/ 3 h 63"/>
                  <a:gd name="T6" fmla="*/ 42 w 46"/>
                  <a:gd name="T7" fmla="*/ 11 h 63"/>
                  <a:gd name="T8" fmla="*/ 46 w 46"/>
                  <a:gd name="T9" fmla="*/ 21 h 63"/>
                  <a:gd name="T10" fmla="*/ 46 w 46"/>
                  <a:gd name="T11" fmla="*/ 42 h 63"/>
                  <a:gd name="T12" fmla="*/ 42 w 46"/>
                  <a:gd name="T13" fmla="*/ 53 h 63"/>
                  <a:gd name="T14" fmla="*/ 34 w 46"/>
                  <a:gd name="T15" fmla="*/ 61 h 63"/>
                  <a:gd name="T16" fmla="*/ 24 w 46"/>
                  <a:gd name="T17" fmla="*/ 63 h 63"/>
                  <a:gd name="T18" fmla="*/ 22 w 46"/>
                  <a:gd name="T19" fmla="*/ 63 h 63"/>
                  <a:gd name="T20" fmla="*/ 12 w 46"/>
                  <a:gd name="T21" fmla="*/ 61 h 63"/>
                  <a:gd name="T22" fmla="*/ 4 w 46"/>
                  <a:gd name="T23" fmla="*/ 53 h 63"/>
                  <a:gd name="T24" fmla="*/ 0 w 46"/>
                  <a:gd name="T25" fmla="*/ 42 h 63"/>
                  <a:gd name="T26" fmla="*/ 0 w 46"/>
                  <a:gd name="T27" fmla="*/ 21 h 63"/>
                  <a:gd name="T28" fmla="*/ 4 w 46"/>
                  <a:gd name="T29" fmla="*/ 11 h 63"/>
                  <a:gd name="T30" fmla="*/ 12 w 46"/>
                  <a:gd name="T31" fmla="*/ 3 h 63"/>
                  <a:gd name="T32" fmla="*/ 22 w 46"/>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6" h="63">
                    <a:moveTo>
                      <a:pt x="22" y="0"/>
                    </a:moveTo>
                    <a:lnTo>
                      <a:pt x="24" y="0"/>
                    </a:lnTo>
                    <a:lnTo>
                      <a:pt x="34" y="3"/>
                    </a:lnTo>
                    <a:lnTo>
                      <a:pt x="42" y="11"/>
                    </a:lnTo>
                    <a:lnTo>
                      <a:pt x="46" y="21"/>
                    </a:lnTo>
                    <a:lnTo>
                      <a:pt x="46" y="42"/>
                    </a:lnTo>
                    <a:lnTo>
                      <a:pt x="42" y="53"/>
                    </a:lnTo>
                    <a:lnTo>
                      <a:pt x="34" y="61"/>
                    </a:lnTo>
                    <a:lnTo>
                      <a:pt x="24" y="63"/>
                    </a:lnTo>
                    <a:lnTo>
                      <a:pt x="22" y="63"/>
                    </a:lnTo>
                    <a:lnTo>
                      <a:pt x="12" y="61"/>
                    </a:lnTo>
                    <a:lnTo>
                      <a:pt x="4" y="53"/>
                    </a:lnTo>
                    <a:lnTo>
                      <a:pt x="0" y="42"/>
                    </a:lnTo>
                    <a:lnTo>
                      <a:pt x="0" y="21"/>
                    </a:lnTo>
                    <a:lnTo>
                      <a:pt x="4" y="11"/>
                    </a:lnTo>
                    <a:lnTo>
                      <a:pt x="12"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6" name="Freeform 116">
                <a:extLst>
                  <a:ext uri="{FF2B5EF4-FFF2-40B4-BE49-F238E27FC236}">
                    <a16:creationId xmlns:a16="http://schemas.microsoft.com/office/drawing/2014/main" id="{00000000-0008-0000-0000-000042000000}"/>
                  </a:ext>
                </a:extLst>
              </xdr:cNvPr>
              <xdr:cNvSpPr>
                <a:spLocks/>
              </xdr:cNvSpPr>
            </xdr:nvSpPr>
            <xdr:spPr bwMode="auto">
              <a:xfrm>
                <a:off x="3405188" y="2563813"/>
                <a:ext cx="438150" cy="60325"/>
              </a:xfrm>
              <a:custGeom>
                <a:avLst/>
                <a:gdLst>
                  <a:gd name="T0" fmla="*/ 38 w 276"/>
                  <a:gd name="T1" fmla="*/ 0 h 38"/>
                  <a:gd name="T2" fmla="*/ 239 w 276"/>
                  <a:gd name="T3" fmla="*/ 0 h 38"/>
                  <a:gd name="T4" fmla="*/ 250 w 276"/>
                  <a:gd name="T5" fmla="*/ 2 h 38"/>
                  <a:gd name="T6" fmla="*/ 260 w 276"/>
                  <a:gd name="T7" fmla="*/ 7 h 38"/>
                  <a:gd name="T8" fmla="*/ 269 w 276"/>
                  <a:gd name="T9" fmla="*/ 16 h 38"/>
                  <a:gd name="T10" fmla="*/ 274 w 276"/>
                  <a:gd name="T11" fmla="*/ 26 h 38"/>
                  <a:gd name="T12" fmla="*/ 276 w 276"/>
                  <a:gd name="T13" fmla="*/ 38 h 38"/>
                  <a:gd name="T14" fmla="*/ 250 w 276"/>
                  <a:gd name="T15" fmla="*/ 38 h 38"/>
                  <a:gd name="T16" fmla="*/ 250 w 276"/>
                  <a:gd name="T17" fmla="*/ 33 h 38"/>
                  <a:gd name="T18" fmla="*/ 248 w 276"/>
                  <a:gd name="T19" fmla="*/ 30 h 38"/>
                  <a:gd name="T20" fmla="*/ 245 w 276"/>
                  <a:gd name="T21" fmla="*/ 27 h 38"/>
                  <a:gd name="T22" fmla="*/ 242 w 276"/>
                  <a:gd name="T23" fmla="*/ 25 h 38"/>
                  <a:gd name="T24" fmla="*/ 239 w 276"/>
                  <a:gd name="T25" fmla="*/ 24 h 38"/>
                  <a:gd name="T26" fmla="*/ 38 w 276"/>
                  <a:gd name="T27" fmla="*/ 24 h 38"/>
                  <a:gd name="T28" fmla="*/ 34 w 276"/>
                  <a:gd name="T29" fmla="*/ 25 h 38"/>
                  <a:gd name="T30" fmla="*/ 31 w 276"/>
                  <a:gd name="T31" fmla="*/ 27 h 38"/>
                  <a:gd name="T32" fmla="*/ 29 w 276"/>
                  <a:gd name="T33" fmla="*/ 30 h 38"/>
                  <a:gd name="T34" fmla="*/ 27 w 276"/>
                  <a:gd name="T35" fmla="*/ 33 h 38"/>
                  <a:gd name="T36" fmla="*/ 26 w 276"/>
                  <a:gd name="T37" fmla="*/ 38 h 38"/>
                  <a:gd name="T38" fmla="*/ 0 w 276"/>
                  <a:gd name="T39" fmla="*/ 38 h 38"/>
                  <a:gd name="T40" fmla="*/ 3 w 276"/>
                  <a:gd name="T41" fmla="*/ 23 h 38"/>
                  <a:gd name="T42" fmla="*/ 11 w 276"/>
                  <a:gd name="T43" fmla="*/ 11 h 38"/>
                  <a:gd name="T44" fmla="*/ 23 w 276"/>
                  <a:gd name="T45" fmla="*/ 3 h 38"/>
                  <a:gd name="T46" fmla="*/ 38 w 276"/>
                  <a:gd name="T47"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76" h="38">
                    <a:moveTo>
                      <a:pt x="38" y="0"/>
                    </a:moveTo>
                    <a:lnTo>
                      <a:pt x="239" y="0"/>
                    </a:lnTo>
                    <a:lnTo>
                      <a:pt x="250" y="2"/>
                    </a:lnTo>
                    <a:lnTo>
                      <a:pt x="260" y="7"/>
                    </a:lnTo>
                    <a:lnTo>
                      <a:pt x="269" y="16"/>
                    </a:lnTo>
                    <a:lnTo>
                      <a:pt x="274" y="26"/>
                    </a:lnTo>
                    <a:lnTo>
                      <a:pt x="276" y="38"/>
                    </a:lnTo>
                    <a:lnTo>
                      <a:pt x="250" y="38"/>
                    </a:lnTo>
                    <a:lnTo>
                      <a:pt x="250" y="33"/>
                    </a:lnTo>
                    <a:lnTo>
                      <a:pt x="248" y="30"/>
                    </a:lnTo>
                    <a:lnTo>
                      <a:pt x="245" y="27"/>
                    </a:lnTo>
                    <a:lnTo>
                      <a:pt x="242" y="25"/>
                    </a:lnTo>
                    <a:lnTo>
                      <a:pt x="239" y="24"/>
                    </a:lnTo>
                    <a:lnTo>
                      <a:pt x="38" y="24"/>
                    </a:lnTo>
                    <a:lnTo>
                      <a:pt x="34" y="25"/>
                    </a:lnTo>
                    <a:lnTo>
                      <a:pt x="31" y="27"/>
                    </a:lnTo>
                    <a:lnTo>
                      <a:pt x="29" y="30"/>
                    </a:lnTo>
                    <a:lnTo>
                      <a:pt x="27" y="33"/>
                    </a:lnTo>
                    <a:lnTo>
                      <a:pt x="26" y="38"/>
                    </a:lnTo>
                    <a:lnTo>
                      <a:pt x="0" y="38"/>
                    </a:lnTo>
                    <a:lnTo>
                      <a:pt x="3" y="23"/>
                    </a:lnTo>
                    <a:lnTo>
                      <a:pt x="11" y="11"/>
                    </a:lnTo>
                    <a:lnTo>
                      <a:pt x="23" y="3"/>
                    </a:lnTo>
                    <a:lnTo>
                      <a:pt x="38"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7" name="Freeform 117">
                <a:extLst>
                  <a:ext uri="{FF2B5EF4-FFF2-40B4-BE49-F238E27FC236}">
                    <a16:creationId xmlns:a16="http://schemas.microsoft.com/office/drawing/2014/main" id="{00000000-0008-0000-0000-000043000000}"/>
                  </a:ext>
                </a:extLst>
              </xdr:cNvPr>
              <xdr:cNvSpPr>
                <a:spLocks/>
              </xdr:cNvSpPr>
            </xdr:nvSpPr>
            <xdr:spPr bwMode="auto">
              <a:xfrm>
                <a:off x="3395663" y="2613025"/>
                <a:ext cx="50800" cy="71438"/>
              </a:xfrm>
              <a:custGeom>
                <a:avLst/>
                <a:gdLst>
                  <a:gd name="T0" fmla="*/ 15 w 32"/>
                  <a:gd name="T1" fmla="*/ 0 h 45"/>
                  <a:gd name="T2" fmla="*/ 19 w 32"/>
                  <a:gd name="T3" fmla="*/ 0 h 45"/>
                  <a:gd name="T4" fmla="*/ 23 w 32"/>
                  <a:gd name="T5" fmla="*/ 2 h 45"/>
                  <a:gd name="T6" fmla="*/ 26 w 32"/>
                  <a:gd name="T7" fmla="*/ 5 h 45"/>
                  <a:gd name="T8" fmla="*/ 29 w 32"/>
                  <a:gd name="T9" fmla="*/ 8 h 45"/>
                  <a:gd name="T10" fmla="*/ 30 w 32"/>
                  <a:gd name="T11" fmla="*/ 12 h 45"/>
                  <a:gd name="T12" fmla="*/ 32 w 32"/>
                  <a:gd name="T13" fmla="*/ 16 h 45"/>
                  <a:gd name="T14" fmla="*/ 32 w 32"/>
                  <a:gd name="T15" fmla="*/ 29 h 45"/>
                  <a:gd name="T16" fmla="*/ 30 w 32"/>
                  <a:gd name="T17" fmla="*/ 33 h 45"/>
                  <a:gd name="T18" fmla="*/ 29 w 32"/>
                  <a:gd name="T19" fmla="*/ 37 h 45"/>
                  <a:gd name="T20" fmla="*/ 26 w 32"/>
                  <a:gd name="T21" fmla="*/ 40 h 45"/>
                  <a:gd name="T22" fmla="*/ 23 w 32"/>
                  <a:gd name="T23" fmla="*/ 43 h 45"/>
                  <a:gd name="T24" fmla="*/ 19 w 32"/>
                  <a:gd name="T25" fmla="*/ 45 h 45"/>
                  <a:gd name="T26" fmla="*/ 15 w 32"/>
                  <a:gd name="T27" fmla="*/ 45 h 45"/>
                  <a:gd name="T28" fmla="*/ 11 w 32"/>
                  <a:gd name="T29" fmla="*/ 45 h 45"/>
                  <a:gd name="T30" fmla="*/ 7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7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19" y="0"/>
                    </a:lnTo>
                    <a:lnTo>
                      <a:pt x="23" y="2"/>
                    </a:lnTo>
                    <a:lnTo>
                      <a:pt x="26" y="5"/>
                    </a:lnTo>
                    <a:lnTo>
                      <a:pt x="29" y="8"/>
                    </a:lnTo>
                    <a:lnTo>
                      <a:pt x="30" y="12"/>
                    </a:lnTo>
                    <a:lnTo>
                      <a:pt x="32" y="16"/>
                    </a:lnTo>
                    <a:lnTo>
                      <a:pt x="32" y="29"/>
                    </a:lnTo>
                    <a:lnTo>
                      <a:pt x="30" y="33"/>
                    </a:lnTo>
                    <a:lnTo>
                      <a:pt x="29" y="37"/>
                    </a:lnTo>
                    <a:lnTo>
                      <a:pt x="26" y="40"/>
                    </a:lnTo>
                    <a:lnTo>
                      <a:pt x="23" y="43"/>
                    </a:lnTo>
                    <a:lnTo>
                      <a:pt x="19" y="45"/>
                    </a:lnTo>
                    <a:lnTo>
                      <a:pt x="15" y="45"/>
                    </a:lnTo>
                    <a:lnTo>
                      <a:pt x="11" y="45"/>
                    </a:lnTo>
                    <a:lnTo>
                      <a:pt x="7" y="43"/>
                    </a:lnTo>
                    <a:lnTo>
                      <a:pt x="4" y="40"/>
                    </a:lnTo>
                    <a:lnTo>
                      <a:pt x="2" y="37"/>
                    </a:lnTo>
                    <a:lnTo>
                      <a:pt x="0" y="33"/>
                    </a:lnTo>
                    <a:lnTo>
                      <a:pt x="0" y="29"/>
                    </a:lnTo>
                    <a:lnTo>
                      <a:pt x="0" y="16"/>
                    </a:lnTo>
                    <a:lnTo>
                      <a:pt x="0" y="12"/>
                    </a:lnTo>
                    <a:lnTo>
                      <a:pt x="2" y="8"/>
                    </a:lnTo>
                    <a:lnTo>
                      <a:pt x="4" y="5"/>
                    </a:lnTo>
                    <a:lnTo>
                      <a:pt x="7"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8" name="Freeform 118">
                <a:extLst>
                  <a:ext uri="{FF2B5EF4-FFF2-40B4-BE49-F238E27FC236}">
                    <a16:creationId xmlns:a16="http://schemas.microsoft.com/office/drawing/2014/main" id="{00000000-0008-0000-0000-000044000000}"/>
                  </a:ext>
                </a:extLst>
              </xdr:cNvPr>
              <xdr:cNvSpPr>
                <a:spLocks/>
              </xdr:cNvSpPr>
            </xdr:nvSpPr>
            <xdr:spPr bwMode="auto">
              <a:xfrm>
                <a:off x="3597276" y="2654300"/>
                <a:ext cx="52388" cy="69850"/>
              </a:xfrm>
              <a:custGeom>
                <a:avLst/>
                <a:gdLst>
                  <a:gd name="T0" fmla="*/ 16 w 33"/>
                  <a:gd name="T1" fmla="*/ 0 h 44"/>
                  <a:gd name="T2" fmla="*/ 20 w 33"/>
                  <a:gd name="T3" fmla="*/ 0 h 44"/>
                  <a:gd name="T4" fmla="*/ 25 w 33"/>
                  <a:gd name="T5" fmla="*/ 2 h 44"/>
                  <a:gd name="T6" fmla="*/ 28 w 33"/>
                  <a:gd name="T7" fmla="*/ 4 h 44"/>
                  <a:gd name="T8" fmla="*/ 30 w 33"/>
                  <a:gd name="T9" fmla="*/ 7 h 44"/>
                  <a:gd name="T10" fmla="*/ 32 w 33"/>
                  <a:gd name="T11" fmla="*/ 11 h 44"/>
                  <a:gd name="T12" fmla="*/ 33 w 33"/>
                  <a:gd name="T13" fmla="*/ 15 h 44"/>
                  <a:gd name="T14" fmla="*/ 33 w 33"/>
                  <a:gd name="T15" fmla="*/ 29 h 44"/>
                  <a:gd name="T16" fmla="*/ 32 w 33"/>
                  <a:gd name="T17" fmla="*/ 33 h 44"/>
                  <a:gd name="T18" fmla="*/ 30 w 33"/>
                  <a:gd name="T19" fmla="*/ 37 h 44"/>
                  <a:gd name="T20" fmla="*/ 28 w 33"/>
                  <a:gd name="T21" fmla="*/ 40 h 44"/>
                  <a:gd name="T22" fmla="*/ 25 w 33"/>
                  <a:gd name="T23" fmla="*/ 42 h 44"/>
                  <a:gd name="T24" fmla="*/ 20 w 33"/>
                  <a:gd name="T25" fmla="*/ 44 h 44"/>
                  <a:gd name="T26" fmla="*/ 16 w 33"/>
                  <a:gd name="T27" fmla="*/ 44 h 44"/>
                  <a:gd name="T28" fmla="*/ 12 w 33"/>
                  <a:gd name="T29" fmla="*/ 44 h 44"/>
                  <a:gd name="T30" fmla="*/ 8 w 33"/>
                  <a:gd name="T31" fmla="*/ 42 h 44"/>
                  <a:gd name="T32" fmla="*/ 5 w 33"/>
                  <a:gd name="T33" fmla="*/ 40 h 44"/>
                  <a:gd name="T34" fmla="*/ 2 w 33"/>
                  <a:gd name="T35" fmla="*/ 37 h 44"/>
                  <a:gd name="T36" fmla="*/ 1 w 33"/>
                  <a:gd name="T37" fmla="*/ 33 h 44"/>
                  <a:gd name="T38" fmla="*/ 0 w 33"/>
                  <a:gd name="T39" fmla="*/ 29 h 44"/>
                  <a:gd name="T40" fmla="*/ 0 w 33"/>
                  <a:gd name="T41" fmla="*/ 15 h 44"/>
                  <a:gd name="T42" fmla="*/ 1 w 33"/>
                  <a:gd name="T43" fmla="*/ 11 h 44"/>
                  <a:gd name="T44" fmla="*/ 2 w 33"/>
                  <a:gd name="T45" fmla="*/ 7 h 44"/>
                  <a:gd name="T46" fmla="*/ 5 w 33"/>
                  <a:gd name="T47" fmla="*/ 4 h 44"/>
                  <a:gd name="T48" fmla="*/ 8 w 33"/>
                  <a:gd name="T49" fmla="*/ 2 h 44"/>
                  <a:gd name="T50" fmla="*/ 12 w 33"/>
                  <a:gd name="T51" fmla="*/ 0 h 44"/>
                  <a:gd name="T52" fmla="*/ 16 w 33"/>
                  <a:gd name="T53"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3" h="44">
                    <a:moveTo>
                      <a:pt x="16" y="0"/>
                    </a:moveTo>
                    <a:lnTo>
                      <a:pt x="20" y="0"/>
                    </a:lnTo>
                    <a:lnTo>
                      <a:pt x="25" y="2"/>
                    </a:lnTo>
                    <a:lnTo>
                      <a:pt x="28" y="4"/>
                    </a:lnTo>
                    <a:lnTo>
                      <a:pt x="30" y="7"/>
                    </a:lnTo>
                    <a:lnTo>
                      <a:pt x="32" y="11"/>
                    </a:lnTo>
                    <a:lnTo>
                      <a:pt x="33" y="15"/>
                    </a:lnTo>
                    <a:lnTo>
                      <a:pt x="33" y="29"/>
                    </a:lnTo>
                    <a:lnTo>
                      <a:pt x="32" y="33"/>
                    </a:lnTo>
                    <a:lnTo>
                      <a:pt x="30" y="37"/>
                    </a:lnTo>
                    <a:lnTo>
                      <a:pt x="28" y="40"/>
                    </a:lnTo>
                    <a:lnTo>
                      <a:pt x="25" y="42"/>
                    </a:lnTo>
                    <a:lnTo>
                      <a:pt x="20" y="44"/>
                    </a:lnTo>
                    <a:lnTo>
                      <a:pt x="16" y="44"/>
                    </a:lnTo>
                    <a:lnTo>
                      <a:pt x="12" y="44"/>
                    </a:lnTo>
                    <a:lnTo>
                      <a:pt x="8" y="42"/>
                    </a:lnTo>
                    <a:lnTo>
                      <a:pt x="5" y="40"/>
                    </a:lnTo>
                    <a:lnTo>
                      <a:pt x="2" y="37"/>
                    </a:lnTo>
                    <a:lnTo>
                      <a:pt x="1" y="33"/>
                    </a:lnTo>
                    <a:lnTo>
                      <a:pt x="0" y="29"/>
                    </a:lnTo>
                    <a:lnTo>
                      <a:pt x="0" y="15"/>
                    </a:lnTo>
                    <a:lnTo>
                      <a:pt x="1" y="11"/>
                    </a:lnTo>
                    <a:lnTo>
                      <a:pt x="2" y="7"/>
                    </a:lnTo>
                    <a:lnTo>
                      <a:pt x="5" y="4"/>
                    </a:lnTo>
                    <a:lnTo>
                      <a:pt x="8" y="2"/>
                    </a:lnTo>
                    <a:lnTo>
                      <a:pt x="12" y="0"/>
                    </a:lnTo>
                    <a:lnTo>
                      <a:pt x="16"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69" name="Freeform 119">
                <a:extLst>
                  <a:ext uri="{FF2B5EF4-FFF2-40B4-BE49-F238E27FC236}">
                    <a16:creationId xmlns:a16="http://schemas.microsoft.com/office/drawing/2014/main" id="{00000000-0008-0000-0000-000045000000}"/>
                  </a:ext>
                </a:extLst>
              </xdr:cNvPr>
              <xdr:cNvSpPr>
                <a:spLocks/>
              </xdr:cNvSpPr>
            </xdr:nvSpPr>
            <xdr:spPr bwMode="auto">
              <a:xfrm>
                <a:off x="3790951" y="2613025"/>
                <a:ext cx="50800" cy="71438"/>
              </a:xfrm>
              <a:custGeom>
                <a:avLst/>
                <a:gdLst>
                  <a:gd name="T0" fmla="*/ 15 w 32"/>
                  <a:gd name="T1" fmla="*/ 0 h 45"/>
                  <a:gd name="T2" fmla="*/ 21 w 32"/>
                  <a:gd name="T3" fmla="*/ 0 h 45"/>
                  <a:gd name="T4" fmla="*/ 24 w 32"/>
                  <a:gd name="T5" fmla="*/ 2 h 45"/>
                  <a:gd name="T6" fmla="*/ 28 w 32"/>
                  <a:gd name="T7" fmla="*/ 5 h 45"/>
                  <a:gd name="T8" fmla="*/ 30 w 32"/>
                  <a:gd name="T9" fmla="*/ 8 h 45"/>
                  <a:gd name="T10" fmla="*/ 32 w 32"/>
                  <a:gd name="T11" fmla="*/ 12 h 45"/>
                  <a:gd name="T12" fmla="*/ 32 w 32"/>
                  <a:gd name="T13" fmla="*/ 16 h 45"/>
                  <a:gd name="T14" fmla="*/ 32 w 32"/>
                  <a:gd name="T15" fmla="*/ 29 h 45"/>
                  <a:gd name="T16" fmla="*/ 32 w 32"/>
                  <a:gd name="T17" fmla="*/ 33 h 45"/>
                  <a:gd name="T18" fmla="*/ 30 w 32"/>
                  <a:gd name="T19" fmla="*/ 37 h 45"/>
                  <a:gd name="T20" fmla="*/ 28 w 32"/>
                  <a:gd name="T21" fmla="*/ 40 h 45"/>
                  <a:gd name="T22" fmla="*/ 24 w 32"/>
                  <a:gd name="T23" fmla="*/ 43 h 45"/>
                  <a:gd name="T24" fmla="*/ 21 w 32"/>
                  <a:gd name="T25" fmla="*/ 45 h 45"/>
                  <a:gd name="T26" fmla="*/ 15 w 32"/>
                  <a:gd name="T27" fmla="*/ 45 h 45"/>
                  <a:gd name="T28" fmla="*/ 11 w 32"/>
                  <a:gd name="T29" fmla="*/ 45 h 45"/>
                  <a:gd name="T30" fmla="*/ 8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8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21" y="0"/>
                    </a:lnTo>
                    <a:lnTo>
                      <a:pt x="24" y="2"/>
                    </a:lnTo>
                    <a:lnTo>
                      <a:pt x="28" y="5"/>
                    </a:lnTo>
                    <a:lnTo>
                      <a:pt x="30" y="8"/>
                    </a:lnTo>
                    <a:lnTo>
                      <a:pt x="32" y="12"/>
                    </a:lnTo>
                    <a:lnTo>
                      <a:pt x="32" y="16"/>
                    </a:lnTo>
                    <a:lnTo>
                      <a:pt x="32" y="29"/>
                    </a:lnTo>
                    <a:lnTo>
                      <a:pt x="32" y="33"/>
                    </a:lnTo>
                    <a:lnTo>
                      <a:pt x="30" y="37"/>
                    </a:lnTo>
                    <a:lnTo>
                      <a:pt x="28" y="40"/>
                    </a:lnTo>
                    <a:lnTo>
                      <a:pt x="24" y="43"/>
                    </a:lnTo>
                    <a:lnTo>
                      <a:pt x="21" y="45"/>
                    </a:lnTo>
                    <a:lnTo>
                      <a:pt x="15" y="45"/>
                    </a:lnTo>
                    <a:lnTo>
                      <a:pt x="11" y="45"/>
                    </a:lnTo>
                    <a:lnTo>
                      <a:pt x="8" y="43"/>
                    </a:lnTo>
                    <a:lnTo>
                      <a:pt x="4" y="40"/>
                    </a:lnTo>
                    <a:lnTo>
                      <a:pt x="2" y="37"/>
                    </a:lnTo>
                    <a:lnTo>
                      <a:pt x="0" y="33"/>
                    </a:lnTo>
                    <a:lnTo>
                      <a:pt x="0" y="29"/>
                    </a:lnTo>
                    <a:lnTo>
                      <a:pt x="0" y="16"/>
                    </a:lnTo>
                    <a:lnTo>
                      <a:pt x="0" y="12"/>
                    </a:lnTo>
                    <a:lnTo>
                      <a:pt x="2" y="8"/>
                    </a:lnTo>
                    <a:lnTo>
                      <a:pt x="4" y="5"/>
                    </a:lnTo>
                    <a:lnTo>
                      <a:pt x="8"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grpSp>
        <xdr:nvGrpSpPr>
          <xdr:cNvPr id="22" name="Group 149">
            <a:extLst>
              <a:ext uri="{FF2B5EF4-FFF2-40B4-BE49-F238E27FC236}">
                <a16:creationId xmlns:a16="http://schemas.microsoft.com/office/drawing/2014/main" id="{00000000-0008-0000-0000-000016000000}"/>
              </a:ext>
            </a:extLst>
          </xdr:cNvPr>
          <xdr:cNvGrpSpPr/>
        </xdr:nvGrpSpPr>
        <xdr:grpSpPr>
          <a:xfrm>
            <a:off x="7871192" y="3137002"/>
            <a:ext cx="464343" cy="464343"/>
            <a:chOff x="5006976" y="1606550"/>
            <a:chExt cx="1301750" cy="1301750"/>
          </a:xfrm>
        </xdr:grpSpPr>
        <xdr:sp macro="" textlink="">
          <xdr:nvSpPr>
            <xdr:cNvPr id="38" name="Freeform 120">
              <a:extLst>
                <a:ext uri="{FF2B5EF4-FFF2-40B4-BE49-F238E27FC236}">
                  <a16:creationId xmlns:a16="http://schemas.microsoft.com/office/drawing/2014/main" id="{00000000-0008-0000-0000-000026000000}"/>
                </a:ext>
              </a:extLst>
            </xdr:cNvPr>
            <xdr:cNvSpPr>
              <a:spLocks/>
            </xdr:cNvSpPr>
          </xdr:nvSpPr>
          <xdr:spPr bwMode="auto">
            <a:xfrm>
              <a:off x="5006976" y="1606550"/>
              <a:ext cx="1301750" cy="1301750"/>
            </a:xfrm>
            <a:custGeom>
              <a:avLst/>
              <a:gdLst>
                <a:gd name="T0" fmla="*/ 410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10 w 820"/>
                <a:gd name="T53" fmla="*/ 820 h 820"/>
                <a:gd name="T54" fmla="*/ 358 w 820"/>
                <a:gd name="T55" fmla="*/ 817 h 820"/>
                <a:gd name="T56" fmla="*/ 309 w 820"/>
                <a:gd name="T57" fmla="*/ 808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4 w 820"/>
                <a:gd name="T69" fmla="*/ 644 h 820"/>
                <a:gd name="T70" fmla="*/ 48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8 w 820"/>
                <a:gd name="T87" fmla="*/ 218 h 820"/>
                <a:gd name="T88" fmla="*/ 74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2" y="3"/>
                  </a:lnTo>
                  <a:lnTo>
                    <a:pt x="511" y="12"/>
                  </a:lnTo>
                  <a:lnTo>
                    <a:pt x="558" y="28"/>
                  </a:lnTo>
                  <a:lnTo>
                    <a:pt x="602" y="48"/>
                  </a:lnTo>
                  <a:lnTo>
                    <a:pt x="644" y="73"/>
                  </a:lnTo>
                  <a:lnTo>
                    <a:pt x="682"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2" y="717"/>
                  </a:lnTo>
                  <a:lnTo>
                    <a:pt x="644" y="746"/>
                  </a:lnTo>
                  <a:lnTo>
                    <a:pt x="602" y="772"/>
                  </a:lnTo>
                  <a:lnTo>
                    <a:pt x="558" y="793"/>
                  </a:lnTo>
                  <a:lnTo>
                    <a:pt x="511" y="808"/>
                  </a:lnTo>
                  <a:lnTo>
                    <a:pt x="462" y="817"/>
                  </a:lnTo>
                  <a:lnTo>
                    <a:pt x="410" y="820"/>
                  </a:lnTo>
                  <a:lnTo>
                    <a:pt x="358" y="817"/>
                  </a:lnTo>
                  <a:lnTo>
                    <a:pt x="309" y="808"/>
                  </a:lnTo>
                  <a:lnTo>
                    <a:pt x="262" y="793"/>
                  </a:lnTo>
                  <a:lnTo>
                    <a:pt x="218" y="772"/>
                  </a:lnTo>
                  <a:lnTo>
                    <a:pt x="176" y="746"/>
                  </a:lnTo>
                  <a:lnTo>
                    <a:pt x="138" y="717"/>
                  </a:lnTo>
                  <a:lnTo>
                    <a:pt x="104" y="683"/>
                  </a:lnTo>
                  <a:lnTo>
                    <a:pt x="74" y="644"/>
                  </a:lnTo>
                  <a:lnTo>
                    <a:pt x="48" y="603"/>
                  </a:lnTo>
                  <a:lnTo>
                    <a:pt x="28" y="558"/>
                  </a:lnTo>
                  <a:lnTo>
                    <a:pt x="13" y="511"/>
                  </a:lnTo>
                  <a:lnTo>
                    <a:pt x="3" y="461"/>
                  </a:lnTo>
                  <a:lnTo>
                    <a:pt x="0" y="410"/>
                  </a:lnTo>
                  <a:lnTo>
                    <a:pt x="3" y="358"/>
                  </a:lnTo>
                  <a:lnTo>
                    <a:pt x="13" y="309"/>
                  </a:lnTo>
                  <a:lnTo>
                    <a:pt x="28" y="262"/>
                  </a:lnTo>
                  <a:lnTo>
                    <a:pt x="48" y="218"/>
                  </a:lnTo>
                  <a:lnTo>
                    <a:pt x="74"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nvGrpSpPr>
            <xdr:cNvPr id="39" name="Group 151">
              <a:extLst>
                <a:ext uri="{FF2B5EF4-FFF2-40B4-BE49-F238E27FC236}">
                  <a16:creationId xmlns:a16="http://schemas.microsoft.com/office/drawing/2014/main" id="{00000000-0008-0000-0000-000027000000}"/>
                </a:ext>
              </a:extLst>
            </xdr:cNvPr>
            <xdr:cNvGrpSpPr/>
          </xdr:nvGrpSpPr>
          <xdr:grpSpPr>
            <a:xfrm>
              <a:off x="5351463" y="1881188"/>
              <a:ext cx="609600" cy="692150"/>
              <a:chOff x="5351463" y="1881188"/>
              <a:chExt cx="609600" cy="692150"/>
            </a:xfrm>
          </xdr:grpSpPr>
          <xdr:sp macro="" textlink="">
            <xdr:nvSpPr>
              <xdr:cNvPr id="40" name="Freeform 121">
                <a:extLst>
                  <a:ext uri="{FF2B5EF4-FFF2-40B4-BE49-F238E27FC236}">
                    <a16:creationId xmlns:a16="http://schemas.microsoft.com/office/drawing/2014/main" id="{00000000-0008-0000-0000-000028000000}"/>
                  </a:ext>
                </a:extLst>
              </xdr:cNvPr>
              <xdr:cNvSpPr>
                <a:spLocks/>
              </xdr:cNvSpPr>
            </xdr:nvSpPr>
            <xdr:spPr bwMode="auto">
              <a:xfrm>
                <a:off x="5351463" y="1943100"/>
                <a:ext cx="609600" cy="630238"/>
              </a:xfrm>
              <a:custGeom>
                <a:avLst/>
                <a:gdLst>
                  <a:gd name="T0" fmla="*/ 16 w 384"/>
                  <a:gd name="T1" fmla="*/ 0 h 397"/>
                  <a:gd name="T2" fmla="*/ 370 w 384"/>
                  <a:gd name="T3" fmla="*/ 0 h 397"/>
                  <a:gd name="T4" fmla="*/ 374 w 384"/>
                  <a:gd name="T5" fmla="*/ 0 h 397"/>
                  <a:gd name="T6" fmla="*/ 377 w 384"/>
                  <a:gd name="T7" fmla="*/ 2 h 397"/>
                  <a:gd name="T8" fmla="*/ 380 w 384"/>
                  <a:gd name="T9" fmla="*/ 4 h 397"/>
                  <a:gd name="T10" fmla="*/ 382 w 384"/>
                  <a:gd name="T11" fmla="*/ 7 h 397"/>
                  <a:gd name="T12" fmla="*/ 383 w 384"/>
                  <a:gd name="T13" fmla="*/ 11 h 397"/>
                  <a:gd name="T14" fmla="*/ 384 w 384"/>
                  <a:gd name="T15" fmla="*/ 15 h 397"/>
                  <a:gd name="T16" fmla="*/ 384 w 384"/>
                  <a:gd name="T17" fmla="*/ 381 h 397"/>
                  <a:gd name="T18" fmla="*/ 383 w 384"/>
                  <a:gd name="T19" fmla="*/ 385 h 397"/>
                  <a:gd name="T20" fmla="*/ 382 w 384"/>
                  <a:gd name="T21" fmla="*/ 389 h 397"/>
                  <a:gd name="T22" fmla="*/ 380 w 384"/>
                  <a:gd name="T23" fmla="*/ 392 h 397"/>
                  <a:gd name="T24" fmla="*/ 377 w 384"/>
                  <a:gd name="T25" fmla="*/ 395 h 397"/>
                  <a:gd name="T26" fmla="*/ 374 w 384"/>
                  <a:gd name="T27" fmla="*/ 396 h 397"/>
                  <a:gd name="T28" fmla="*/ 370 w 384"/>
                  <a:gd name="T29" fmla="*/ 397 h 397"/>
                  <a:gd name="T30" fmla="*/ 16 w 384"/>
                  <a:gd name="T31" fmla="*/ 397 h 397"/>
                  <a:gd name="T32" fmla="*/ 8 w 384"/>
                  <a:gd name="T33" fmla="*/ 395 h 397"/>
                  <a:gd name="T34" fmla="*/ 2 w 384"/>
                  <a:gd name="T35" fmla="*/ 389 h 397"/>
                  <a:gd name="T36" fmla="*/ 0 w 384"/>
                  <a:gd name="T37" fmla="*/ 381 h 397"/>
                  <a:gd name="T38" fmla="*/ 0 w 384"/>
                  <a:gd name="T39" fmla="*/ 15 h 397"/>
                  <a:gd name="T40" fmla="*/ 2 w 384"/>
                  <a:gd name="T41" fmla="*/ 7 h 397"/>
                  <a:gd name="T42" fmla="*/ 8 w 384"/>
                  <a:gd name="T43" fmla="*/ 2 h 397"/>
                  <a:gd name="T44" fmla="*/ 16 w 384"/>
                  <a:gd name="T45" fmla="*/ 0 h 3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397">
                    <a:moveTo>
                      <a:pt x="16" y="0"/>
                    </a:moveTo>
                    <a:lnTo>
                      <a:pt x="370" y="0"/>
                    </a:lnTo>
                    <a:lnTo>
                      <a:pt x="374" y="0"/>
                    </a:lnTo>
                    <a:lnTo>
                      <a:pt x="377" y="2"/>
                    </a:lnTo>
                    <a:lnTo>
                      <a:pt x="380" y="4"/>
                    </a:lnTo>
                    <a:lnTo>
                      <a:pt x="382" y="7"/>
                    </a:lnTo>
                    <a:lnTo>
                      <a:pt x="383" y="11"/>
                    </a:lnTo>
                    <a:lnTo>
                      <a:pt x="384" y="15"/>
                    </a:lnTo>
                    <a:lnTo>
                      <a:pt x="384" y="381"/>
                    </a:lnTo>
                    <a:lnTo>
                      <a:pt x="383" y="385"/>
                    </a:lnTo>
                    <a:lnTo>
                      <a:pt x="382" y="389"/>
                    </a:lnTo>
                    <a:lnTo>
                      <a:pt x="380" y="392"/>
                    </a:lnTo>
                    <a:lnTo>
                      <a:pt x="377" y="395"/>
                    </a:lnTo>
                    <a:lnTo>
                      <a:pt x="374" y="396"/>
                    </a:lnTo>
                    <a:lnTo>
                      <a:pt x="370" y="397"/>
                    </a:lnTo>
                    <a:lnTo>
                      <a:pt x="16" y="397"/>
                    </a:lnTo>
                    <a:lnTo>
                      <a:pt x="8" y="395"/>
                    </a:lnTo>
                    <a:lnTo>
                      <a:pt x="2" y="389"/>
                    </a:lnTo>
                    <a:lnTo>
                      <a:pt x="0" y="381"/>
                    </a:lnTo>
                    <a:lnTo>
                      <a:pt x="0" y="15"/>
                    </a:lnTo>
                    <a:lnTo>
                      <a:pt x="2" y="7"/>
                    </a:lnTo>
                    <a:lnTo>
                      <a:pt x="8" y="2"/>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1" name="Freeform 122">
                <a:extLst>
                  <a:ext uri="{FF2B5EF4-FFF2-40B4-BE49-F238E27FC236}">
                    <a16:creationId xmlns:a16="http://schemas.microsoft.com/office/drawing/2014/main" id="{00000000-0008-0000-0000-000029000000}"/>
                  </a:ext>
                </a:extLst>
              </xdr:cNvPr>
              <xdr:cNvSpPr>
                <a:spLocks/>
              </xdr:cNvSpPr>
            </xdr:nvSpPr>
            <xdr:spPr bwMode="auto">
              <a:xfrm>
                <a:off x="5351463" y="1943100"/>
                <a:ext cx="609600" cy="203200"/>
              </a:xfrm>
              <a:custGeom>
                <a:avLst/>
                <a:gdLst>
                  <a:gd name="T0" fmla="*/ 17 w 384"/>
                  <a:gd name="T1" fmla="*/ 0 h 128"/>
                  <a:gd name="T2" fmla="*/ 369 w 384"/>
                  <a:gd name="T3" fmla="*/ 0 h 128"/>
                  <a:gd name="T4" fmla="*/ 374 w 384"/>
                  <a:gd name="T5" fmla="*/ 0 h 128"/>
                  <a:gd name="T6" fmla="*/ 378 w 384"/>
                  <a:gd name="T7" fmla="*/ 1 h 128"/>
                  <a:gd name="T8" fmla="*/ 381 w 384"/>
                  <a:gd name="T9" fmla="*/ 3 h 128"/>
                  <a:gd name="T10" fmla="*/ 383 w 384"/>
                  <a:gd name="T11" fmla="*/ 5 h 128"/>
                  <a:gd name="T12" fmla="*/ 384 w 384"/>
                  <a:gd name="T13" fmla="*/ 7 h 128"/>
                  <a:gd name="T14" fmla="*/ 384 w 384"/>
                  <a:gd name="T15" fmla="*/ 119 h 128"/>
                  <a:gd name="T16" fmla="*/ 383 w 384"/>
                  <a:gd name="T17" fmla="*/ 120 h 128"/>
                  <a:gd name="T18" fmla="*/ 382 w 384"/>
                  <a:gd name="T19" fmla="*/ 122 h 128"/>
                  <a:gd name="T20" fmla="*/ 380 w 384"/>
                  <a:gd name="T21" fmla="*/ 124 h 128"/>
                  <a:gd name="T22" fmla="*/ 377 w 384"/>
                  <a:gd name="T23" fmla="*/ 126 h 128"/>
                  <a:gd name="T24" fmla="*/ 373 w 384"/>
                  <a:gd name="T25" fmla="*/ 127 h 128"/>
                  <a:gd name="T26" fmla="*/ 369 w 384"/>
                  <a:gd name="T27" fmla="*/ 128 h 128"/>
                  <a:gd name="T28" fmla="*/ 17 w 384"/>
                  <a:gd name="T29" fmla="*/ 128 h 128"/>
                  <a:gd name="T30" fmla="*/ 10 w 384"/>
                  <a:gd name="T31" fmla="*/ 127 h 128"/>
                  <a:gd name="T32" fmla="*/ 5 w 384"/>
                  <a:gd name="T33" fmla="*/ 124 h 128"/>
                  <a:gd name="T34" fmla="*/ 1 w 384"/>
                  <a:gd name="T35" fmla="*/ 121 h 128"/>
                  <a:gd name="T36" fmla="*/ 0 w 384"/>
                  <a:gd name="T37" fmla="*/ 119 h 128"/>
                  <a:gd name="T38" fmla="*/ 0 w 384"/>
                  <a:gd name="T39" fmla="*/ 7 h 128"/>
                  <a:gd name="T40" fmla="*/ 3 w 384"/>
                  <a:gd name="T41" fmla="*/ 4 h 128"/>
                  <a:gd name="T42" fmla="*/ 9 w 384"/>
                  <a:gd name="T43" fmla="*/ 1 h 128"/>
                  <a:gd name="T44" fmla="*/ 17 w 384"/>
                  <a:gd name="T45" fmla="*/ 0 h 1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128">
                    <a:moveTo>
                      <a:pt x="17" y="0"/>
                    </a:moveTo>
                    <a:lnTo>
                      <a:pt x="369" y="0"/>
                    </a:lnTo>
                    <a:lnTo>
                      <a:pt x="374" y="0"/>
                    </a:lnTo>
                    <a:lnTo>
                      <a:pt x="378" y="1"/>
                    </a:lnTo>
                    <a:lnTo>
                      <a:pt x="381" y="3"/>
                    </a:lnTo>
                    <a:lnTo>
                      <a:pt x="383" y="5"/>
                    </a:lnTo>
                    <a:lnTo>
                      <a:pt x="384" y="7"/>
                    </a:lnTo>
                    <a:lnTo>
                      <a:pt x="384" y="119"/>
                    </a:lnTo>
                    <a:lnTo>
                      <a:pt x="383" y="120"/>
                    </a:lnTo>
                    <a:lnTo>
                      <a:pt x="382" y="122"/>
                    </a:lnTo>
                    <a:lnTo>
                      <a:pt x="380" y="124"/>
                    </a:lnTo>
                    <a:lnTo>
                      <a:pt x="377" y="126"/>
                    </a:lnTo>
                    <a:lnTo>
                      <a:pt x="373" y="127"/>
                    </a:lnTo>
                    <a:lnTo>
                      <a:pt x="369" y="128"/>
                    </a:lnTo>
                    <a:lnTo>
                      <a:pt x="17" y="128"/>
                    </a:lnTo>
                    <a:lnTo>
                      <a:pt x="10" y="127"/>
                    </a:lnTo>
                    <a:lnTo>
                      <a:pt x="5" y="124"/>
                    </a:lnTo>
                    <a:lnTo>
                      <a:pt x="1" y="121"/>
                    </a:lnTo>
                    <a:lnTo>
                      <a:pt x="0" y="119"/>
                    </a:lnTo>
                    <a:lnTo>
                      <a:pt x="0" y="7"/>
                    </a:lnTo>
                    <a:lnTo>
                      <a:pt x="3" y="4"/>
                    </a:lnTo>
                    <a:lnTo>
                      <a:pt x="9" y="1"/>
                    </a:lnTo>
                    <a:lnTo>
                      <a:pt x="17" y="0"/>
                    </a:lnTo>
                    <a:close/>
                  </a:path>
                </a:pathLst>
              </a:custGeom>
              <a:solidFill>
                <a:schemeClr val="tx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2" name="Freeform 123">
                <a:extLst>
                  <a:ext uri="{FF2B5EF4-FFF2-40B4-BE49-F238E27FC236}">
                    <a16:creationId xmlns:a16="http://schemas.microsoft.com/office/drawing/2014/main" id="{00000000-0008-0000-0000-00002A000000}"/>
                  </a:ext>
                </a:extLst>
              </xdr:cNvPr>
              <xdr:cNvSpPr>
                <a:spLocks/>
              </xdr:cNvSpPr>
            </xdr:nvSpPr>
            <xdr:spPr bwMode="auto">
              <a:xfrm>
                <a:off x="5473701" y="1881188"/>
                <a:ext cx="71438" cy="152400"/>
              </a:xfrm>
              <a:custGeom>
                <a:avLst/>
                <a:gdLst>
                  <a:gd name="T0" fmla="*/ 15 w 45"/>
                  <a:gd name="T1" fmla="*/ 0 h 96"/>
                  <a:gd name="T2" fmla="*/ 29 w 45"/>
                  <a:gd name="T3" fmla="*/ 0 h 96"/>
                  <a:gd name="T4" fmla="*/ 34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4 w 45"/>
                  <a:gd name="T23" fmla="*/ 95 h 96"/>
                  <a:gd name="T24" fmla="*/ 29 w 45"/>
                  <a:gd name="T25" fmla="*/ 96 h 96"/>
                  <a:gd name="T26" fmla="*/ 15 w 45"/>
                  <a:gd name="T27" fmla="*/ 96 h 96"/>
                  <a:gd name="T28" fmla="*/ 10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0 w 45"/>
                  <a:gd name="T47" fmla="*/ 1 h 96"/>
                  <a:gd name="T48" fmla="*/ 15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5" y="0"/>
                    </a:moveTo>
                    <a:lnTo>
                      <a:pt x="29" y="0"/>
                    </a:lnTo>
                    <a:lnTo>
                      <a:pt x="34" y="1"/>
                    </a:lnTo>
                    <a:lnTo>
                      <a:pt x="39" y="3"/>
                    </a:lnTo>
                    <a:lnTo>
                      <a:pt x="42" y="6"/>
                    </a:lnTo>
                    <a:lnTo>
                      <a:pt x="44" y="10"/>
                    </a:lnTo>
                    <a:lnTo>
                      <a:pt x="45" y="15"/>
                    </a:lnTo>
                    <a:lnTo>
                      <a:pt x="45" y="81"/>
                    </a:lnTo>
                    <a:lnTo>
                      <a:pt x="44" y="86"/>
                    </a:lnTo>
                    <a:lnTo>
                      <a:pt x="42" y="90"/>
                    </a:lnTo>
                    <a:lnTo>
                      <a:pt x="39" y="93"/>
                    </a:lnTo>
                    <a:lnTo>
                      <a:pt x="34" y="95"/>
                    </a:lnTo>
                    <a:lnTo>
                      <a:pt x="29" y="96"/>
                    </a:lnTo>
                    <a:lnTo>
                      <a:pt x="15" y="96"/>
                    </a:lnTo>
                    <a:lnTo>
                      <a:pt x="10" y="95"/>
                    </a:lnTo>
                    <a:lnTo>
                      <a:pt x="6" y="93"/>
                    </a:lnTo>
                    <a:lnTo>
                      <a:pt x="3" y="90"/>
                    </a:lnTo>
                    <a:lnTo>
                      <a:pt x="1" y="86"/>
                    </a:lnTo>
                    <a:lnTo>
                      <a:pt x="0" y="81"/>
                    </a:lnTo>
                    <a:lnTo>
                      <a:pt x="0" y="15"/>
                    </a:lnTo>
                    <a:lnTo>
                      <a:pt x="1" y="10"/>
                    </a:lnTo>
                    <a:lnTo>
                      <a:pt x="3" y="6"/>
                    </a:lnTo>
                    <a:lnTo>
                      <a:pt x="6" y="3"/>
                    </a:lnTo>
                    <a:lnTo>
                      <a:pt x="10" y="1"/>
                    </a:lnTo>
                    <a:lnTo>
                      <a:pt x="15"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3" name="Freeform 124">
                <a:extLst>
                  <a:ext uri="{FF2B5EF4-FFF2-40B4-BE49-F238E27FC236}">
                    <a16:creationId xmlns:a16="http://schemas.microsoft.com/office/drawing/2014/main" id="{00000000-0008-0000-0000-00002B000000}"/>
                  </a:ext>
                </a:extLst>
              </xdr:cNvPr>
              <xdr:cNvSpPr>
                <a:spLocks/>
              </xdr:cNvSpPr>
            </xdr:nvSpPr>
            <xdr:spPr bwMode="auto">
              <a:xfrm>
                <a:off x="5767388" y="1881188"/>
                <a:ext cx="71438" cy="152400"/>
              </a:xfrm>
              <a:custGeom>
                <a:avLst/>
                <a:gdLst>
                  <a:gd name="T0" fmla="*/ 16 w 45"/>
                  <a:gd name="T1" fmla="*/ 0 h 96"/>
                  <a:gd name="T2" fmla="*/ 30 w 45"/>
                  <a:gd name="T3" fmla="*/ 0 h 96"/>
                  <a:gd name="T4" fmla="*/ 35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5 w 45"/>
                  <a:gd name="T23" fmla="*/ 95 h 96"/>
                  <a:gd name="T24" fmla="*/ 30 w 45"/>
                  <a:gd name="T25" fmla="*/ 96 h 96"/>
                  <a:gd name="T26" fmla="*/ 16 w 45"/>
                  <a:gd name="T27" fmla="*/ 96 h 96"/>
                  <a:gd name="T28" fmla="*/ 11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1 w 45"/>
                  <a:gd name="T47" fmla="*/ 1 h 96"/>
                  <a:gd name="T48" fmla="*/ 16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6" y="0"/>
                    </a:moveTo>
                    <a:lnTo>
                      <a:pt x="30" y="0"/>
                    </a:lnTo>
                    <a:lnTo>
                      <a:pt x="35" y="1"/>
                    </a:lnTo>
                    <a:lnTo>
                      <a:pt x="39" y="3"/>
                    </a:lnTo>
                    <a:lnTo>
                      <a:pt x="42" y="6"/>
                    </a:lnTo>
                    <a:lnTo>
                      <a:pt x="44" y="10"/>
                    </a:lnTo>
                    <a:lnTo>
                      <a:pt x="45" y="15"/>
                    </a:lnTo>
                    <a:lnTo>
                      <a:pt x="45" y="81"/>
                    </a:lnTo>
                    <a:lnTo>
                      <a:pt x="44" y="86"/>
                    </a:lnTo>
                    <a:lnTo>
                      <a:pt x="42" y="90"/>
                    </a:lnTo>
                    <a:lnTo>
                      <a:pt x="39" y="93"/>
                    </a:lnTo>
                    <a:lnTo>
                      <a:pt x="35" y="95"/>
                    </a:lnTo>
                    <a:lnTo>
                      <a:pt x="30" y="96"/>
                    </a:lnTo>
                    <a:lnTo>
                      <a:pt x="16" y="96"/>
                    </a:lnTo>
                    <a:lnTo>
                      <a:pt x="11" y="95"/>
                    </a:lnTo>
                    <a:lnTo>
                      <a:pt x="6" y="93"/>
                    </a:lnTo>
                    <a:lnTo>
                      <a:pt x="3" y="90"/>
                    </a:lnTo>
                    <a:lnTo>
                      <a:pt x="1" y="86"/>
                    </a:lnTo>
                    <a:lnTo>
                      <a:pt x="0" y="81"/>
                    </a:lnTo>
                    <a:lnTo>
                      <a:pt x="0" y="15"/>
                    </a:lnTo>
                    <a:lnTo>
                      <a:pt x="1" y="10"/>
                    </a:lnTo>
                    <a:lnTo>
                      <a:pt x="3" y="6"/>
                    </a:lnTo>
                    <a:lnTo>
                      <a:pt x="6" y="3"/>
                    </a:lnTo>
                    <a:lnTo>
                      <a:pt x="11" y="1"/>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4" name="Rectangle 125">
                <a:extLst>
                  <a:ext uri="{FF2B5EF4-FFF2-40B4-BE49-F238E27FC236}">
                    <a16:creationId xmlns:a16="http://schemas.microsoft.com/office/drawing/2014/main" id="{00000000-0008-0000-0000-00002C000000}"/>
                  </a:ext>
                </a:extLst>
              </xdr:cNvPr>
              <xdr:cNvSpPr>
                <a:spLocks noChangeArrowheads="1"/>
              </xdr:cNvSpPr>
            </xdr:nvSpPr>
            <xdr:spPr bwMode="auto">
              <a:xfrm>
                <a:off x="5391151"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5" name="Rectangle 126">
                <a:extLst>
                  <a:ext uri="{FF2B5EF4-FFF2-40B4-BE49-F238E27FC236}">
                    <a16:creationId xmlns:a16="http://schemas.microsoft.com/office/drawing/2014/main" id="{00000000-0008-0000-0000-00002D000000}"/>
                  </a:ext>
                </a:extLst>
              </xdr:cNvPr>
              <xdr:cNvSpPr>
                <a:spLocks noChangeArrowheads="1"/>
              </xdr:cNvSpPr>
            </xdr:nvSpPr>
            <xdr:spPr bwMode="auto">
              <a:xfrm>
                <a:off x="5534026"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6" name="Rectangle 127">
                <a:extLst>
                  <a:ext uri="{FF2B5EF4-FFF2-40B4-BE49-F238E27FC236}">
                    <a16:creationId xmlns:a16="http://schemas.microsoft.com/office/drawing/2014/main" id="{00000000-0008-0000-0000-00002E000000}"/>
                  </a:ext>
                </a:extLst>
              </xdr:cNvPr>
              <xdr:cNvSpPr>
                <a:spLocks noChangeArrowheads="1"/>
              </xdr:cNvSpPr>
            </xdr:nvSpPr>
            <xdr:spPr bwMode="auto">
              <a:xfrm>
                <a:off x="5676901" y="2187575"/>
                <a:ext cx="100013"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7" name="Rectangle 128">
                <a:extLst>
                  <a:ext uri="{FF2B5EF4-FFF2-40B4-BE49-F238E27FC236}">
                    <a16:creationId xmlns:a16="http://schemas.microsoft.com/office/drawing/2014/main" id="{00000000-0008-0000-0000-00002F000000}"/>
                  </a:ext>
                </a:extLst>
              </xdr:cNvPr>
              <xdr:cNvSpPr>
                <a:spLocks noChangeArrowheads="1"/>
              </xdr:cNvSpPr>
            </xdr:nvSpPr>
            <xdr:spPr bwMode="auto">
              <a:xfrm>
                <a:off x="5818188" y="2187575"/>
                <a:ext cx="103188"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8" name="Rectangle 129">
                <a:extLst>
                  <a:ext uri="{FF2B5EF4-FFF2-40B4-BE49-F238E27FC236}">
                    <a16:creationId xmlns:a16="http://schemas.microsoft.com/office/drawing/2014/main" id="{00000000-0008-0000-0000-000030000000}"/>
                  </a:ext>
                </a:extLst>
              </xdr:cNvPr>
              <xdr:cNvSpPr>
                <a:spLocks noChangeArrowheads="1"/>
              </xdr:cNvSpPr>
            </xdr:nvSpPr>
            <xdr:spPr bwMode="auto">
              <a:xfrm>
                <a:off x="5391151"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49" name="Rectangle 130">
                <a:extLst>
                  <a:ext uri="{FF2B5EF4-FFF2-40B4-BE49-F238E27FC236}">
                    <a16:creationId xmlns:a16="http://schemas.microsoft.com/office/drawing/2014/main" id="{00000000-0008-0000-0000-000031000000}"/>
                  </a:ext>
                </a:extLst>
              </xdr:cNvPr>
              <xdr:cNvSpPr>
                <a:spLocks noChangeArrowheads="1"/>
              </xdr:cNvSpPr>
            </xdr:nvSpPr>
            <xdr:spPr bwMode="auto">
              <a:xfrm>
                <a:off x="5534026"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0" name="Rectangle 131">
                <a:extLst>
                  <a:ext uri="{FF2B5EF4-FFF2-40B4-BE49-F238E27FC236}">
                    <a16:creationId xmlns:a16="http://schemas.microsoft.com/office/drawing/2014/main" id="{00000000-0008-0000-0000-000032000000}"/>
                  </a:ext>
                </a:extLst>
              </xdr:cNvPr>
              <xdr:cNvSpPr>
                <a:spLocks noChangeArrowheads="1"/>
              </xdr:cNvSpPr>
            </xdr:nvSpPr>
            <xdr:spPr bwMode="auto">
              <a:xfrm>
                <a:off x="5676901" y="2306638"/>
                <a:ext cx="100013"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1" name="Rectangle 132">
                <a:extLst>
                  <a:ext uri="{FF2B5EF4-FFF2-40B4-BE49-F238E27FC236}">
                    <a16:creationId xmlns:a16="http://schemas.microsoft.com/office/drawing/2014/main" id="{00000000-0008-0000-0000-000033000000}"/>
                  </a:ext>
                </a:extLst>
              </xdr:cNvPr>
              <xdr:cNvSpPr>
                <a:spLocks noChangeArrowheads="1"/>
              </xdr:cNvSpPr>
            </xdr:nvSpPr>
            <xdr:spPr bwMode="auto">
              <a:xfrm>
                <a:off x="5818188" y="2306638"/>
                <a:ext cx="103188"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2" name="Rectangle 133">
                <a:extLst>
                  <a:ext uri="{FF2B5EF4-FFF2-40B4-BE49-F238E27FC236}">
                    <a16:creationId xmlns:a16="http://schemas.microsoft.com/office/drawing/2014/main" id="{00000000-0008-0000-0000-000034000000}"/>
                  </a:ext>
                </a:extLst>
              </xdr:cNvPr>
              <xdr:cNvSpPr>
                <a:spLocks noChangeArrowheads="1"/>
              </xdr:cNvSpPr>
            </xdr:nvSpPr>
            <xdr:spPr bwMode="auto">
              <a:xfrm>
                <a:off x="5391151"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3" name="Rectangle 134">
                <a:extLst>
                  <a:ext uri="{FF2B5EF4-FFF2-40B4-BE49-F238E27FC236}">
                    <a16:creationId xmlns:a16="http://schemas.microsoft.com/office/drawing/2014/main" id="{00000000-0008-0000-0000-000035000000}"/>
                  </a:ext>
                </a:extLst>
              </xdr:cNvPr>
              <xdr:cNvSpPr>
                <a:spLocks noChangeArrowheads="1"/>
              </xdr:cNvSpPr>
            </xdr:nvSpPr>
            <xdr:spPr bwMode="auto">
              <a:xfrm>
                <a:off x="5534026"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4" name="Rectangle 135">
                <a:extLst>
                  <a:ext uri="{FF2B5EF4-FFF2-40B4-BE49-F238E27FC236}">
                    <a16:creationId xmlns:a16="http://schemas.microsoft.com/office/drawing/2014/main" id="{00000000-0008-0000-0000-000036000000}"/>
                  </a:ext>
                </a:extLst>
              </xdr:cNvPr>
              <xdr:cNvSpPr>
                <a:spLocks noChangeArrowheads="1"/>
              </xdr:cNvSpPr>
            </xdr:nvSpPr>
            <xdr:spPr bwMode="auto">
              <a:xfrm>
                <a:off x="5676901" y="2441575"/>
                <a:ext cx="100013"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sp macro="" textlink="">
            <xdr:nvSpPr>
              <xdr:cNvPr id="55" name="Rectangle 136">
                <a:extLst>
                  <a:ext uri="{FF2B5EF4-FFF2-40B4-BE49-F238E27FC236}">
                    <a16:creationId xmlns:a16="http://schemas.microsoft.com/office/drawing/2014/main" id="{00000000-0008-0000-0000-000037000000}"/>
                  </a:ext>
                </a:extLst>
              </xdr:cNvPr>
              <xdr:cNvSpPr>
                <a:spLocks noChangeArrowheads="1"/>
              </xdr:cNvSpPr>
            </xdr:nvSpPr>
            <xdr:spPr bwMode="auto">
              <a:xfrm>
                <a:off x="5818188" y="2441575"/>
                <a:ext cx="103188" cy="100013"/>
              </a:xfrm>
              <a:prstGeom prst="rect">
                <a:avLst/>
              </a:prstGeom>
              <a:solidFill>
                <a:schemeClr val="tx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b="1">
                  <a:latin typeface="+mj-lt"/>
                </a:endParaRPr>
              </a:p>
            </xdr:txBody>
          </xdr:sp>
        </xdr:grpSp>
      </xdr:grpSp>
      <xdr:sp macro="" textlink="">
        <xdr:nvSpPr>
          <xdr:cNvPr id="23" name="TextBox 66">
            <a:extLst>
              <a:ext uri="{FF2B5EF4-FFF2-40B4-BE49-F238E27FC236}">
                <a16:creationId xmlns:a16="http://schemas.microsoft.com/office/drawing/2014/main" id="{00000000-0008-0000-0000-000017000000}"/>
              </a:ext>
            </a:extLst>
          </xdr:cNvPr>
          <xdr:cNvSpPr txBox="1"/>
        </xdr:nvSpPr>
        <xdr:spPr>
          <a:xfrm rot="17615802">
            <a:off x="3090899" y="2662636"/>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IN" sz="1600" b="1">
              <a:solidFill>
                <a:schemeClr val="tx1">
                  <a:lumMod val="75000"/>
                  <a:lumOff val="25000"/>
                </a:schemeClr>
              </a:solidFill>
              <a:latin typeface="+mj-lt"/>
              <a:ea typeface="Open Sans" panose="020B0606030504020204" pitchFamily="34" charset="0"/>
              <a:cs typeface="Open Sans" panose="020B0606030504020204" pitchFamily="34" charset="0"/>
            </a:endParaRPr>
          </a:p>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1" baseline="0">
                <a:solidFill>
                  <a:schemeClr val="tx1">
                    <a:lumMod val="75000"/>
                    <a:lumOff val="25000"/>
                  </a:schemeClr>
                </a:solidFill>
                <a:latin typeface="+mj-lt"/>
                <a:ea typeface="Open Sans" panose="020B0606030504020204" pitchFamily="34" charset="0"/>
                <a:cs typeface="Open Sans" panose="020B0606030504020204" pitchFamily="34" charset="0"/>
              </a:rPr>
              <a:t> Estratégico </a:t>
            </a:r>
          </a:p>
          <a:p>
            <a:pPr algn="ctr"/>
            <a:r>
              <a:rPr lang="en-IN" sz="1600" b="1" baseline="0">
                <a:solidFill>
                  <a:schemeClr val="tx1">
                    <a:lumMod val="75000"/>
                    <a:lumOff val="25000"/>
                  </a:schemeClr>
                </a:solidFill>
                <a:latin typeface="+mj-lt"/>
                <a:ea typeface="Open Sans" panose="020B0606030504020204" pitchFamily="34" charset="0"/>
                <a:cs typeface="Open Sans" panose="020B0606030504020204" pitchFamily="34" charset="0"/>
              </a:rPr>
              <a:t>Institucional</a:t>
            </a:r>
          </a:p>
        </xdr:txBody>
      </xdr:sp>
      <xdr:sp macro="" textlink="">
        <xdr:nvSpPr>
          <xdr:cNvPr id="24" name="TextBox 169">
            <a:extLst>
              <a:ext uri="{FF2B5EF4-FFF2-40B4-BE49-F238E27FC236}">
                <a16:creationId xmlns:a16="http://schemas.microsoft.com/office/drawing/2014/main" id="{00000000-0008-0000-0000-000018000000}"/>
              </a:ext>
            </a:extLst>
          </xdr:cNvPr>
          <xdr:cNvSpPr txBox="1"/>
        </xdr:nvSpPr>
        <xdr:spPr>
          <a:xfrm rot="20240693">
            <a:off x="4256670" y="1456922"/>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1" kern="1200">
                <a:solidFill>
                  <a:schemeClr val="tx1"/>
                </a:solidFill>
                <a:effectLst/>
                <a:latin typeface="+mj-lt"/>
                <a:ea typeface="+mn-ea"/>
                <a:cs typeface="+mn-cs"/>
              </a:rPr>
              <a:t>Plan</a:t>
            </a:r>
            <a:r>
              <a:rPr lang="es-CO" sz="1600" b="1" kern="1200" baseline="0">
                <a:solidFill>
                  <a:schemeClr val="tx1"/>
                </a:solidFill>
                <a:effectLst/>
                <a:latin typeface="+mj-lt"/>
                <a:ea typeface="+mn-ea"/>
                <a:cs typeface="+mn-cs"/>
              </a:rPr>
              <a:t> Estratégico de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1" kern="1200" baseline="0">
                <a:solidFill>
                  <a:schemeClr val="tx1"/>
                </a:solidFill>
                <a:effectLst/>
                <a:latin typeface="+mj-lt"/>
                <a:ea typeface="+mn-ea"/>
                <a:cs typeface="+mn-cs"/>
              </a:rPr>
              <a:t>Talento Humano</a:t>
            </a:r>
            <a:endParaRPr lang="en-IN" sz="1801"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5" name="TextBox 170">
            <a:extLst>
              <a:ext uri="{FF2B5EF4-FFF2-40B4-BE49-F238E27FC236}">
                <a16:creationId xmlns:a16="http://schemas.microsoft.com/office/drawing/2014/main" id="{00000000-0008-0000-0000-000019000000}"/>
              </a:ext>
            </a:extLst>
          </xdr:cNvPr>
          <xdr:cNvSpPr txBox="1"/>
        </xdr:nvSpPr>
        <xdr:spPr>
          <a:xfrm rot="1517231">
            <a:off x="5945350" y="1444859"/>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Plan de Seguridad y </a:t>
            </a:r>
          </a:p>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Privacidad </a:t>
            </a:r>
          </a:p>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de la Información </a:t>
            </a:r>
          </a:p>
        </xdr:txBody>
      </xdr:sp>
      <xdr:sp macro="" textlink="">
        <xdr:nvSpPr>
          <xdr:cNvPr id="26" name="TextBox 171">
            <a:extLst>
              <a:ext uri="{FF2B5EF4-FFF2-40B4-BE49-F238E27FC236}">
                <a16:creationId xmlns:a16="http://schemas.microsoft.com/office/drawing/2014/main" id="{00000000-0008-0000-0000-00001A000000}"/>
              </a:ext>
            </a:extLst>
          </xdr:cNvPr>
          <xdr:cNvSpPr txBox="1"/>
        </xdr:nvSpPr>
        <xdr:spPr>
          <a:xfrm rot="4136302">
            <a:off x="7151036" y="2582448"/>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b="1" kern="1200">
                <a:solidFill>
                  <a:schemeClr val="tx1">
                    <a:lumMod val="75000"/>
                    <a:lumOff val="25000"/>
                  </a:schemeClr>
                </a:solidFill>
                <a:latin typeface="+mj-lt"/>
                <a:ea typeface="Open Sans" panose="020B0606030504020204" pitchFamily="34" charset="0"/>
                <a:cs typeface="Open Sans" panose="020B0606030504020204" pitchFamily="34" charset="0"/>
              </a:rPr>
              <a:t>Plan de Tratamiento</a:t>
            </a:r>
          </a:p>
          <a:p>
            <a:pPr algn="ctr"/>
            <a:r>
              <a:rPr lang="en-IN" sz="1600" b="1" kern="1200">
                <a:solidFill>
                  <a:schemeClr val="tx1">
                    <a:lumMod val="75000"/>
                    <a:lumOff val="25000"/>
                  </a:schemeClr>
                </a:solidFill>
                <a:latin typeface="+mj-lt"/>
                <a:ea typeface="Open Sans" panose="020B0606030504020204" pitchFamily="34" charset="0"/>
                <a:cs typeface="Open Sans" panose="020B0606030504020204" pitchFamily="34" charset="0"/>
              </a:rPr>
              <a:t> de Riesgos de Seguridad y</a:t>
            </a:r>
          </a:p>
          <a:p>
            <a:pPr algn="ctr"/>
            <a:r>
              <a:rPr lang="en-IN" sz="1600" b="1" kern="1200">
                <a:solidFill>
                  <a:schemeClr val="tx1">
                    <a:lumMod val="75000"/>
                    <a:lumOff val="25000"/>
                  </a:schemeClr>
                </a:solidFill>
                <a:latin typeface="+mj-lt"/>
                <a:ea typeface="Open Sans" panose="020B0606030504020204" pitchFamily="34" charset="0"/>
                <a:cs typeface="Open Sans" panose="020B0606030504020204" pitchFamily="34" charset="0"/>
              </a:rPr>
              <a:t>  Privacidad</a:t>
            </a:r>
          </a:p>
          <a:p>
            <a:pPr algn="ctr"/>
            <a:r>
              <a:rPr lang="en-IN" sz="1600" b="1" kern="1200">
                <a:solidFill>
                  <a:schemeClr val="tx1">
                    <a:lumMod val="75000"/>
                    <a:lumOff val="25000"/>
                  </a:schemeClr>
                </a:solidFill>
                <a:latin typeface="+mj-lt"/>
                <a:ea typeface="Open Sans" panose="020B0606030504020204" pitchFamily="34" charset="0"/>
                <a:cs typeface="Open Sans" panose="020B0606030504020204" pitchFamily="34" charset="0"/>
              </a:rPr>
              <a:t> de la Información</a:t>
            </a:r>
            <a:r>
              <a:rPr lang="en-IN" sz="1801" b="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sp macro="" textlink="">
        <xdr:nvSpPr>
          <xdr:cNvPr id="27" name="TextBox 172">
            <a:extLst>
              <a:ext uri="{FF2B5EF4-FFF2-40B4-BE49-F238E27FC236}">
                <a16:creationId xmlns:a16="http://schemas.microsoft.com/office/drawing/2014/main" id="{00000000-0008-0000-0000-00001B000000}"/>
              </a:ext>
            </a:extLst>
          </xdr:cNvPr>
          <xdr:cNvSpPr txBox="1"/>
        </xdr:nvSpPr>
        <xdr:spPr>
          <a:xfrm rot="17523945">
            <a:off x="7189160" y="4346513"/>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Plan Estratégico de </a:t>
            </a:r>
          </a:p>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Tecnologías de la  Información y </a:t>
            </a:r>
          </a:p>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Comunicaciones</a:t>
            </a:r>
          </a:p>
        </xdr:txBody>
      </xdr:sp>
      <xdr:sp macro="" textlink="">
        <xdr:nvSpPr>
          <xdr:cNvPr id="28" name="TextBox 173">
            <a:extLst>
              <a:ext uri="{FF2B5EF4-FFF2-40B4-BE49-F238E27FC236}">
                <a16:creationId xmlns:a16="http://schemas.microsoft.com/office/drawing/2014/main" id="{00000000-0008-0000-0000-00001C000000}"/>
              </a:ext>
            </a:extLst>
          </xdr:cNvPr>
          <xdr:cNvSpPr txBox="1"/>
        </xdr:nvSpPr>
        <xdr:spPr>
          <a:xfrm rot="19999067">
            <a:off x="6063376" y="549430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b="1">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1" baseline="0">
                <a:solidFill>
                  <a:schemeClr val="tx1">
                    <a:lumMod val="75000"/>
                    <a:lumOff val="25000"/>
                  </a:schemeClr>
                </a:solidFill>
                <a:latin typeface="+mj-lt"/>
                <a:ea typeface="Open Sans" panose="020B0606030504020204" pitchFamily="34" charset="0"/>
                <a:cs typeface="Open Sans" panose="020B0606030504020204" pitchFamily="34" charset="0"/>
              </a:rPr>
              <a:t> Institucional </a:t>
            </a:r>
          </a:p>
          <a:p>
            <a:pPr algn="ctr"/>
            <a:r>
              <a:rPr lang="en-IN" sz="1600" b="1" baseline="0">
                <a:solidFill>
                  <a:schemeClr val="tx1">
                    <a:lumMod val="75000"/>
                    <a:lumOff val="25000"/>
                  </a:schemeClr>
                </a:solidFill>
                <a:latin typeface="+mj-lt"/>
                <a:ea typeface="Open Sans" panose="020B0606030504020204" pitchFamily="34" charset="0"/>
                <a:cs typeface="Open Sans" panose="020B0606030504020204" pitchFamily="34" charset="0"/>
              </a:rPr>
              <a:t>de Archivos</a:t>
            </a:r>
            <a:endParaRPr lang="en-IN" sz="16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9" name="TextBox 174">
            <a:extLst>
              <a:ext uri="{FF2B5EF4-FFF2-40B4-BE49-F238E27FC236}">
                <a16:creationId xmlns:a16="http://schemas.microsoft.com/office/drawing/2014/main" id="{00000000-0008-0000-0000-00001D000000}"/>
              </a:ext>
            </a:extLst>
          </xdr:cNvPr>
          <xdr:cNvSpPr txBox="1"/>
        </xdr:nvSpPr>
        <xdr:spPr>
          <a:xfrm rot="4088502">
            <a:off x="3085274" y="433855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b="1">
                <a:solidFill>
                  <a:schemeClr val="tx1"/>
                </a:solidFill>
                <a:latin typeface="+mj-lt"/>
                <a:ea typeface="Open Sans" panose="020B0606030504020204" pitchFamily="34" charset="0"/>
                <a:cs typeface="Open Sans" panose="020B0606030504020204" pitchFamily="34" charset="0"/>
              </a:rPr>
              <a:t>Plan</a:t>
            </a:r>
            <a:r>
              <a:rPr lang="en-IN" sz="1600" b="1" baseline="0">
                <a:solidFill>
                  <a:schemeClr val="tx1"/>
                </a:solidFill>
                <a:latin typeface="+mj-lt"/>
                <a:ea typeface="Open Sans" panose="020B0606030504020204" pitchFamily="34" charset="0"/>
                <a:cs typeface="Open Sans" panose="020B0606030504020204" pitchFamily="34" charset="0"/>
              </a:rPr>
              <a:t> Anual de </a:t>
            </a:r>
          </a:p>
          <a:p>
            <a:pPr algn="ctr"/>
            <a:r>
              <a:rPr lang="en-IN" sz="1600" b="1" kern="1200" baseline="0">
                <a:solidFill>
                  <a:schemeClr val="tx1"/>
                </a:solidFill>
                <a:effectLst/>
                <a:latin typeface="+mj-lt"/>
                <a:ea typeface="+mn-ea"/>
                <a:cs typeface="+mn-cs"/>
              </a:rPr>
              <a:t>Adquisiciones</a:t>
            </a:r>
            <a:endParaRPr lang="en-IN" sz="16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0" name="TextBox 16">
            <a:hlinkClick xmlns:r="http://schemas.openxmlformats.org/officeDocument/2006/relationships" r:id="rId1"/>
            <a:extLst>
              <a:ext uri="{FF2B5EF4-FFF2-40B4-BE49-F238E27FC236}">
                <a16:creationId xmlns:a16="http://schemas.microsoft.com/office/drawing/2014/main" id="{00000000-0008-0000-0000-00001E000000}"/>
              </a:ext>
            </a:extLst>
          </xdr:cNvPr>
          <xdr:cNvSpPr txBox="1"/>
        </xdr:nvSpPr>
        <xdr:spPr>
          <a:xfrm>
            <a:off x="5167172" y="1851822"/>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PETH</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1" name="TextBox 17">
            <a:hlinkClick xmlns:r="http://schemas.openxmlformats.org/officeDocument/2006/relationships" r:id="rId2"/>
            <a:extLst>
              <a:ext uri="{FF2B5EF4-FFF2-40B4-BE49-F238E27FC236}">
                <a16:creationId xmlns:a16="http://schemas.microsoft.com/office/drawing/2014/main" id="{00000000-0008-0000-0000-00001F000000}"/>
              </a:ext>
            </a:extLst>
          </xdr:cNvPr>
          <xdr:cNvSpPr txBox="1"/>
        </xdr:nvSpPr>
        <xdr:spPr>
          <a:xfrm>
            <a:off x="6253948" y="1827355"/>
            <a:ext cx="750093" cy="30439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2000" b="1" kern="0">
                <a:solidFill>
                  <a:schemeClr val="tx1"/>
                </a:solidFill>
                <a:latin typeface="+mj-lt"/>
                <a:ea typeface="Open Sans" panose="020B0606030504020204" pitchFamily="34" charset="0"/>
                <a:cs typeface="Open Sans" panose="020B0606030504020204" pitchFamily="34" charset="0"/>
              </a:rPr>
              <a:t>PSPI</a:t>
            </a:r>
            <a:endParaRPr lang="en-US" sz="20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2" name="TextBox 19">
            <a:hlinkClick xmlns:r="http://schemas.openxmlformats.org/officeDocument/2006/relationships" r:id="rId3"/>
            <a:extLst>
              <a:ext uri="{FF2B5EF4-FFF2-40B4-BE49-F238E27FC236}">
                <a16:creationId xmlns:a16="http://schemas.microsoft.com/office/drawing/2014/main" id="{00000000-0008-0000-0000-000020000000}"/>
              </a:ext>
            </a:extLst>
          </xdr:cNvPr>
          <xdr:cNvSpPr txBox="1"/>
        </xdr:nvSpPr>
        <xdr:spPr>
          <a:xfrm>
            <a:off x="7333700" y="2796098"/>
            <a:ext cx="88057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lumMod val="75000"/>
                    <a:lumOff val="25000"/>
                  </a:schemeClr>
                </a:solidFill>
                <a:latin typeface="+mj-lt"/>
                <a:ea typeface="Open Sans" panose="020B0606030504020204" pitchFamily="34" charset="0"/>
                <a:cs typeface="Open Sans" panose="020B0606030504020204" pitchFamily="34" charset="0"/>
              </a:rPr>
              <a:t>PTRSPI</a:t>
            </a:r>
            <a:endParaRPr lang="en-US" sz="18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33" name="TextBox 20">
            <a:hlinkClick xmlns:r="http://schemas.openxmlformats.org/officeDocument/2006/relationships" r:id="rId4"/>
            <a:extLst>
              <a:ext uri="{FF2B5EF4-FFF2-40B4-BE49-F238E27FC236}">
                <a16:creationId xmlns:a16="http://schemas.microsoft.com/office/drawing/2014/main" id="{00000000-0008-0000-0000-000021000000}"/>
              </a:ext>
            </a:extLst>
          </xdr:cNvPr>
          <xdr:cNvSpPr txBox="1"/>
        </xdr:nvSpPr>
        <xdr:spPr>
          <a:xfrm>
            <a:off x="7592188" y="4203503"/>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PETI</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4" name="TextBox 21">
            <a:hlinkClick xmlns:r="http://schemas.openxmlformats.org/officeDocument/2006/relationships" r:id="rId5"/>
            <a:extLst>
              <a:ext uri="{FF2B5EF4-FFF2-40B4-BE49-F238E27FC236}">
                <a16:creationId xmlns:a16="http://schemas.microsoft.com/office/drawing/2014/main" id="{00000000-0008-0000-0000-000022000000}"/>
              </a:ext>
            </a:extLst>
          </xdr:cNvPr>
          <xdr:cNvSpPr txBox="1"/>
        </xdr:nvSpPr>
        <xdr:spPr>
          <a:xfrm>
            <a:off x="6235398" y="5470087"/>
            <a:ext cx="88234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PINAR</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5" name="TextBox 22">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5213129" y="5453137"/>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PTEP</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6" name="TextBox 23">
            <a:hlinkClick xmlns:r="http://schemas.openxmlformats.org/officeDocument/2006/relationships" r:id="rId7"/>
            <a:extLst>
              <a:ext uri="{FF2B5EF4-FFF2-40B4-BE49-F238E27FC236}">
                <a16:creationId xmlns:a16="http://schemas.microsoft.com/office/drawing/2014/main" id="{00000000-0008-0000-0000-000024000000}"/>
              </a:ext>
            </a:extLst>
          </xdr:cNvPr>
          <xdr:cNvSpPr txBox="1"/>
        </xdr:nvSpPr>
        <xdr:spPr>
          <a:xfrm>
            <a:off x="3908993" y="4234521"/>
            <a:ext cx="750093" cy="28206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 </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7" name="TextBox 24">
            <a:hlinkClick xmlns:r="http://schemas.openxmlformats.org/officeDocument/2006/relationships" r:id="rId8"/>
            <a:extLst>
              <a:ext uri="{FF2B5EF4-FFF2-40B4-BE49-F238E27FC236}">
                <a16:creationId xmlns:a16="http://schemas.microsoft.com/office/drawing/2014/main" id="{00000000-0008-0000-0000-000025000000}"/>
              </a:ext>
            </a:extLst>
          </xdr:cNvPr>
          <xdr:cNvSpPr txBox="1"/>
        </xdr:nvSpPr>
        <xdr:spPr>
          <a:xfrm>
            <a:off x="3895883" y="2804189"/>
            <a:ext cx="880395"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PEI</a:t>
            </a:r>
            <a:endParaRPr lang="en-US" sz="1800" b="1">
              <a:solidFill>
                <a:schemeClr val="tx1"/>
              </a:solidFill>
              <a:latin typeface="+mj-lt"/>
              <a:ea typeface="Open Sans" panose="020B0606030504020204" pitchFamily="34" charset="0"/>
              <a:cs typeface="Open Sans" panose="020B0606030504020204" pitchFamily="34" charset="0"/>
            </a:endParaRPr>
          </a:p>
        </xdr:txBody>
      </xdr:sp>
    </xdr:grpSp>
    <xdr:clientData/>
  </xdr:twoCellAnchor>
  <xdr:twoCellAnchor editAs="oneCell">
    <xdr:from>
      <xdr:col>9</xdr:col>
      <xdr:colOff>724959</xdr:colOff>
      <xdr:row>0</xdr:row>
      <xdr:rowOff>142875</xdr:rowOff>
    </xdr:from>
    <xdr:to>
      <xdr:col>11</xdr:col>
      <xdr:colOff>261937</xdr:colOff>
      <xdr:row>3</xdr:row>
      <xdr:rowOff>111862</xdr:rowOff>
    </xdr:to>
    <xdr:pic>
      <xdr:nvPicPr>
        <xdr:cNvPr id="136" name="Imagen 135">
          <a:extLst>
            <a:ext uri="{FF2B5EF4-FFF2-40B4-BE49-F238E27FC236}">
              <a16:creationId xmlns:a16="http://schemas.microsoft.com/office/drawing/2014/main" id="{6C54B58E-FF49-46F7-B86C-1159E263D4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7261490" y="142875"/>
          <a:ext cx="989541" cy="540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564022</xdr:colOff>
      <xdr:row>0</xdr:row>
      <xdr:rowOff>111236</xdr:rowOff>
    </xdr:from>
    <xdr:to>
      <xdr:col>0</xdr:col>
      <xdr:colOff>2408464</xdr:colOff>
      <xdr:row>2</xdr:row>
      <xdr:rowOff>202848</xdr:rowOff>
    </xdr:to>
    <xdr:pic>
      <xdr:nvPicPr>
        <xdr:cNvPr id="2" name="Imagen 1">
          <a:extLst>
            <a:ext uri="{FF2B5EF4-FFF2-40B4-BE49-F238E27FC236}">
              <a16:creationId xmlns:a16="http://schemas.microsoft.com/office/drawing/2014/main" id="{F41A4D64-3A05-4AB8-9892-3C35790C5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022" y="111236"/>
          <a:ext cx="1844442" cy="10060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366272</xdr:colOff>
      <xdr:row>0</xdr:row>
      <xdr:rowOff>0</xdr:rowOff>
    </xdr:from>
    <xdr:to>
      <xdr:col>0</xdr:col>
      <xdr:colOff>1520969</xdr:colOff>
      <xdr:row>4</xdr:row>
      <xdr:rowOff>265339</xdr:rowOff>
    </xdr:to>
    <xdr:pic>
      <xdr:nvPicPr>
        <xdr:cNvPr id="2" name="Imagen 1">
          <a:extLst>
            <a:ext uri="{FF2B5EF4-FFF2-40B4-BE49-F238E27FC236}">
              <a16:creationId xmlns:a16="http://schemas.microsoft.com/office/drawing/2014/main" id="{741D189C-06DD-4B61-A68B-64F4E7445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6272" y="0"/>
          <a:ext cx="1154697" cy="638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406104</xdr:colOff>
      <xdr:row>0</xdr:row>
      <xdr:rowOff>0</xdr:rowOff>
    </xdr:from>
    <xdr:to>
      <xdr:col>0</xdr:col>
      <xdr:colOff>1719573</xdr:colOff>
      <xdr:row>4</xdr:row>
      <xdr:rowOff>311830</xdr:rowOff>
    </xdr:to>
    <xdr:pic>
      <xdr:nvPicPr>
        <xdr:cNvPr id="2" name="Imagen 1">
          <a:extLst>
            <a:ext uri="{FF2B5EF4-FFF2-40B4-BE49-F238E27FC236}">
              <a16:creationId xmlns:a16="http://schemas.microsoft.com/office/drawing/2014/main" id="{10AE1180-1CD8-43FD-ADFF-EF2665EB7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6104" y="0"/>
          <a:ext cx="1313469" cy="72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1698149</xdr:colOff>
      <xdr:row>2</xdr:row>
      <xdr:rowOff>206793</xdr:rowOff>
    </xdr:to>
    <xdr:pic>
      <xdr:nvPicPr>
        <xdr:cNvPr id="2" name="Imagen 1">
          <a:extLst>
            <a:ext uri="{FF2B5EF4-FFF2-40B4-BE49-F238E27FC236}">
              <a16:creationId xmlns:a16="http://schemas.microsoft.com/office/drawing/2014/main" id="{D27C9471-13A4-46E2-A703-100F9A49A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7776" cy="71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3F25385E-9F7D-4195-8F6A-250CA8215511}"/>
            </a:ext>
          </a:extLst>
        </xdr:cNvPr>
        <xdr:cNvSpPr>
          <a:spLocks noGrp="1"/>
        </xdr:cNvSpPr>
      </xdr:nvSpPr>
      <xdr:spPr>
        <a:xfrm>
          <a:off x="0" y="0"/>
          <a:ext cx="10134600" cy="1301631"/>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D807F5CE-3CDE-494A-9597-364EBF3966F1}"/>
            </a:ext>
          </a:extLst>
        </xdr:cNvPr>
        <xdr:cNvSpPr>
          <a:spLocks/>
        </xdr:cNvSpPr>
      </xdr:nvSpPr>
      <xdr:spPr bwMode="auto">
        <a:xfrm>
          <a:off x="5289209" y="4400225"/>
          <a:ext cx="1558886" cy="2172834"/>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8352CB5C-81A3-4A75-8C56-D40902140C43}"/>
            </a:ext>
          </a:extLst>
        </xdr:cNvPr>
        <xdr:cNvSpPr>
          <a:spLocks/>
        </xdr:cNvSpPr>
      </xdr:nvSpPr>
      <xdr:spPr bwMode="auto">
        <a:xfrm>
          <a:off x="5289209"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05FDFC03-13FA-4617-AB94-7A0A33B702A6}"/>
            </a:ext>
          </a:extLst>
        </xdr:cNvPr>
        <xdr:cNvSpPr>
          <a:spLocks/>
        </xdr:cNvSpPr>
      </xdr:nvSpPr>
      <xdr:spPr bwMode="auto">
        <a:xfrm>
          <a:off x="3131768"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8F483DBF-5634-4B36-9D1A-161F4258BB26}"/>
            </a:ext>
          </a:extLst>
        </xdr:cNvPr>
        <xdr:cNvSpPr>
          <a:spLocks/>
        </xdr:cNvSpPr>
      </xdr:nvSpPr>
      <xdr:spPr bwMode="auto">
        <a:xfrm>
          <a:off x="3131768" y="4400225"/>
          <a:ext cx="825552" cy="57617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D7FAF998-638D-4C8C-82B4-442C0E4547AE}"/>
            </a:ext>
          </a:extLst>
        </xdr:cNvPr>
        <xdr:cNvSpPr>
          <a:spLocks/>
        </xdr:cNvSpPr>
      </xdr:nvSpPr>
      <xdr:spPr bwMode="auto">
        <a:xfrm>
          <a:off x="979647" y="4400225"/>
          <a:ext cx="1562433" cy="2172834"/>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C717077E-BFA8-4895-B22A-D614FFE8A7F7}"/>
            </a:ext>
          </a:extLst>
        </xdr:cNvPr>
        <xdr:cNvSpPr>
          <a:spLocks/>
        </xdr:cNvSpPr>
      </xdr:nvSpPr>
      <xdr:spPr bwMode="auto">
        <a:xfrm>
          <a:off x="979647"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E8366EEA-0DC5-426C-B0BF-5E7E1200012B}"/>
            </a:ext>
          </a:extLst>
        </xdr:cNvPr>
        <xdr:cNvSpPr>
          <a:spLocks/>
        </xdr:cNvSpPr>
      </xdr:nvSpPr>
      <xdr:spPr bwMode="auto">
        <a:xfrm>
          <a:off x="7441330"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41BC8BE8-7D7F-46F7-BC7E-B08C6D56EB27}"/>
            </a:ext>
          </a:extLst>
        </xdr:cNvPr>
        <xdr:cNvSpPr>
          <a:spLocks/>
        </xdr:cNvSpPr>
      </xdr:nvSpPr>
      <xdr:spPr bwMode="auto">
        <a:xfrm>
          <a:off x="7441330" y="4400225"/>
          <a:ext cx="825552" cy="57617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28EB2787-42BA-47D4-A9D5-F4F256792F92}"/>
            </a:ext>
          </a:extLst>
        </xdr:cNvPr>
        <xdr:cNvSpPr>
          <a:spLocks noChangeArrowheads="1"/>
        </xdr:cNvSpPr>
      </xdr:nvSpPr>
      <xdr:spPr bwMode="auto">
        <a:xfrm>
          <a:off x="7932564" y="1602012"/>
          <a:ext cx="1524333" cy="3374385"/>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44F05E6C-0964-4B24-BFA9-4F42E71ADB2A}"/>
            </a:ext>
          </a:extLst>
        </xdr:cNvPr>
        <xdr:cNvSpPr>
          <a:spLocks noChangeArrowheads="1"/>
        </xdr:cNvSpPr>
      </xdr:nvSpPr>
      <xdr:spPr bwMode="auto">
        <a:xfrm>
          <a:off x="5778671" y="1602012"/>
          <a:ext cx="1526107" cy="3374385"/>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hlinkClick xmlns:r="http://schemas.openxmlformats.org/officeDocument/2006/relationships" r:id="rId3"/>
          <a:extLst>
            <a:ext uri="{FF2B5EF4-FFF2-40B4-BE49-F238E27FC236}">
              <a16:creationId xmlns:a16="http://schemas.microsoft.com/office/drawing/2014/main" id="{85E8520E-D63C-4A4D-ABF8-F79919B45654}"/>
            </a:ext>
          </a:extLst>
        </xdr:cNvPr>
        <xdr:cNvSpPr>
          <a:spLocks noChangeArrowheads="1"/>
        </xdr:cNvSpPr>
      </xdr:nvSpPr>
      <xdr:spPr bwMode="auto">
        <a:xfrm>
          <a:off x="3666139" y="1602011"/>
          <a:ext cx="1562433" cy="3374385"/>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4"/>
          <a:extLst>
            <a:ext uri="{FF2B5EF4-FFF2-40B4-BE49-F238E27FC236}">
              <a16:creationId xmlns:a16="http://schemas.microsoft.com/office/drawing/2014/main" id="{A00F6ACE-1AE8-4F96-BEC0-D5E41D9667F8}"/>
            </a:ext>
          </a:extLst>
        </xdr:cNvPr>
        <xdr:cNvSpPr>
          <a:spLocks noChangeArrowheads="1"/>
        </xdr:cNvSpPr>
      </xdr:nvSpPr>
      <xdr:spPr bwMode="auto">
        <a:xfrm>
          <a:off x="1451448" y="1602011"/>
          <a:ext cx="1545157" cy="3374385"/>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9A19B9A1-E5F9-4C1D-BCF1-16AD714FC287}"/>
            </a:ext>
          </a:extLst>
        </xdr:cNvPr>
        <xdr:cNvSpPr txBox="1"/>
      </xdr:nvSpPr>
      <xdr:spPr>
        <a:xfrm>
          <a:off x="1445219" y="3289203"/>
          <a:ext cx="1562434" cy="90891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E3A1957C-38BE-4820-9C9A-D497BB426A1D}"/>
            </a:ext>
          </a:extLst>
        </xdr:cNvPr>
        <xdr:cNvGrpSpPr/>
      </xdr:nvGrpSpPr>
      <xdr:grpSpPr>
        <a:xfrm>
          <a:off x="6275479" y="1886342"/>
          <a:ext cx="718714" cy="694482"/>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E230A17D-4137-9C90-393F-B1E8BD67E1AE}"/>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AC241D33-5AEE-D4A2-694D-21687FF990A4}"/>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997C37F4-0524-4500-85DF-2A5CCFBD4310}"/>
            </a:ext>
          </a:extLst>
        </xdr:cNvPr>
        <xdr:cNvSpPr>
          <a:spLocks noEditPoints="1"/>
        </xdr:cNvSpPr>
      </xdr:nvSpPr>
      <xdr:spPr bwMode="auto">
        <a:xfrm>
          <a:off x="1911068" y="1815945"/>
          <a:ext cx="642189" cy="84057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4797DD99-8B50-43EC-B01C-E588DBB42FC3}"/>
            </a:ext>
          </a:extLst>
        </xdr:cNvPr>
        <xdr:cNvSpPr txBox="1"/>
      </xdr:nvSpPr>
      <xdr:spPr>
        <a:xfrm>
          <a:off x="5780444" y="3266168"/>
          <a:ext cx="1524334" cy="110896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337820</xdr:colOff>
      <xdr:row>9</xdr:row>
      <xdr:rowOff>2219</xdr:rowOff>
    </xdr:from>
    <xdr:to>
      <xdr:col>6</xdr:col>
      <xdr:colOff>487045</xdr:colOff>
      <xdr:row>9</xdr:row>
      <xdr:rowOff>162027</xdr:rowOff>
    </xdr:to>
    <xdr:pic>
      <xdr:nvPicPr>
        <xdr:cNvPr id="21" name="Gráfico 4" descr="Manos aplaudiendo">
          <a:extLst>
            <a:ext uri="{FF2B5EF4-FFF2-40B4-BE49-F238E27FC236}">
              <a16:creationId xmlns:a16="http://schemas.microsoft.com/office/drawing/2014/main" id="{F18D578A-0BDF-4F51-8CD7-A79DCDA6592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57320" y="1716719"/>
          <a:ext cx="873125" cy="950383"/>
        </a:xfrm>
        <a:prstGeom prst="rect">
          <a:avLst/>
        </a:prstGeom>
      </xdr:spPr>
    </xdr:pic>
    <xdr:clientData/>
  </xdr:twoCellAnchor>
  <xdr:twoCellAnchor editAs="oneCell">
    <xdr:from>
      <xdr:col>11</xdr:col>
      <xdr:colOff>307697</xdr:colOff>
      <xdr:row>8</xdr:row>
      <xdr:rowOff>182497</xdr:rowOff>
    </xdr:from>
    <xdr:to>
      <xdr:col>12</xdr:col>
      <xdr:colOff>460097</xdr:colOff>
      <xdr:row>9</xdr:row>
      <xdr:rowOff>138048</xdr:rowOff>
    </xdr:to>
    <xdr:pic>
      <xdr:nvPicPr>
        <xdr:cNvPr id="22" name="Gráfico 15" descr="Reunión">
          <a:extLst>
            <a:ext uri="{FF2B5EF4-FFF2-40B4-BE49-F238E27FC236}">
              <a16:creationId xmlns:a16="http://schemas.microsoft.com/office/drawing/2014/main" id="{A8781865-53EF-48E6-B230-BEBB0032C0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270597" y="1706497"/>
          <a:ext cx="876300" cy="969283"/>
        </a:xfrm>
        <a:prstGeom prst="rect">
          <a:avLst/>
        </a:prstGeom>
      </xdr:spPr>
    </xdr:pic>
    <xdr:clientData/>
  </xdr:twoCellAnchor>
  <xdr:twoCellAnchor editAs="oneCell">
    <xdr:from>
      <xdr:col>0</xdr:col>
      <xdr:colOff>0</xdr:colOff>
      <xdr:row>1</xdr:row>
      <xdr:rowOff>63501</xdr:rowOff>
    </xdr:from>
    <xdr:to>
      <xdr:col>1</xdr:col>
      <xdr:colOff>36285</xdr:colOff>
      <xdr:row>2</xdr:row>
      <xdr:rowOff>25401</xdr:rowOff>
    </xdr:to>
    <xdr:pic>
      <xdr:nvPicPr>
        <xdr:cNvPr id="23" name="Imagen 22">
          <a:hlinkClick xmlns:r="http://schemas.openxmlformats.org/officeDocument/2006/relationships" r:id="rId9"/>
          <a:extLst>
            <a:ext uri="{FF2B5EF4-FFF2-40B4-BE49-F238E27FC236}">
              <a16:creationId xmlns:a16="http://schemas.microsoft.com/office/drawing/2014/main" id="{4F6FF371-9367-41AA-B6DD-D6FBBC25C8A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54001"/>
          <a:ext cx="760185" cy="1128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373944</xdr:colOff>
      <xdr:row>0</xdr:row>
      <xdr:rowOff>28222</xdr:rowOff>
    </xdr:from>
    <xdr:to>
      <xdr:col>0</xdr:col>
      <xdr:colOff>1787281</xdr:colOff>
      <xdr:row>2</xdr:row>
      <xdr:rowOff>194532</xdr:rowOff>
    </xdr:to>
    <xdr:pic>
      <xdr:nvPicPr>
        <xdr:cNvPr id="2" name="Imagen 3">
          <a:extLst>
            <a:ext uri="{FF2B5EF4-FFF2-40B4-BE49-F238E27FC236}">
              <a16:creationId xmlns:a16="http://schemas.microsoft.com/office/drawing/2014/main" id="{B2E5A032-61EE-41B1-9F22-93A5A54EB7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3944" y="28222"/>
          <a:ext cx="1413337" cy="77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417285</xdr:colOff>
      <xdr:row>0</xdr:row>
      <xdr:rowOff>63500</xdr:rowOff>
    </xdr:from>
    <xdr:to>
      <xdr:col>0</xdr:col>
      <xdr:colOff>1830622</xdr:colOff>
      <xdr:row>2</xdr:row>
      <xdr:rowOff>235857</xdr:rowOff>
    </xdr:to>
    <xdr:pic>
      <xdr:nvPicPr>
        <xdr:cNvPr id="2" name="Imagen 3">
          <a:extLst>
            <a:ext uri="{FF2B5EF4-FFF2-40B4-BE49-F238E27FC236}">
              <a16:creationId xmlns:a16="http://schemas.microsoft.com/office/drawing/2014/main" id="{330D110B-6BAD-4997-B3FC-BD10D0DD0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7285" y="0"/>
          <a:ext cx="141333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290286</xdr:colOff>
      <xdr:row>0</xdr:row>
      <xdr:rowOff>90715</xdr:rowOff>
    </xdr:from>
    <xdr:to>
      <xdr:col>0</xdr:col>
      <xdr:colOff>1703623</xdr:colOff>
      <xdr:row>2</xdr:row>
      <xdr:rowOff>263072</xdr:rowOff>
    </xdr:to>
    <xdr:pic>
      <xdr:nvPicPr>
        <xdr:cNvPr id="2" name="Imagen 3">
          <a:extLst>
            <a:ext uri="{FF2B5EF4-FFF2-40B4-BE49-F238E27FC236}">
              <a16:creationId xmlns:a16="http://schemas.microsoft.com/office/drawing/2014/main" id="{1DD79D6E-3419-4939-9426-26ADBEFB6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0286" y="90715"/>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9524</xdr:colOff>
      <xdr:row>0</xdr:row>
      <xdr:rowOff>133349</xdr:rowOff>
    </xdr:from>
    <xdr:to>
      <xdr:col>0</xdr:col>
      <xdr:colOff>9524</xdr:colOff>
      <xdr:row>4</xdr:row>
      <xdr:rowOff>28575</xdr:rowOff>
    </xdr:to>
    <xdr:pic>
      <xdr:nvPicPr>
        <xdr:cNvPr id="2" name="Imagen 1" descr="Logo de Superintendencia Nacional de Salud">
          <a:extLst>
            <a:ext uri="{FF2B5EF4-FFF2-40B4-BE49-F238E27FC236}">
              <a16:creationId xmlns:a16="http://schemas.microsoft.com/office/drawing/2014/main" id="{D92D93D9-847D-4C17-A8C2-1C487C2CC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33349"/>
          <a:ext cx="0" cy="1247776"/>
        </a:xfrm>
        <a:prstGeom prst="rect">
          <a:avLst/>
        </a:prstGeom>
      </xdr:spPr>
    </xdr:pic>
    <xdr:clientData/>
  </xdr:twoCellAnchor>
  <xdr:twoCellAnchor>
    <xdr:from>
      <xdr:col>0</xdr:col>
      <xdr:colOff>763442</xdr:colOff>
      <xdr:row>0</xdr:row>
      <xdr:rowOff>24533</xdr:rowOff>
    </xdr:from>
    <xdr:to>
      <xdr:col>0</xdr:col>
      <xdr:colOff>2287710</xdr:colOff>
      <xdr:row>2</xdr:row>
      <xdr:rowOff>253999</xdr:rowOff>
    </xdr:to>
    <xdr:pic>
      <xdr:nvPicPr>
        <xdr:cNvPr id="3" name="Imagen 3">
          <a:extLst>
            <a:ext uri="{FF2B5EF4-FFF2-40B4-BE49-F238E27FC236}">
              <a16:creationId xmlns:a16="http://schemas.microsoft.com/office/drawing/2014/main" id="{BCCB3FB6-FB02-4B15-B358-818E8019CB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63442" y="24533"/>
          <a:ext cx="1524268" cy="83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1702594</xdr:colOff>
      <xdr:row>2</xdr:row>
      <xdr:rowOff>202348</xdr:rowOff>
    </xdr:to>
    <xdr:pic>
      <xdr:nvPicPr>
        <xdr:cNvPr id="2" name="Imagen 1">
          <a:extLst>
            <a:ext uri="{FF2B5EF4-FFF2-40B4-BE49-F238E27FC236}">
              <a16:creationId xmlns:a16="http://schemas.microsoft.com/office/drawing/2014/main" id="{24EF1E8D-3D50-49A5-9B07-D20C26A5E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4601" cy="7143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1049450</xdr:colOff>
      <xdr:row>53</xdr:row>
      <xdr:rowOff>176033</xdr:rowOff>
    </xdr:from>
    <xdr:to>
      <xdr:col>23</xdr:col>
      <xdr:colOff>2345531</xdr:colOff>
      <xdr:row>1048576</xdr:row>
      <xdr:rowOff>145937</xdr:rowOff>
    </xdr:to>
    <xdr:pic>
      <xdr:nvPicPr>
        <xdr:cNvPr id="2" name="Imagen 1">
          <a:extLst>
            <a:ext uri="{FF2B5EF4-FFF2-40B4-BE49-F238E27FC236}">
              <a16:creationId xmlns:a16="http://schemas.microsoft.com/office/drawing/2014/main" id="{44B4BAFD-DB6A-4624-91A3-601E8B28A4F2}"/>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18551638" y="72589846"/>
          <a:ext cx="5903799" cy="3395842"/>
        </a:xfrm>
        <a:prstGeom prst="rect">
          <a:avLst/>
        </a:prstGeom>
      </xdr:spPr>
    </xdr:pic>
    <xdr:clientData/>
  </xdr:twoCellAnchor>
  <xdr:twoCellAnchor editAs="oneCell">
    <xdr:from>
      <xdr:col>0</xdr:col>
      <xdr:colOff>231322</xdr:colOff>
      <xdr:row>0</xdr:row>
      <xdr:rowOff>0</xdr:rowOff>
    </xdr:from>
    <xdr:to>
      <xdr:col>0</xdr:col>
      <xdr:colOff>1535117</xdr:colOff>
      <xdr:row>2</xdr:row>
      <xdr:rowOff>94724</xdr:rowOff>
    </xdr:to>
    <xdr:pic>
      <xdr:nvPicPr>
        <xdr:cNvPr id="3" name="Imagen 2">
          <a:extLst>
            <a:ext uri="{FF2B5EF4-FFF2-40B4-BE49-F238E27FC236}">
              <a16:creationId xmlns:a16="http://schemas.microsoft.com/office/drawing/2014/main" id="{7C5F389F-A47B-460E-BAD6-A5EF63415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1322" y="0"/>
          <a:ext cx="1303795" cy="704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8.%20SEPTIEMBRE/2.1.%20DEFT05%20SG_GD.xlsx" TargetMode="External"/><Relationship Id="rId1" Type="http://schemas.openxmlformats.org/officeDocument/2006/relationships/externalLinkPath" Target="/personal/andrea_lopez_supersalud_gov_co/Documents/2024/PAG%202024/MODIFICACIONES/8.%20SEPTIEMBRE/2.1.%20DEFT05%20SG_G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JUNIO/5.1.%20DEFT05_SG_TH.xlsx" TargetMode="External"/><Relationship Id="rId1" Type="http://schemas.openxmlformats.org/officeDocument/2006/relationships/externalLinkPath" Target="/personal/andrea_lopez_supersalud_gov_co/Documents/2024/PAG%202024/MODIFICACIONES/JUNIO/5.1.%20DEFT05_SG_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scar.rodriguez/Documents/Datos%20Oscar%20R/PAG%202015/Deleg.Superv.Instit/PAG%202015%20CONSOLIDADO%20SDSI%20-%20Dic%201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personal/william_ruiz_supersalud_gov_co/Documents/Documentos/SuperArgo%202023/Objetivos%202023_2/Planeaci&#243;n%20GGD/PAG/Autodiagn&#243;stico%20MGDA_LB2023_Proyecci&#243;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INAR"/>
      <sheetName val="Metadatos"/>
      <sheetName val="TABLA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BIEN"/>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hyperlink" Target="https://supersalud.sharepoint.com/:f:/s/GrupodeSeguridadDigital/IgAqw8v4WnA1R4aivJ3-wCY6AbjlKR8g3QdCYL9VKFm4Wgk?e=d5WFxi" TargetMode="External"/><Relationship Id="rId7" Type="http://schemas.openxmlformats.org/officeDocument/2006/relationships/comments" Target="../comments9.xml"/><Relationship Id="rId2" Type="http://schemas.openxmlformats.org/officeDocument/2006/relationships/hyperlink" Target="https://supersalud.sharepoint.com/:f:/s/GrupodeSeguridadDigital/IgCPFNZG7jkhRq_1y8Rl9oDMAY14Yq-bk8FiftVyBCPTY2I?e=xhg04m" TargetMode="External"/><Relationship Id="rId1" Type="http://schemas.openxmlformats.org/officeDocument/2006/relationships/hyperlink" Target="https://supersalud.sharepoint.com/:f:/g/GEGATI/EijnG5J1nPFDiZUMFvtaHSQBZ5yCPl6A2JK5tVRJETVDSw?e=pBph3u" TargetMode="External"/><Relationship Id="rId6" Type="http://schemas.openxmlformats.org/officeDocument/2006/relationships/vmlDrawing" Target="../drawings/vmlDrawing9.vml"/><Relationship Id="rId5" Type="http://schemas.openxmlformats.org/officeDocument/2006/relationships/drawing" Target="../drawings/drawing11.xml"/><Relationship Id="rId4" Type="http://schemas.openxmlformats.org/officeDocument/2006/relationships/hyperlink" Target="https://supersalud.sharepoint.com/:f:/s/GrupodeSeguridadDigital/IgC0UZaUMHNxQ7L6bC6T26KbASyYQaOcHAMTyhZx2PhSxB8?e=zOSKt6" TargetMode="External"/></Relationships>
</file>

<file path=xl/worksheets/_rels/sheet12.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supersalud.sharepoint.com/:f:/s/GrupodeSeguridadDigital/IgBE9mpYd2OMSqtrs-JAceZ1AeZp02azwnqrkLke7x8qk8k?e=17OiEq" TargetMode="External"/><Relationship Id="rId7" Type="http://schemas.openxmlformats.org/officeDocument/2006/relationships/vmlDrawing" Target="../drawings/vmlDrawing10.vml"/><Relationship Id="rId2" Type="http://schemas.openxmlformats.org/officeDocument/2006/relationships/hyperlink" Target="https://supersalud.sharepoint.com/:f:/s/GrupodeSeguridadDigital/IgBE9mpYd2OMSqtrs-JAceZ1AeZp02azwnqrkLke7x8qk8k?e=17OiEq" TargetMode="External"/><Relationship Id="rId1" Type="http://schemas.openxmlformats.org/officeDocument/2006/relationships/hyperlink" Target="https://supersalud.sharepoint.com/:f:/s/GrupodeSeguridadDigital/IgBE9mpYd2OMSqtrs-JAceZ1AeZp02azwnqrkLke7x8qk8k?e=17OiEq" TargetMode="External"/><Relationship Id="rId6" Type="http://schemas.openxmlformats.org/officeDocument/2006/relationships/drawing" Target="../drawings/drawing12.xml"/><Relationship Id="rId5" Type="http://schemas.openxmlformats.org/officeDocument/2006/relationships/printerSettings" Target="../printerSettings/printerSettings8.bin"/><Relationship Id="rId4" Type="http://schemas.openxmlformats.org/officeDocument/2006/relationships/hyperlink" Target="https://supersalud.sharepoint.com/:f:/s/GrupodeSeguridadDigital/IgBE9mpYd2OMSqtrs-JAceZ1AeZp02azwnqrkLke7x8qk8k?e=17OiEq" TargetMode="Externa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f:/r/personal/angelica_sanchez_supersalud_gov_co/Documents/EVIDENCIAS%20INDICADOR%20-%20Nuevas%20sedes%20y%20oficinas%20de%20la%20Superintendencia%20Nacional%20de%20Salud%20en%20territorio?csf=1&amp;web=1&amp;e=fUPgbHSe%20relacionan%20la%20siguinetes%20evidencias:1)%20Estudio%20de%20mercado%20regional%20Orinoquia%20(Villavicencio)2)%20%20Estudio%20de%20t&#237;tulos%20inmuebles%20Villavicencio3)%20Concepto%20jur&#237;dico%20inmueble%20Villavicencio4)%20Comunicaci&#243;n%20bloqueo%20exhibici&#243;n%20inmueble%20Villavicencio5)%20Correo%20justificaci&#243;n%20cambio%20de%20sede6)%20Solicitud%20modificaci&#243;n%20cambio%20de%20sede%20Cto%20218%20de%2020237)Res120255000000004516_00002%20enero%20202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17E-31AB-4384-801B-BAE52AFEA979}">
  <sheetPr>
    <tabColor theme="0" tint="-4.9989318521683403E-2"/>
  </sheetPr>
  <dimension ref="A2:M3331"/>
  <sheetViews>
    <sheetView tabSelected="1" zoomScale="80" zoomScaleNormal="80" workbookViewId="0">
      <selection activeCell="K5" sqref="K5"/>
    </sheetView>
  </sheetViews>
  <sheetFormatPr baseColWidth="10" defaultColWidth="0" defaultRowHeight="15" customHeight="1"/>
  <cols>
    <col min="1" max="12" width="10.85546875" style="52" customWidth="1"/>
    <col min="13" max="13" width="0" style="52" hidden="1" customWidth="1"/>
    <col min="14" max="16384" width="11.42578125" style="52" hidden="1"/>
  </cols>
  <sheetData>
    <row r="2" spans="1:1" ht="15" customHeight="1">
      <c r="A2" s="215" t="s">
        <v>771</v>
      </c>
    </row>
    <row r="3" spans="1:1" ht="15" customHeight="1">
      <c r="A3" s="215" t="s">
        <v>772</v>
      </c>
    </row>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row r="1613" ht="15" hidden="1" customHeight="1"/>
    <row r="1614" ht="15" hidden="1" customHeight="1"/>
    <row r="1615" ht="15" hidden="1" customHeight="1"/>
    <row r="1616" ht="15" hidden="1" customHeight="1"/>
    <row r="1617" ht="15" hidden="1" customHeight="1"/>
    <row r="1618" ht="15" hidden="1" customHeight="1"/>
    <row r="1619" ht="15" hidden="1" customHeight="1"/>
    <row r="1620" ht="15" hidden="1" customHeight="1"/>
    <row r="1621" ht="15" hidden="1" customHeight="1"/>
    <row r="1622" ht="15" hidden="1" customHeight="1"/>
    <row r="1623" ht="15" hidden="1" customHeight="1"/>
    <row r="1624" ht="15" hidden="1" customHeight="1"/>
    <row r="1625" ht="15" hidden="1" customHeight="1"/>
    <row r="1626" ht="15" hidden="1" customHeight="1"/>
    <row r="1627" ht="15" hidden="1" customHeight="1"/>
    <row r="1628" ht="15" hidden="1" customHeight="1"/>
    <row r="1629" ht="15" hidden="1" customHeight="1"/>
    <row r="1630" ht="15" hidden="1" customHeight="1"/>
    <row r="1631" ht="15" hidden="1" customHeight="1"/>
    <row r="1632" ht="15" hidden="1" customHeight="1"/>
    <row r="1633" ht="15" hidden="1" customHeight="1"/>
    <row r="1634" ht="15" hidden="1" customHeight="1"/>
    <row r="1635" ht="15" hidden="1" customHeight="1"/>
    <row r="1636" ht="15" hidden="1" customHeight="1"/>
    <row r="1637" ht="15" hidden="1" customHeight="1"/>
    <row r="1638" ht="15" hidden="1" customHeight="1"/>
    <row r="1639" ht="15" hidden="1" customHeight="1"/>
    <row r="1640" ht="15" hidden="1" customHeight="1"/>
    <row r="1641" ht="15" hidden="1" customHeight="1"/>
    <row r="1642" ht="15" hidden="1" customHeight="1"/>
    <row r="1643" ht="15" hidden="1" customHeight="1"/>
    <row r="1644" ht="15" hidden="1" customHeight="1"/>
    <row r="1645" ht="15" hidden="1" customHeight="1"/>
    <row r="1646" ht="15" hidden="1" customHeight="1"/>
    <row r="1647" ht="15" hidden="1" customHeight="1"/>
    <row r="1648" ht="15" hidden="1" customHeight="1"/>
    <row r="1649" ht="15" hidden="1" customHeight="1"/>
    <row r="1650" ht="15" hidden="1" customHeight="1"/>
    <row r="1651" ht="15" hidden="1" customHeight="1"/>
    <row r="1652" ht="15" hidden="1" customHeight="1"/>
    <row r="1653" ht="15" hidden="1" customHeight="1"/>
    <row r="1654" ht="15" hidden="1" customHeight="1"/>
    <row r="1655" ht="15" hidden="1" customHeight="1"/>
    <row r="1656" ht="15" hidden="1" customHeight="1"/>
    <row r="1657" ht="15" hidden="1" customHeight="1"/>
    <row r="1658" ht="15" hidden="1" customHeight="1"/>
    <row r="1659" ht="15" hidden="1" customHeight="1"/>
    <row r="1660" ht="15" hidden="1" customHeight="1"/>
    <row r="1661" ht="15" hidden="1" customHeight="1"/>
    <row r="1662" ht="15" hidden="1" customHeight="1"/>
    <row r="1663" ht="15" hidden="1" customHeight="1"/>
    <row r="1664" ht="15" hidden="1" customHeight="1"/>
    <row r="1665" ht="15" hidden="1" customHeight="1"/>
    <row r="1666" ht="15" hidden="1" customHeight="1"/>
    <row r="1667" ht="15" hidden="1" customHeight="1"/>
    <row r="1668" ht="15" hidden="1" customHeight="1"/>
    <row r="1669" ht="15" hidden="1" customHeight="1"/>
    <row r="1670" ht="15" hidden="1" customHeight="1"/>
    <row r="1671" ht="15" hidden="1" customHeight="1"/>
    <row r="1672" ht="15" hidden="1" customHeight="1"/>
    <row r="1673" ht="15" hidden="1" customHeight="1"/>
    <row r="1674" ht="15" hidden="1" customHeight="1"/>
    <row r="1675" ht="15" hidden="1" customHeight="1"/>
    <row r="1676" ht="15" hidden="1" customHeight="1"/>
    <row r="1677" ht="15" hidden="1" customHeight="1"/>
    <row r="1678" ht="15" hidden="1" customHeight="1"/>
    <row r="1679" ht="15" hidden="1" customHeight="1"/>
    <row r="1680" ht="15" hidden="1" customHeight="1"/>
    <row r="1681" ht="15" hidden="1" customHeight="1"/>
    <row r="1682" ht="15" hidden="1" customHeight="1"/>
    <row r="1683" ht="15" hidden="1" customHeight="1"/>
    <row r="1684" ht="15" hidden="1" customHeight="1"/>
    <row r="1685" ht="15" hidden="1" customHeight="1"/>
    <row r="1686" ht="15" hidden="1" customHeight="1"/>
    <row r="1687" ht="15" hidden="1" customHeight="1"/>
    <row r="1688" ht="15" hidden="1" customHeight="1"/>
    <row r="1689" ht="15" hidden="1" customHeight="1"/>
    <row r="1690" ht="15" hidden="1" customHeight="1"/>
    <row r="1691" ht="15" hidden="1" customHeight="1"/>
    <row r="1692" ht="15" hidden="1" customHeight="1"/>
    <row r="1693" ht="15" hidden="1" customHeight="1"/>
    <row r="1694" ht="15" hidden="1" customHeight="1"/>
    <row r="1695" ht="15" hidden="1" customHeight="1"/>
    <row r="1696" ht="15" hidden="1" customHeight="1"/>
    <row r="1697" ht="15" hidden="1" customHeight="1"/>
    <row r="1698" ht="15" hidden="1" customHeight="1"/>
    <row r="1699" ht="15" hidden="1" customHeight="1"/>
    <row r="1700" ht="15" hidden="1" customHeight="1"/>
    <row r="1701" ht="15" hidden="1" customHeight="1"/>
    <row r="1702" ht="15" hidden="1" customHeight="1"/>
    <row r="1703" ht="15" hidden="1" customHeight="1"/>
    <row r="1704" ht="15" hidden="1" customHeight="1"/>
    <row r="1705" ht="15" hidden="1" customHeight="1"/>
    <row r="1706" ht="15" hidden="1" customHeight="1"/>
    <row r="1707" ht="15" hidden="1" customHeight="1"/>
    <row r="1708" ht="15" hidden="1" customHeight="1"/>
    <row r="1709" ht="15" hidden="1" customHeight="1"/>
    <row r="1710" ht="15" hidden="1" customHeight="1"/>
    <row r="1711" ht="15" hidden="1" customHeight="1"/>
    <row r="1712" ht="15" hidden="1" customHeight="1"/>
    <row r="1713" ht="15" hidden="1" customHeight="1"/>
    <row r="1714" ht="15" hidden="1" customHeight="1"/>
    <row r="1715" ht="15" hidden="1" customHeight="1"/>
    <row r="1716" ht="15" hidden="1" customHeight="1"/>
    <row r="1717" ht="15" hidden="1" customHeight="1"/>
    <row r="1718" ht="15" hidden="1" customHeight="1"/>
    <row r="1719" ht="15" hidden="1" customHeight="1"/>
    <row r="1720" ht="15" hidden="1" customHeight="1"/>
    <row r="1721" ht="15" hidden="1" customHeight="1"/>
    <row r="1722" ht="15" hidden="1" customHeight="1"/>
    <row r="1723" ht="15" hidden="1" customHeight="1"/>
    <row r="1724" ht="15" hidden="1" customHeight="1"/>
    <row r="1725" ht="15" hidden="1" customHeight="1"/>
    <row r="1726" ht="15" hidden="1" customHeight="1"/>
    <row r="1727" ht="15" hidden="1" customHeight="1"/>
    <row r="1728" ht="15" hidden="1" customHeight="1"/>
    <row r="1729" ht="15" hidden="1" customHeight="1"/>
    <row r="1730" ht="15" hidden="1" customHeight="1"/>
    <row r="1731" ht="15" hidden="1" customHeight="1"/>
    <row r="1732" ht="15" hidden="1" customHeight="1"/>
    <row r="1733" ht="15" hidden="1" customHeight="1"/>
    <row r="1734" ht="15" hidden="1" customHeight="1"/>
    <row r="1735" ht="15" hidden="1" customHeight="1"/>
    <row r="1736" ht="15" hidden="1" customHeight="1"/>
    <row r="1737" ht="15" hidden="1" customHeight="1"/>
    <row r="1738" ht="15" hidden="1" customHeight="1"/>
    <row r="1739" ht="15" hidden="1" customHeight="1"/>
    <row r="1740" ht="15" hidden="1" customHeight="1"/>
    <row r="1741" ht="15" hidden="1" customHeight="1"/>
    <row r="1742" ht="15" hidden="1" customHeight="1"/>
    <row r="1743" ht="15" hidden="1" customHeight="1"/>
    <row r="1744" ht="15" hidden="1" customHeight="1"/>
    <row r="1745" ht="15" hidden="1" customHeight="1"/>
    <row r="1746" ht="15" hidden="1" customHeight="1"/>
    <row r="1747" ht="15" hidden="1" customHeight="1"/>
    <row r="1748" ht="15" hidden="1" customHeight="1"/>
    <row r="1749" ht="15" hidden="1" customHeight="1"/>
    <row r="1750" ht="15" hidden="1" customHeight="1"/>
    <row r="1751" ht="15" hidden="1" customHeight="1"/>
    <row r="1752" ht="15" hidden="1" customHeight="1"/>
    <row r="1753" ht="15" hidden="1" customHeight="1"/>
    <row r="1754" ht="15" hidden="1" customHeight="1"/>
    <row r="1755" ht="15" hidden="1" customHeight="1"/>
    <row r="1756" ht="15" hidden="1" customHeight="1"/>
    <row r="1757" ht="15" hidden="1" customHeight="1"/>
    <row r="1758" ht="15" hidden="1" customHeight="1"/>
    <row r="1759" ht="15" hidden="1" customHeight="1"/>
    <row r="1760" ht="15" hidden="1" customHeight="1"/>
    <row r="1761" ht="15" hidden="1" customHeight="1"/>
    <row r="1762" ht="15" hidden="1" customHeight="1"/>
    <row r="1763" ht="15" hidden="1" customHeight="1"/>
    <row r="1764" ht="15" hidden="1" customHeight="1"/>
    <row r="1765" ht="15" hidden="1" customHeight="1"/>
    <row r="1766" ht="15" hidden="1" customHeight="1"/>
    <row r="1767" ht="15" hidden="1" customHeight="1"/>
    <row r="1768" ht="15" hidden="1" customHeight="1"/>
    <row r="1769" ht="15" hidden="1" customHeight="1"/>
    <row r="1770" ht="15" hidden="1" customHeight="1"/>
    <row r="1771" ht="15" hidden="1" customHeight="1"/>
    <row r="1772" ht="15" hidden="1" customHeight="1"/>
    <row r="1773" ht="15" hidden="1" customHeight="1"/>
    <row r="1774" ht="15" hidden="1" customHeight="1"/>
    <row r="1775" ht="15" hidden="1" customHeight="1"/>
    <row r="1776" ht="15" hidden="1" customHeight="1"/>
    <row r="1777" ht="15" hidden="1" customHeight="1"/>
    <row r="1778" ht="15" hidden="1" customHeight="1"/>
    <row r="1779" ht="15" hidden="1" customHeight="1"/>
    <row r="1780" ht="15" hidden="1" customHeight="1"/>
    <row r="1781" ht="15" hidden="1" customHeight="1"/>
    <row r="1782" ht="15" hidden="1" customHeight="1"/>
    <row r="1783" ht="15" hidden="1" customHeight="1"/>
    <row r="1784" ht="15" hidden="1" customHeight="1"/>
    <row r="1785" ht="15" hidden="1" customHeight="1"/>
    <row r="1786" ht="15" hidden="1" customHeight="1"/>
    <row r="1787" ht="15" hidden="1" customHeight="1"/>
    <row r="1788" ht="15" hidden="1" customHeight="1"/>
    <row r="1789" ht="15" hidden="1" customHeight="1"/>
    <row r="1790" ht="15" hidden="1" customHeight="1"/>
    <row r="1791" ht="15" hidden="1" customHeight="1"/>
    <row r="1792" ht="15" hidden="1" customHeight="1"/>
    <row r="1793" ht="15" hidden="1" customHeight="1"/>
    <row r="1794" ht="15" hidden="1" customHeight="1"/>
    <row r="1795" ht="15" hidden="1" customHeight="1"/>
    <row r="1796" ht="15" hidden="1" customHeight="1"/>
    <row r="1797" ht="15" hidden="1" customHeight="1"/>
    <row r="1798" ht="15" hidden="1" customHeight="1"/>
    <row r="1799" ht="15" hidden="1" customHeight="1"/>
    <row r="1800" ht="15" hidden="1" customHeight="1"/>
    <row r="1801" ht="15" hidden="1" customHeight="1"/>
    <row r="1802" ht="15" hidden="1" customHeight="1"/>
    <row r="1803" ht="15" hidden="1" customHeight="1"/>
    <row r="1804" ht="15" hidden="1" customHeight="1"/>
    <row r="1805" ht="15" hidden="1" customHeight="1"/>
    <row r="1806" ht="15" hidden="1" customHeight="1"/>
    <row r="1807" ht="15" hidden="1" customHeight="1"/>
    <row r="1808" ht="15" hidden="1" customHeight="1"/>
    <row r="1809" ht="15" hidden="1" customHeight="1"/>
    <row r="1810" ht="15" hidden="1" customHeight="1"/>
    <row r="1811" ht="15" hidden="1" customHeight="1"/>
    <row r="1812" ht="15" hidden="1" customHeight="1"/>
    <row r="1813" ht="15" hidden="1" customHeight="1"/>
    <row r="1814" ht="15" hidden="1" customHeight="1"/>
    <row r="1815" ht="15" hidden="1" customHeight="1"/>
    <row r="1816" ht="15" hidden="1" customHeight="1"/>
    <row r="1817" ht="15" hidden="1" customHeight="1"/>
    <row r="1818" ht="15" hidden="1" customHeight="1"/>
    <row r="1819" ht="15" hidden="1" customHeight="1"/>
    <row r="1820" ht="15" hidden="1" customHeight="1"/>
    <row r="1821" ht="15" hidden="1" customHeight="1"/>
    <row r="1822" ht="15" hidden="1" customHeight="1"/>
    <row r="1823" ht="15" hidden="1" customHeight="1"/>
    <row r="1824" ht="15" hidden="1" customHeight="1"/>
    <row r="1825" ht="15" hidden="1" customHeight="1"/>
    <row r="1826" ht="15" hidden="1" customHeight="1"/>
    <row r="1827" ht="15" hidden="1" customHeight="1"/>
    <row r="1828" ht="15" hidden="1" customHeight="1"/>
    <row r="1829" ht="15" hidden="1" customHeight="1"/>
    <row r="1830" ht="15" hidden="1" customHeight="1"/>
    <row r="1831" ht="15" hidden="1" customHeight="1"/>
    <row r="1832" ht="15" hidden="1" customHeight="1"/>
    <row r="1833" ht="15" hidden="1" customHeight="1"/>
    <row r="1834" ht="15" hidden="1" customHeight="1"/>
    <row r="1835" ht="15" hidden="1" customHeight="1"/>
    <row r="1836" ht="15" hidden="1" customHeight="1"/>
    <row r="1837" ht="15" hidden="1" customHeight="1"/>
    <row r="1838" ht="15" hidden="1" customHeight="1"/>
    <row r="1839" ht="15" hidden="1" customHeight="1"/>
    <row r="1840" ht="15" hidden="1" customHeight="1"/>
    <row r="1841" ht="15" hidden="1" customHeight="1"/>
    <row r="1842" ht="15" hidden="1" customHeight="1"/>
    <row r="1843" ht="15" hidden="1" customHeight="1"/>
    <row r="1844" ht="15" hidden="1" customHeight="1"/>
    <row r="1845" ht="15" hidden="1" customHeight="1"/>
    <row r="1846" ht="15" hidden="1" customHeight="1"/>
    <row r="1847" ht="15" hidden="1" customHeight="1"/>
    <row r="1848" ht="15" hidden="1" customHeight="1"/>
    <row r="1849" ht="15" hidden="1" customHeight="1"/>
    <row r="1850" ht="15" hidden="1" customHeight="1"/>
    <row r="1851" ht="15" hidden="1" customHeight="1"/>
    <row r="1852" ht="15" hidden="1" customHeight="1"/>
    <row r="1853" ht="15" hidden="1" customHeight="1"/>
    <row r="1854" ht="15" hidden="1" customHeight="1"/>
    <row r="1855" ht="15" hidden="1" customHeight="1"/>
    <row r="1856" ht="15" hidden="1" customHeight="1"/>
    <row r="1857" ht="15" hidden="1" customHeight="1"/>
    <row r="1858" ht="15" hidden="1" customHeight="1"/>
    <row r="1859" ht="15" hidden="1" customHeight="1"/>
    <row r="1860" ht="15" hidden="1" customHeight="1"/>
    <row r="1861" ht="15" hidden="1" customHeight="1"/>
    <row r="1862" ht="15" hidden="1" customHeight="1"/>
    <row r="1863" ht="15" hidden="1" customHeight="1"/>
    <row r="1864" ht="15" hidden="1" customHeight="1"/>
    <row r="1865" ht="15" hidden="1" customHeight="1"/>
    <row r="1866" ht="15" hidden="1" customHeight="1"/>
    <row r="1867" ht="15" hidden="1" customHeight="1"/>
    <row r="1868" ht="15" hidden="1" customHeight="1"/>
    <row r="1869" ht="15" hidden="1" customHeight="1"/>
    <row r="1870" ht="15" hidden="1" customHeight="1"/>
    <row r="1871" ht="15" hidden="1" customHeight="1"/>
    <row r="1872" ht="15" hidden="1" customHeight="1"/>
    <row r="1873" ht="15" hidden="1" customHeight="1"/>
    <row r="1874" ht="15" hidden="1" customHeight="1"/>
    <row r="1875" ht="15" hidden="1" customHeight="1"/>
    <row r="1876" ht="15" hidden="1" customHeight="1"/>
    <row r="1877" ht="15" hidden="1" customHeight="1"/>
    <row r="1878" ht="15" hidden="1" customHeight="1"/>
    <row r="1879" ht="15" hidden="1" customHeight="1"/>
    <row r="1880" ht="15" hidden="1" customHeight="1"/>
    <row r="1881" ht="15" hidden="1" customHeight="1"/>
    <row r="1882" ht="15" hidden="1" customHeight="1"/>
    <row r="1883" ht="15" hidden="1" customHeight="1"/>
    <row r="1884" ht="15" hidden="1" customHeight="1"/>
    <row r="1885" ht="15" hidden="1" customHeight="1"/>
    <row r="1886" ht="15" hidden="1" customHeight="1"/>
    <row r="1887" ht="15" hidden="1" customHeight="1"/>
    <row r="1888" ht="15" hidden="1" customHeight="1"/>
    <row r="1889" ht="15" hidden="1" customHeight="1"/>
    <row r="1890" ht="15" hidden="1" customHeight="1"/>
    <row r="1891" ht="15" hidden="1" customHeight="1"/>
    <row r="1892" ht="15" hidden="1" customHeight="1"/>
    <row r="1893" ht="15" hidden="1" customHeight="1"/>
    <row r="1894" ht="15" hidden="1" customHeight="1"/>
    <row r="1895" ht="15" hidden="1" customHeight="1"/>
    <row r="1896" ht="15" hidden="1" customHeight="1"/>
    <row r="1897" ht="15" hidden="1" customHeight="1"/>
    <row r="1898" ht="15" hidden="1" customHeight="1"/>
    <row r="1899" ht="15" hidden="1" customHeight="1"/>
    <row r="1900" ht="15" hidden="1" customHeight="1"/>
    <row r="1901" ht="15" hidden="1" customHeight="1"/>
    <row r="1902" ht="15" hidden="1" customHeight="1"/>
    <row r="1903" ht="15" hidden="1" customHeight="1"/>
    <row r="1904" ht="15" hidden="1" customHeight="1"/>
    <row r="1905" ht="15" hidden="1" customHeight="1"/>
    <row r="1906" ht="15" hidden="1" customHeight="1"/>
    <row r="1907" ht="15" hidden="1" customHeight="1"/>
    <row r="1908" ht="15" hidden="1" customHeight="1"/>
    <row r="1909" ht="15" hidden="1" customHeight="1"/>
    <row r="1910" ht="15" hidden="1" customHeight="1"/>
    <row r="1911" ht="15" hidden="1" customHeight="1"/>
    <row r="1912" ht="15" hidden="1" customHeight="1"/>
    <row r="1913" ht="15" hidden="1" customHeight="1"/>
    <row r="1914" ht="15" hidden="1" customHeight="1"/>
    <row r="1915" ht="15" hidden="1" customHeight="1"/>
    <row r="1916" ht="15" hidden="1" customHeight="1"/>
    <row r="1917" ht="15" hidden="1" customHeight="1"/>
    <row r="1918" ht="15" hidden="1" customHeight="1"/>
    <row r="1919" ht="15" hidden="1" customHeight="1"/>
    <row r="1920" ht="15" hidden="1" customHeight="1"/>
    <row r="1921" ht="15" hidden="1" customHeight="1"/>
    <row r="1922" ht="15" hidden="1" customHeight="1"/>
    <row r="1923" ht="15" hidden="1" customHeight="1"/>
    <row r="1924" ht="15" hidden="1" customHeight="1"/>
    <row r="1925" ht="15" hidden="1" customHeight="1"/>
    <row r="1926" ht="15" hidden="1" customHeight="1"/>
    <row r="1927" ht="15" hidden="1" customHeight="1"/>
    <row r="1928" ht="15" hidden="1" customHeight="1"/>
    <row r="1929" ht="15" hidden="1" customHeight="1"/>
    <row r="1930" ht="15" hidden="1" customHeight="1"/>
    <row r="1931" ht="15" hidden="1" customHeight="1"/>
    <row r="1932" ht="15" hidden="1" customHeight="1"/>
    <row r="1933" ht="15" hidden="1" customHeight="1"/>
    <row r="1934" ht="15" hidden="1" customHeight="1"/>
    <row r="1935" ht="15" hidden="1" customHeight="1"/>
    <row r="1936" ht="15" hidden="1" customHeight="1"/>
    <row r="1937" ht="15" hidden="1" customHeight="1"/>
    <row r="1938" ht="15" hidden="1" customHeight="1"/>
    <row r="1939" ht="15" hidden="1" customHeight="1"/>
    <row r="1940" ht="15" hidden="1" customHeight="1"/>
    <row r="1941" ht="15" hidden="1" customHeight="1"/>
    <row r="1942" ht="15" hidden="1" customHeight="1"/>
    <row r="1943" ht="15" hidden="1" customHeight="1"/>
    <row r="1944" ht="15" hidden="1" customHeight="1"/>
    <row r="1945" ht="15" hidden="1" customHeight="1"/>
    <row r="1946" ht="15" hidden="1" customHeight="1"/>
    <row r="1947" ht="15" hidden="1" customHeight="1"/>
    <row r="1948" ht="15" hidden="1" customHeight="1"/>
    <row r="1949" ht="15" hidden="1" customHeight="1"/>
    <row r="1950" ht="15" hidden="1" customHeight="1"/>
    <row r="1951" ht="15" hidden="1" customHeight="1"/>
    <row r="1952" ht="15" hidden="1" customHeight="1"/>
    <row r="1953" ht="15" hidden="1" customHeight="1"/>
    <row r="1954" ht="15" hidden="1" customHeight="1"/>
    <row r="1955" ht="15" hidden="1" customHeight="1"/>
    <row r="1956" ht="15" hidden="1" customHeight="1"/>
    <row r="1957" ht="15" hidden="1" customHeight="1"/>
    <row r="1958" ht="15" hidden="1" customHeight="1"/>
    <row r="1959" ht="15" hidden="1" customHeight="1"/>
    <row r="1960" ht="15" hidden="1" customHeight="1"/>
    <row r="1961" ht="15" hidden="1" customHeight="1"/>
    <row r="1962" ht="15" hidden="1" customHeight="1"/>
    <row r="1963" ht="15" hidden="1" customHeight="1"/>
    <row r="1964" ht="15" hidden="1" customHeight="1"/>
    <row r="1965" ht="15" hidden="1" customHeight="1"/>
    <row r="1966" ht="15" hidden="1" customHeight="1"/>
    <row r="1967" ht="15" hidden="1" customHeight="1"/>
    <row r="1968" ht="15" hidden="1" customHeight="1"/>
    <row r="1969" ht="15" hidden="1" customHeight="1"/>
    <row r="1970" ht="15" hidden="1" customHeight="1"/>
    <row r="1971" ht="15" hidden="1" customHeight="1"/>
    <row r="1972" ht="15" hidden="1" customHeight="1"/>
    <row r="1973" ht="15" hidden="1" customHeight="1"/>
    <row r="1974" ht="15" hidden="1" customHeight="1"/>
    <row r="1975" ht="15" hidden="1" customHeight="1"/>
    <row r="1976" ht="15" hidden="1" customHeight="1"/>
    <row r="1977" ht="15" hidden="1" customHeight="1"/>
    <row r="1978" ht="15" hidden="1" customHeight="1"/>
    <row r="1979" ht="15" hidden="1" customHeight="1"/>
    <row r="1980" ht="15" hidden="1" customHeight="1"/>
    <row r="1981" ht="15" hidden="1" customHeight="1"/>
    <row r="1982" ht="15" hidden="1" customHeight="1"/>
    <row r="1983" ht="15" hidden="1" customHeight="1"/>
    <row r="1984" ht="15" hidden="1" customHeight="1"/>
    <row r="1985" ht="15" hidden="1" customHeight="1"/>
    <row r="1986" ht="15" hidden="1" customHeight="1"/>
    <row r="1987" ht="15" hidden="1" customHeight="1"/>
    <row r="1988" ht="15" hidden="1" customHeight="1"/>
    <row r="1989" ht="15" hidden="1" customHeight="1"/>
    <row r="1990" ht="15" hidden="1" customHeight="1"/>
    <row r="1991" ht="15" hidden="1" customHeight="1"/>
    <row r="1992" ht="15" hidden="1" customHeight="1"/>
    <row r="1993" ht="15" hidden="1" customHeight="1"/>
    <row r="1994" ht="15" hidden="1" customHeight="1"/>
    <row r="1995" ht="15" hidden="1" customHeight="1"/>
    <row r="1996" ht="15" hidden="1" customHeight="1"/>
    <row r="1997" ht="15" hidden="1" customHeight="1"/>
    <row r="1998" ht="15" hidden="1" customHeight="1"/>
    <row r="1999" ht="15" hidden="1" customHeight="1"/>
    <row r="2000" ht="15" hidden="1" customHeight="1"/>
    <row r="2001" ht="15" hidden="1" customHeight="1"/>
    <row r="2002" ht="15" hidden="1" customHeight="1"/>
    <row r="2003" ht="15" hidden="1" customHeight="1"/>
    <row r="2004" ht="15" hidden="1" customHeight="1"/>
    <row r="2005" ht="15" hidden="1" customHeight="1"/>
    <row r="2006" ht="15" hidden="1" customHeight="1"/>
    <row r="2007" ht="15" hidden="1" customHeight="1"/>
    <row r="2008" ht="15" hidden="1" customHeight="1"/>
    <row r="2009" ht="15" hidden="1" customHeight="1"/>
    <row r="2010" ht="15" hidden="1" customHeight="1"/>
    <row r="2011" ht="15" hidden="1" customHeight="1"/>
    <row r="2012" ht="15" hidden="1" customHeight="1"/>
    <row r="2013" ht="15" hidden="1" customHeight="1"/>
    <row r="2014" ht="15" hidden="1" customHeight="1"/>
    <row r="2015" ht="15" hidden="1" customHeight="1"/>
    <row r="2016" ht="15" hidden="1" customHeight="1"/>
    <row r="2017" ht="15" hidden="1" customHeight="1"/>
    <row r="2018" ht="15" hidden="1" customHeight="1"/>
    <row r="2019" ht="15" hidden="1" customHeight="1"/>
    <row r="2020" ht="15" hidden="1" customHeight="1"/>
    <row r="2021" ht="15" hidden="1" customHeight="1"/>
    <row r="2022" ht="15" hidden="1" customHeight="1"/>
    <row r="2023" ht="15" hidden="1" customHeight="1"/>
    <row r="2024" ht="15" hidden="1" customHeight="1"/>
    <row r="2025" ht="15" hidden="1" customHeight="1"/>
    <row r="2026" ht="15" hidden="1" customHeight="1"/>
    <row r="2027" ht="15" hidden="1" customHeight="1"/>
    <row r="2028" ht="15" hidden="1" customHeight="1"/>
    <row r="2029" ht="15" hidden="1" customHeight="1"/>
    <row r="2030" ht="15" hidden="1" customHeight="1"/>
    <row r="2031" ht="15" hidden="1" customHeight="1"/>
    <row r="2032" ht="15" hidden="1" customHeight="1"/>
    <row r="2033" ht="15" hidden="1" customHeight="1"/>
    <row r="2034" ht="15" hidden="1" customHeight="1"/>
    <row r="2035" ht="15" hidden="1" customHeight="1"/>
    <row r="2036" ht="15" hidden="1" customHeight="1"/>
    <row r="2037" ht="15" hidden="1" customHeight="1"/>
    <row r="2038" ht="15" hidden="1" customHeight="1"/>
    <row r="2039" ht="15" hidden="1" customHeight="1"/>
    <row r="2040" ht="15" hidden="1" customHeight="1"/>
    <row r="2041" ht="15" hidden="1" customHeight="1"/>
    <row r="2042" ht="15" hidden="1" customHeight="1"/>
    <row r="2043" ht="15" hidden="1" customHeight="1"/>
    <row r="2044" ht="15" hidden="1" customHeight="1"/>
    <row r="2045" ht="15" hidden="1" customHeight="1"/>
    <row r="2046" ht="15" hidden="1" customHeight="1"/>
    <row r="2047" ht="15" hidden="1" customHeight="1"/>
    <row r="2048" ht="15" hidden="1" customHeight="1"/>
    <row r="2049" ht="15" hidden="1" customHeight="1"/>
    <row r="2050" ht="15" hidden="1" customHeight="1"/>
    <row r="2051" ht="15" hidden="1" customHeight="1"/>
    <row r="2052" ht="15" hidden="1" customHeight="1"/>
    <row r="2053" ht="15" hidden="1" customHeight="1"/>
    <row r="2054" ht="15" hidden="1" customHeight="1"/>
    <row r="2055" ht="15" hidden="1" customHeight="1"/>
    <row r="2056" ht="15" hidden="1" customHeight="1"/>
    <row r="2057" ht="15" hidden="1" customHeight="1"/>
    <row r="2058" ht="15" hidden="1" customHeight="1"/>
    <row r="2059" ht="15" hidden="1" customHeight="1"/>
    <row r="2060" ht="15" hidden="1" customHeight="1"/>
    <row r="2061" ht="15" hidden="1" customHeight="1"/>
    <row r="2062" ht="15" hidden="1" customHeight="1"/>
    <row r="2063" ht="15" hidden="1" customHeight="1"/>
    <row r="2064" ht="15" hidden="1" customHeight="1"/>
    <row r="2065" ht="15" hidden="1" customHeight="1"/>
    <row r="2066" ht="15" hidden="1" customHeight="1"/>
    <row r="2067" ht="15" hidden="1" customHeight="1"/>
    <row r="2068" ht="15" hidden="1" customHeight="1"/>
    <row r="2069" ht="15" hidden="1" customHeight="1"/>
    <row r="2070" ht="15" hidden="1" customHeight="1"/>
    <row r="2071" ht="15" hidden="1" customHeight="1"/>
    <row r="2072" ht="15" hidden="1" customHeight="1"/>
    <row r="2073" ht="15" hidden="1" customHeight="1"/>
    <row r="2074" ht="15" hidden="1" customHeight="1"/>
    <row r="2075" ht="15" hidden="1" customHeight="1"/>
    <row r="2076" ht="15" hidden="1" customHeight="1"/>
    <row r="2077" ht="15" hidden="1" customHeight="1"/>
    <row r="2078" ht="15" hidden="1" customHeight="1"/>
    <row r="2079" ht="15" hidden="1" customHeight="1"/>
    <row r="2080" ht="15" hidden="1" customHeight="1"/>
    <row r="2081" ht="15" hidden="1" customHeight="1"/>
    <row r="2082" ht="15" hidden="1" customHeight="1"/>
    <row r="2083" ht="15" hidden="1" customHeight="1"/>
    <row r="2084" ht="15" hidden="1" customHeight="1"/>
    <row r="2085" ht="15" hidden="1" customHeight="1"/>
    <row r="2086" ht="15" hidden="1" customHeight="1"/>
    <row r="2087" ht="15" hidden="1" customHeight="1"/>
    <row r="2088" ht="15" hidden="1" customHeight="1"/>
    <row r="2089" ht="15" hidden="1" customHeight="1"/>
    <row r="2090" ht="15" hidden="1" customHeight="1"/>
    <row r="2091" ht="15" hidden="1" customHeight="1"/>
    <row r="2092" ht="15" hidden="1" customHeight="1"/>
    <row r="2093" ht="15" hidden="1" customHeight="1"/>
    <row r="2094" ht="15" hidden="1" customHeight="1"/>
    <row r="2095" ht="15" hidden="1" customHeight="1"/>
    <row r="2096" ht="15" hidden="1" customHeight="1"/>
    <row r="2097" ht="15" hidden="1" customHeight="1"/>
    <row r="2098" ht="15" hidden="1" customHeight="1"/>
    <row r="2099" ht="15" hidden="1" customHeight="1"/>
    <row r="2100" ht="15" hidden="1" customHeight="1"/>
    <row r="2101" ht="15" hidden="1" customHeight="1"/>
    <row r="2102" ht="15" hidden="1" customHeight="1"/>
    <row r="2103" ht="15" hidden="1" customHeight="1"/>
    <row r="2104" ht="15" hidden="1" customHeight="1"/>
    <row r="2105" ht="15" hidden="1" customHeight="1"/>
    <row r="2106" ht="15" hidden="1" customHeight="1"/>
    <row r="2107" ht="15" hidden="1" customHeight="1"/>
    <row r="2108" ht="15" hidden="1" customHeight="1"/>
    <row r="2109" ht="15" hidden="1" customHeight="1"/>
    <row r="2110" ht="15" hidden="1" customHeight="1"/>
    <row r="2111" ht="15" hidden="1" customHeight="1"/>
    <row r="2112" ht="15" hidden="1" customHeight="1"/>
    <row r="2113" ht="15" hidden="1" customHeight="1"/>
    <row r="2114" ht="15" hidden="1" customHeight="1"/>
    <row r="2115" ht="15" hidden="1" customHeight="1"/>
    <row r="2116" ht="15" hidden="1" customHeight="1"/>
    <row r="2117" ht="15" hidden="1" customHeight="1"/>
    <row r="2118" ht="15" hidden="1" customHeight="1"/>
    <row r="2119" ht="15" hidden="1" customHeight="1"/>
    <row r="2120" ht="15" hidden="1" customHeight="1"/>
    <row r="2121" ht="15" hidden="1" customHeight="1"/>
    <row r="2122" ht="15" hidden="1" customHeight="1"/>
    <row r="2123" ht="15" hidden="1" customHeight="1"/>
    <row r="2124" ht="15" hidden="1" customHeight="1"/>
    <row r="2125" ht="15" hidden="1" customHeight="1"/>
    <row r="2126" ht="15" hidden="1" customHeight="1"/>
    <row r="2127" ht="15" hidden="1" customHeight="1"/>
    <row r="2128" ht="15" hidden="1" customHeight="1"/>
    <row r="2129" ht="15" hidden="1" customHeight="1"/>
    <row r="2130" ht="15" hidden="1" customHeight="1"/>
    <row r="2131" ht="15" hidden="1" customHeight="1"/>
    <row r="2132" ht="15" hidden="1" customHeight="1"/>
    <row r="2133" ht="15" hidden="1" customHeight="1"/>
    <row r="2134" ht="15" hidden="1" customHeight="1"/>
    <row r="2135" ht="15" hidden="1" customHeight="1"/>
    <row r="2136" ht="15" hidden="1" customHeight="1"/>
    <row r="2137" ht="15" hidden="1" customHeight="1"/>
    <row r="2138" ht="15" hidden="1" customHeight="1"/>
    <row r="2139" ht="15" hidden="1" customHeight="1"/>
    <row r="2140" ht="15" hidden="1" customHeight="1"/>
    <row r="2141" ht="15" hidden="1" customHeight="1"/>
    <row r="2142" ht="15" hidden="1" customHeight="1"/>
    <row r="2143" ht="15" hidden="1" customHeight="1"/>
    <row r="2144" ht="15" hidden="1" customHeight="1"/>
    <row r="2145" ht="15" hidden="1" customHeight="1"/>
    <row r="2146" ht="15" hidden="1" customHeight="1"/>
    <row r="2147" ht="15" hidden="1" customHeight="1"/>
    <row r="2148" ht="15" hidden="1" customHeight="1"/>
    <row r="2149" ht="15" hidden="1" customHeight="1"/>
    <row r="2150" ht="15" hidden="1" customHeight="1"/>
    <row r="2151" ht="15" hidden="1" customHeight="1"/>
    <row r="2152" ht="15" hidden="1" customHeight="1"/>
    <row r="2153" ht="15" hidden="1" customHeight="1"/>
    <row r="2154" ht="15" hidden="1" customHeight="1"/>
    <row r="2155" ht="15" hidden="1" customHeight="1"/>
    <row r="2156" ht="15" hidden="1" customHeight="1"/>
    <row r="2157" ht="15" hidden="1" customHeight="1"/>
    <row r="2158" ht="15" hidden="1" customHeight="1"/>
    <row r="2159" ht="15" hidden="1" customHeight="1"/>
    <row r="2160" ht="15" hidden="1" customHeight="1"/>
    <row r="2161" ht="15" hidden="1" customHeight="1"/>
    <row r="2162" ht="15" hidden="1" customHeight="1"/>
    <row r="2163" ht="15" hidden="1" customHeight="1"/>
    <row r="2164" ht="15" hidden="1" customHeight="1"/>
    <row r="2165" ht="15" hidden="1" customHeight="1"/>
    <row r="2166" ht="15" hidden="1" customHeight="1"/>
    <row r="2167" ht="15" hidden="1" customHeight="1"/>
    <row r="2168" ht="15" hidden="1" customHeight="1"/>
    <row r="2169" ht="15" hidden="1" customHeight="1"/>
    <row r="2170" ht="15" hidden="1" customHeight="1"/>
    <row r="2171" ht="15" hidden="1" customHeight="1"/>
    <row r="2172" ht="15" hidden="1" customHeight="1"/>
    <row r="2173" ht="15" hidden="1" customHeight="1"/>
    <row r="2174" ht="15" hidden="1" customHeight="1"/>
    <row r="2175" ht="15" hidden="1" customHeight="1"/>
    <row r="2176" ht="15" hidden="1" customHeight="1"/>
    <row r="2177" ht="15" hidden="1" customHeight="1"/>
    <row r="2178" ht="15" hidden="1" customHeight="1"/>
    <row r="2179" ht="15" hidden="1" customHeight="1"/>
    <row r="2180" ht="15" hidden="1" customHeight="1"/>
    <row r="2181" ht="15" hidden="1" customHeight="1"/>
    <row r="2182" ht="15" hidden="1" customHeight="1"/>
    <row r="2183" ht="15" hidden="1" customHeight="1"/>
    <row r="2184" ht="15" hidden="1" customHeight="1"/>
    <row r="2185" ht="15" hidden="1" customHeight="1"/>
    <row r="2186" ht="15" hidden="1" customHeight="1"/>
    <row r="2187" ht="15" hidden="1" customHeight="1"/>
    <row r="2188" ht="15" hidden="1" customHeight="1"/>
    <row r="2189" ht="15" hidden="1" customHeight="1"/>
    <row r="2190" ht="15" hidden="1" customHeight="1"/>
    <row r="2191" ht="15" hidden="1" customHeight="1"/>
    <row r="2192" ht="15" hidden="1" customHeight="1"/>
    <row r="2193" ht="15" hidden="1" customHeight="1"/>
    <row r="2194" ht="15" hidden="1" customHeight="1"/>
    <row r="2195" ht="15" hidden="1" customHeight="1"/>
    <row r="2196" ht="15" hidden="1" customHeight="1"/>
    <row r="2197" ht="15" hidden="1" customHeight="1"/>
    <row r="2198" ht="15" hidden="1" customHeight="1"/>
    <row r="2199" ht="15" hidden="1" customHeight="1"/>
    <row r="2200" ht="15" hidden="1" customHeight="1"/>
    <row r="2201" ht="15" hidden="1" customHeight="1"/>
    <row r="2202" ht="15" hidden="1" customHeight="1"/>
    <row r="2203" ht="15" hidden="1" customHeight="1"/>
    <row r="2204" ht="15" hidden="1" customHeight="1"/>
    <row r="2205" ht="15" hidden="1" customHeight="1"/>
    <row r="2206" ht="15" hidden="1" customHeight="1"/>
    <row r="2207" ht="15" hidden="1" customHeight="1"/>
    <row r="2208" ht="15" hidden="1" customHeight="1"/>
    <row r="2209" ht="15" hidden="1" customHeight="1"/>
    <row r="2210" ht="15" hidden="1" customHeight="1"/>
    <row r="2211" ht="15" hidden="1" customHeight="1"/>
    <row r="2212" ht="15" hidden="1" customHeight="1"/>
    <row r="2213" ht="15" hidden="1" customHeight="1"/>
    <row r="2214" ht="15" hidden="1" customHeight="1"/>
    <row r="2215" ht="15" hidden="1" customHeight="1"/>
    <row r="2216" ht="15" hidden="1" customHeight="1"/>
    <row r="2217" ht="15" hidden="1" customHeight="1"/>
    <row r="2218" ht="15" hidden="1" customHeight="1"/>
    <row r="2219" ht="15" hidden="1" customHeight="1"/>
    <row r="2220" ht="15" hidden="1" customHeight="1"/>
    <row r="2221" ht="15" hidden="1" customHeight="1"/>
    <row r="2222" ht="15" hidden="1" customHeight="1"/>
    <row r="2223" ht="15" hidden="1" customHeight="1"/>
    <row r="2224" ht="15" hidden="1" customHeight="1"/>
    <row r="2225" ht="15" hidden="1" customHeight="1"/>
    <row r="2226" ht="15" hidden="1" customHeight="1"/>
    <row r="2227" ht="15" hidden="1" customHeight="1"/>
    <row r="2228" ht="15" hidden="1" customHeight="1"/>
    <row r="2229" ht="15" hidden="1" customHeight="1"/>
    <row r="2230" ht="15" hidden="1" customHeight="1"/>
    <row r="2231" ht="15" hidden="1" customHeight="1"/>
    <row r="2232" ht="15" hidden="1" customHeight="1"/>
    <row r="2233" ht="15" hidden="1" customHeight="1"/>
    <row r="2234" ht="15" hidden="1" customHeight="1"/>
    <row r="2235" ht="15" hidden="1" customHeight="1"/>
    <row r="2236" ht="15" hidden="1" customHeight="1"/>
    <row r="2237" ht="15" hidden="1" customHeight="1"/>
    <row r="2238" ht="15" hidden="1" customHeight="1"/>
    <row r="2239" ht="15" hidden="1" customHeight="1"/>
    <row r="2240" ht="15" hidden="1" customHeight="1"/>
    <row r="2241" ht="15" hidden="1" customHeight="1"/>
    <row r="2242" ht="15" hidden="1" customHeight="1"/>
    <row r="2243" ht="15" hidden="1" customHeight="1"/>
    <row r="2244" ht="15" hidden="1" customHeight="1"/>
    <row r="2245" ht="15" hidden="1" customHeight="1"/>
    <row r="2246" ht="15" hidden="1" customHeight="1"/>
    <row r="2247" ht="15" hidden="1" customHeight="1"/>
    <row r="2248" ht="15" hidden="1" customHeight="1"/>
    <row r="2249" ht="15" hidden="1" customHeight="1"/>
    <row r="2250" ht="15" hidden="1" customHeight="1"/>
    <row r="2251" ht="15" hidden="1" customHeight="1"/>
    <row r="2252" ht="15" hidden="1" customHeight="1"/>
    <row r="2253" ht="15" hidden="1" customHeight="1"/>
    <row r="2254" ht="15" hidden="1" customHeight="1"/>
    <row r="2255" ht="15" hidden="1" customHeight="1"/>
    <row r="2256" ht="15" hidden="1" customHeight="1"/>
    <row r="2257" ht="15" hidden="1" customHeight="1"/>
    <row r="2258" ht="15" hidden="1" customHeight="1"/>
    <row r="2259" ht="15" hidden="1" customHeight="1"/>
    <row r="2260" ht="15" hidden="1" customHeight="1"/>
    <row r="2261" ht="15" hidden="1" customHeight="1"/>
    <row r="2262" ht="15" hidden="1" customHeight="1"/>
    <row r="2263" ht="15" hidden="1" customHeight="1"/>
    <row r="2264" ht="15" hidden="1" customHeight="1"/>
    <row r="2265" ht="15" hidden="1" customHeight="1"/>
    <row r="2266" ht="15" hidden="1" customHeight="1"/>
    <row r="2267" ht="15" hidden="1" customHeight="1"/>
    <row r="2268" ht="15" hidden="1" customHeight="1"/>
    <row r="2269" ht="15" hidden="1" customHeight="1"/>
    <row r="2270" ht="15" hidden="1" customHeight="1"/>
    <row r="2271" ht="15" hidden="1" customHeight="1"/>
    <row r="2272" ht="15" hidden="1" customHeight="1"/>
    <row r="2273" ht="15" hidden="1" customHeight="1"/>
    <row r="2274" ht="15" hidden="1" customHeight="1"/>
    <row r="2275" ht="15" hidden="1" customHeight="1"/>
    <row r="2276" ht="15" hidden="1" customHeight="1"/>
    <row r="2277" ht="15" hidden="1" customHeight="1"/>
    <row r="2278" ht="15" hidden="1" customHeight="1"/>
    <row r="2279" ht="15" hidden="1" customHeight="1"/>
    <row r="2280" ht="15" hidden="1" customHeight="1"/>
    <row r="2281" ht="15" hidden="1" customHeight="1"/>
    <row r="2282" ht="15" hidden="1" customHeight="1"/>
    <row r="2283" ht="15" hidden="1" customHeight="1"/>
    <row r="2284" ht="15" hidden="1" customHeight="1"/>
    <row r="2285" ht="15" hidden="1" customHeight="1"/>
    <row r="2286" ht="15" hidden="1" customHeight="1"/>
    <row r="2287" ht="15" hidden="1" customHeight="1"/>
    <row r="2288" ht="15" hidden="1" customHeight="1"/>
    <row r="2289" ht="15" hidden="1" customHeight="1"/>
    <row r="2290" ht="15" hidden="1" customHeight="1"/>
    <row r="2291" ht="15" hidden="1" customHeight="1"/>
    <row r="2292" ht="15" hidden="1" customHeight="1"/>
    <row r="2293" ht="15" hidden="1" customHeight="1"/>
    <row r="2294" ht="15" hidden="1" customHeight="1"/>
    <row r="2295" ht="15" hidden="1" customHeight="1"/>
    <row r="2296" ht="15" hidden="1" customHeight="1"/>
    <row r="2297" ht="15" hidden="1" customHeight="1"/>
    <row r="2298" ht="15" hidden="1" customHeight="1"/>
    <row r="2299" ht="15" hidden="1" customHeight="1"/>
    <row r="2300" ht="15" hidden="1" customHeight="1"/>
    <row r="2301" ht="15" hidden="1" customHeight="1"/>
    <row r="2302" ht="15" hidden="1" customHeight="1"/>
    <row r="2303" ht="15" hidden="1" customHeight="1"/>
    <row r="2304" ht="15" hidden="1" customHeight="1"/>
    <row r="2305" ht="15" hidden="1" customHeight="1"/>
    <row r="2306" ht="15" hidden="1" customHeight="1"/>
    <row r="2307" ht="15" hidden="1" customHeight="1"/>
    <row r="2308" ht="15" hidden="1" customHeight="1"/>
    <row r="2309" ht="15" hidden="1" customHeight="1"/>
    <row r="2310" ht="15" hidden="1" customHeight="1"/>
    <row r="2311" ht="15" hidden="1" customHeight="1"/>
    <row r="2312" ht="15" hidden="1" customHeight="1"/>
    <row r="2313" ht="15" hidden="1" customHeight="1"/>
    <row r="2314" ht="15" hidden="1" customHeight="1"/>
    <row r="2315" ht="15" hidden="1" customHeight="1"/>
    <row r="2316" ht="15" hidden="1" customHeight="1"/>
    <row r="2317" ht="15" hidden="1" customHeight="1"/>
    <row r="2318" ht="15" hidden="1" customHeight="1"/>
    <row r="2319" ht="15" hidden="1" customHeight="1"/>
    <row r="2320" ht="15" hidden="1" customHeight="1"/>
    <row r="2321" ht="15" hidden="1" customHeight="1"/>
    <row r="2322" ht="15" hidden="1" customHeight="1"/>
    <row r="2323" ht="15" hidden="1" customHeight="1"/>
    <row r="2324" ht="15" hidden="1" customHeight="1"/>
    <row r="2325" ht="15" hidden="1" customHeight="1"/>
    <row r="2326" ht="15" hidden="1" customHeight="1"/>
    <row r="2327" ht="15" hidden="1" customHeight="1"/>
    <row r="2328" ht="15" hidden="1" customHeight="1"/>
    <row r="2329" ht="15" hidden="1" customHeight="1"/>
    <row r="2330" ht="15" hidden="1" customHeight="1"/>
    <row r="2331" ht="15" hidden="1" customHeight="1"/>
    <row r="2332" ht="15" hidden="1" customHeight="1"/>
    <row r="2333" ht="15" hidden="1" customHeight="1"/>
    <row r="2334" ht="15" hidden="1" customHeight="1"/>
    <row r="2335" ht="15" hidden="1" customHeight="1"/>
    <row r="2336" ht="15" hidden="1" customHeight="1"/>
    <row r="2337" ht="15" hidden="1" customHeight="1"/>
    <row r="2338" ht="15" hidden="1" customHeight="1"/>
    <row r="2339" ht="15" hidden="1" customHeight="1"/>
    <row r="2340" ht="15" hidden="1" customHeight="1"/>
    <row r="2341" ht="15" hidden="1" customHeight="1"/>
    <row r="2342" ht="15" hidden="1" customHeight="1"/>
    <row r="2343" ht="15" hidden="1" customHeight="1"/>
    <row r="2344" ht="15" hidden="1" customHeight="1"/>
    <row r="2345" ht="15" hidden="1" customHeight="1"/>
    <row r="2346" ht="15" hidden="1" customHeight="1"/>
    <row r="2347" ht="15" hidden="1" customHeight="1"/>
    <row r="2348" ht="15" hidden="1" customHeight="1"/>
    <row r="2349" ht="15" hidden="1" customHeight="1"/>
    <row r="2350" ht="15" hidden="1" customHeight="1"/>
    <row r="2351" ht="15" hidden="1" customHeight="1"/>
    <row r="2352" ht="15" hidden="1" customHeight="1"/>
    <row r="2353" ht="15" hidden="1" customHeight="1"/>
    <row r="2354" ht="15" hidden="1" customHeight="1"/>
    <row r="2355" ht="15" hidden="1" customHeight="1"/>
    <row r="2356" ht="15" hidden="1" customHeight="1"/>
    <row r="2357" ht="15" hidden="1" customHeight="1"/>
    <row r="2358" ht="15" hidden="1" customHeight="1"/>
    <row r="2359" ht="15" hidden="1" customHeight="1"/>
    <row r="2360" ht="15" hidden="1" customHeight="1"/>
    <row r="2361" ht="15" hidden="1" customHeight="1"/>
    <row r="2362" ht="15" hidden="1" customHeight="1"/>
    <row r="2363" ht="15" hidden="1" customHeight="1"/>
    <row r="2364" ht="15" hidden="1" customHeight="1"/>
    <row r="2365" ht="15" hidden="1" customHeight="1"/>
    <row r="2366" ht="15" hidden="1" customHeight="1"/>
    <row r="2367" ht="15" hidden="1" customHeight="1"/>
    <row r="2368" ht="15" hidden="1" customHeight="1"/>
    <row r="2369" ht="15" hidden="1" customHeight="1"/>
    <row r="2370" ht="15" hidden="1" customHeight="1"/>
    <row r="2371" ht="15" hidden="1" customHeight="1"/>
    <row r="2372" ht="15" hidden="1" customHeight="1"/>
    <row r="2373" ht="15" hidden="1" customHeight="1"/>
    <row r="2374" ht="15" hidden="1" customHeight="1"/>
    <row r="2375" ht="15" hidden="1" customHeight="1"/>
    <row r="2376" ht="15" hidden="1" customHeight="1"/>
    <row r="2377" ht="15" hidden="1" customHeight="1"/>
    <row r="2378" ht="15" hidden="1" customHeight="1"/>
    <row r="2379" ht="15" hidden="1" customHeight="1"/>
    <row r="2380" ht="15" hidden="1" customHeight="1"/>
    <row r="2381" ht="15" hidden="1" customHeight="1"/>
    <row r="2382" ht="15" hidden="1" customHeight="1"/>
    <row r="2383" ht="15" hidden="1" customHeight="1"/>
    <row r="2384" ht="15" hidden="1" customHeight="1"/>
    <row r="2385" ht="15" hidden="1" customHeight="1"/>
    <row r="2386" ht="15" hidden="1" customHeight="1"/>
    <row r="2387" ht="15" hidden="1" customHeight="1"/>
    <row r="2388" ht="15" hidden="1" customHeight="1"/>
    <row r="2389" ht="15" hidden="1" customHeight="1"/>
    <row r="2390" ht="15" hidden="1" customHeight="1"/>
    <row r="2391" ht="15" hidden="1" customHeight="1"/>
    <row r="2392" ht="15" hidden="1" customHeight="1"/>
    <row r="2393" ht="15" hidden="1" customHeight="1"/>
    <row r="2394" ht="15" hidden="1" customHeight="1"/>
    <row r="2395" ht="15" hidden="1" customHeight="1"/>
    <row r="2396" ht="15" hidden="1" customHeight="1"/>
    <row r="2397" ht="15" hidden="1" customHeight="1"/>
    <row r="2398" ht="15" hidden="1" customHeight="1"/>
    <row r="2399" ht="15" hidden="1" customHeight="1"/>
    <row r="2400" ht="15" hidden="1" customHeight="1"/>
    <row r="2401" ht="15" hidden="1" customHeight="1"/>
    <row r="2402" ht="15" hidden="1" customHeight="1"/>
    <row r="2403" ht="15" hidden="1" customHeight="1"/>
    <row r="2404" ht="15" hidden="1" customHeight="1"/>
    <row r="2405" ht="15" hidden="1" customHeight="1"/>
    <row r="2406" ht="15" hidden="1" customHeight="1"/>
    <row r="2407" ht="15" hidden="1" customHeight="1"/>
    <row r="2408" ht="15" hidden="1" customHeight="1"/>
    <row r="2409" ht="15" hidden="1" customHeight="1"/>
    <row r="2410" ht="15" hidden="1" customHeight="1"/>
    <row r="2411" ht="15" hidden="1" customHeight="1"/>
    <row r="2412" ht="15" hidden="1" customHeight="1"/>
    <row r="2413" ht="15" hidden="1" customHeight="1"/>
    <row r="2414" ht="15" hidden="1" customHeight="1"/>
    <row r="2415" ht="15" hidden="1" customHeight="1"/>
    <row r="2416" ht="15" hidden="1" customHeight="1"/>
    <row r="2417" ht="15" hidden="1" customHeight="1"/>
    <row r="2418" ht="15" hidden="1" customHeight="1"/>
    <row r="2419" ht="15" hidden="1" customHeight="1"/>
    <row r="2420" ht="15" hidden="1" customHeight="1"/>
    <row r="2421" ht="15" hidden="1" customHeight="1"/>
    <row r="2422" ht="15" hidden="1" customHeight="1"/>
    <row r="2423" ht="15" hidden="1" customHeight="1"/>
    <row r="2424" ht="15" hidden="1" customHeight="1"/>
    <row r="2425" ht="15" hidden="1" customHeight="1"/>
    <row r="2426" ht="15" hidden="1" customHeight="1"/>
    <row r="2427" ht="15" hidden="1" customHeight="1"/>
    <row r="2428" ht="15" hidden="1" customHeight="1"/>
    <row r="2429" ht="15" hidden="1" customHeight="1"/>
    <row r="2430" ht="15" hidden="1" customHeight="1"/>
    <row r="2431" ht="15" hidden="1" customHeight="1"/>
    <row r="2432" ht="15" hidden="1" customHeight="1"/>
    <row r="2433" ht="15" hidden="1" customHeight="1"/>
    <row r="2434" ht="15" hidden="1" customHeight="1"/>
    <row r="2435" ht="15" hidden="1" customHeight="1"/>
    <row r="2436" ht="15" hidden="1" customHeight="1"/>
    <row r="2437" ht="15" hidden="1" customHeight="1"/>
    <row r="2438" ht="15" hidden="1" customHeight="1"/>
    <row r="2439" ht="15" hidden="1" customHeight="1"/>
    <row r="2440" ht="15" hidden="1" customHeight="1"/>
    <row r="2441" ht="15" hidden="1" customHeight="1"/>
    <row r="2442" ht="15" hidden="1" customHeight="1"/>
    <row r="2443" ht="15" hidden="1" customHeight="1"/>
    <row r="2444" ht="15" hidden="1" customHeight="1"/>
    <row r="2445" ht="15" hidden="1" customHeight="1"/>
    <row r="2446" ht="15" hidden="1" customHeight="1"/>
    <row r="2447" ht="15" hidden="1" customHeight="1"/>
    <row r="2448" ht="15" hidden="1" customHeight="1"/>
    <row r="2449" ht="15" hidden="1" customHeight="1"/>
    <row r="2450" ht="15" hidden="1" customHeight="1"/>
    <row r="2451" ht="15" hidden="1" customHeight="1"/>
    <row r="2452" ht="15" hidden="1" customHeight="1"/>
    <row r="2453" ht="15" hidden="1" customHeight="1"/>
    <row r="2454" ht="15" hidden="1" customHeight="1"/>
    <row r="2455" ht="15" hidden="1" customHeight="1"/>
    <row r="2456" ht="15" hidden="1" customHeight="1"/>
    <row r="2457" ht="15" hidden="1" customHeight="1"/>
    <row r="2458" ht="15" hidden="1" customHeight="1"/>
    <row r="2459" ht="15" hidden="1" customHeight="1"/>
    <row r="2460" ht="15" hidden="1" customHeight="1"/>
    <row r="2461" ht="15" hidden="1" customHeight="1"/>
    <row r="2462" ht="15" hidden="1" customHeight="1"/>
    <row r="2463" ht="15" hidden="1" customHeight="1"/>
    <row r="2464" ht="15" hidden="1" customHeight="1"/>
    <row r="2465" ht="15" hidden="1" customHeight="1"/>
    <row r="2466" ht="15" hidden="1" customHeight="1"/>
    <row r="2467" ht="15" hidden="1" customHeight="1"/>
    <row r="2468" ht="15" hidden="1" customHeight="1"/>
    <row r="2469" ht="15" hidden="1" customHeight="1"/>
    <row r="2470" ht="15" hidden="1" customHeight="1"/>
    <row r="2471" ht="15" hidden="1" customHeight="1"/>
    <row r="2472" ht="15" hidden="1" customHeight="1"/>
    <row r="2473" ht="15" hidden="1" customHeight="1"/>
    <row r="2474" ht="15" hidden="1" customHeight="1"/>
    <row r="2475" ht="15" hidden="1" customHeight="1"/>
    <row r="2476" ht="15" hidden="1" customHeight="1"/>
    <row r="2477" ht="15" hidden="1" customHeight="1"/>
    <row r="2478" ht="15" hidden="1" customHeight="1"/>
    <row r="2479" ht="15" hidden="1" customHeight="1"/>
    <row r="2480" ht="15" hidden="1" customHeight="1"/>
    <row r="2481" ht="15" hidden="1" customHeight="1"/>
    <row r="2482" ht="15" hidden="1" customHeight="1"/>
    <row r="2483" ht="15" hidden="1" customHeight="1"/>
    <row r="2484" ht="15" hidden="1" customHeight="1"/>
    <row r="2485" ht="15" hidden="1" customHeight="1"/>
    <row r="2486" ht="15" hidden="1" customHeight="1"/>
    <row r="2487" ht="15" hidden="1" customHeight="1"/>
    <row r="2488" ht="15" hidden="1" customHeight="1"/>
    <row r="2489" ht="15" hidden="1" customHeight="1"/>
    <row r="2490" ht="15" hidden="1" customHeight="1"/>
    <row r="2491" ht="15" hidden="1" customHeight="1"/>
    <row r="2492" ht="15" hidden="1" customHeight="1"/>
    <row r="2493" ht="15" hidden="1" customHeight="1"/>
    <row r="2494" ht="15" hidden="1" customHeight="1"/>
    <row r="2495" ht="15" hidden="1" customHeight="1"/>
    <row r="2496" ht="15" hidden="1" customHeight="1"/>
    <row r="2497" ht="15" hidden="1" customHeight="1"/>
    <row r="2498" ht="15" hidden="1" customHeight="1"/>
    <row r="2499" ht="15" hidden="1" customHeight="1"/>
    <row r="2500" ht="15" hidden="1" customHeight="1"/>
    <row r="2501" ht="15" hidden="1" customHeight="1"/>
    <row r="2502" ht="15" hidden="1" customHeight="1"/>
    <row r="2503" ht="15" hidden="1" customHeight="1"/>
    <row r="2504" ht="15" hidden="1" customHeight="1"/>
    <row r="2505" ht="15" hidden="1" customHeight="1"/>
    <row r="2506" ht="15" hidden="1" customHeight="1"/>
    <row r="2507" ht="15" hidden="1" customHeight="1"/>
    <row r="2508" ht="15" hidden="1" customHeight="1"/>
    <row r="2509" ht="15" hidden="1" customHeight="1"/>
    <row r="2510" ht="15" hidden="1" customHeight="1"/>
    <row r="2511" ht="15" hidden="1" customHeight="1"/>
    <row r="2512" ht="15" hidden="1" customHeight="1"/>
    <row r="2513" ht="15" hidden="1" customHeight="1"/>
    <row r="2514" ht="15" hidden="1" customHeight="1"/>
    <row r="2515" ht="15" hidden="1" customHeight="1"/>
    <row r="2516" ht="15" hidden="1" customHeight="1"/>
    <row r="2517" ht="15" hidden="1" customHeight="1"/>
    <row r="2518" ht="15" hidden="1" customHeight="1"/>
    <row r="2519" ht="15" hidden="1" customHeight="1"/>
    <row r="2520" ht="15" hidden="1" customHeight="1"/>
    <row r="2521" ht="15" hidden="1" customHeight="1"/>
    <row r="2522" ht="15" hidden="1" customHeight="1"/>
    <row r="2523" ht="15" hidden="1" customHeight="1"/>
    <row r="2524" ht="15" hidden="1" customHeight="1"/>
    <row r="2525" ht="15" hidden="1" customHeight="1"/>
    <row r="2526" ht="15" hidden="1" customHeight="1"/>
    <row r="2527" ht="15" hidden="1" customHeight="1"/>
    <row r="2528" ht="15" hidden="1" customHeight="1"/>
    <row r="2529" ht="15" hidden="1" customHeight="1"/>
    <row r="2530" ht="15" hidden="1" customHeight="1"/>
    <row r="2531" ht="15" hidden="1" customHeight="1"/>
    <row r="2532" ht="15" hidden="1" customHeight="1"/>
    <row r="2533" ht="15" hidden="1" customHeight="1"/>
    <row r="2534" ht="15" hidden="1" customHeight="1"/>
    <row r="2535" ht="15" hidden="1" customHeight="1"/>
    <row r="2536" ht="15" hidden="1" customHeight="1"/>
    <row r="2537" ht="15" hidden="1" customHeight="1"/>
    <row r="2538" ht="15" hidden="1" customHeight="1"/>
    <row r="2539" ht="15" hidden="1" customHeight="1"/>
    <row r="2540" ht="15" hidden="1" customHeight="1"/>
    <row r="2541" ht="15" hidden="1" customHeight="1"/>
    <row r="2542" ht="15" hidden="1" customHeight="1"/>
    <row r="2543" ht="15" hidden="1" customHeight="1"/>
    <row r="2544" ht="15" hidden="1" customHeight="1"/>
    <row r="2545" ht="15" hidden="1" customHeight="1"/>
    <row r="2546" ht="15" hidden="1" customHeight="1"/>
    <row r="2547" ht="15" hidden="1" customHeight="1"/>
    <row r="2548" ht="15" hidden="1" customHeight="1"/>
    <row r="2549" ht="15" hidden="1" customHeight="1"/>
    <row r="2550" ht="15" hidden="1" customHeight="1"/>
    <row r="2551" ht="15" hidden="1" customHeight="1"/>
    <row r="2552" ht="15" hidden="1" customHeight="1"/>
    <row r="2553" ht="15" hidden="1" customHeight="1"/>
    <row r="2554" ht="15" hidden="1" customHeight="1"/>
    <row r="2555" ht="15" hidden="1" customHeight="1"/>
    <row r="2556" ht="15" hidden="1" customHeight="1"/>
    <row r="2557" ht="15" hidden="1" customHeight="1"/>
    <row r="2558" ht="15" hidden="1" customHeight="1"/>
    <row r="2559" ht="15" hidden="1" customHeight="1"/>
    <row r="2560" ht="15" hidden="1" customHeight="1"/>
    <row r="2561" ht="15" hidden="1" customHeight="1"/>
    <row r="2562" ht="15" hidden="1" customHeight="1"/>
    <row r="2563" ht="15" hidden="1" customHeight="1"/>
    <row r="2564" ht="15" hidden="1" customHeight="1"/>
    <row r="2565" ht="15" hidden="1" customHeight="1"/>
    <row r="2566" ht="15" hidden="1" customHeight="1"/>
    <row r="2567" ht="15" hidden="1" customHeight="1"/>
    <row r="2568" ht="15" hidden="1" customHeight="1"/>
    <row r="2569" ht="15" hidden="1" customHeight="1"/>
    <row r="2570" ht="15" hidden="1" customHeight="1"/>
    <row r="2571" ht="15" hidden="1" customHeight="1"/>
    <row r="2572" ht="15" hidden="1" customHeight="1"/>
    <row r="2573" ht="15" hidden="1" customHeight="1"/>
    <row r="2574" ht="15" hidden="1" customHeight="1"/>
    <row r="2575" ht="15" hidden="1" customHeight="1"/>
    <row r="2576" ht="15" hidden="1" customHeight="1"/>
    <row r="2577" ht="15" hidden="1" customHeight="1"/>
    <row r="2578" ht="15" hidden="1" customHeight="1"/>
    <row r="2579" ht="15" hidden="1" customHeight="1"/>
    <row r="2580" ht="15" hidden="1" customHeight="1"/>
    <row r="2581" ht="15" hidden="1" customHeight="1"/>
    <row r="2582" ht="15" hidden="1" customHeight="1"/>
    <row r="2583" ht="15" hidden="1" customHeight="1"/>
    <row r="2584" ht="15" hidden="1" customHeight="1"/>
    <row r="2585" ht="15" hidden="1" customHeight="1"/>
    <row r="2586" ht="15" hidden="1" customHeight="1"/>
    <row r="2587" ht="15" hidden="1" customHeight="1"/>
    <row r="2588" ht="15" hidden="1" customHeight="1"/>
    <row r="2589" ht="15" hidden="1" customHeight="1"/>
    <row r="2590" ht="15" hidden="1" customHeight="1"/>
    <row r="2591" ht="15" hidden="1" customHeight="1"/>
    <row r="2592" ht="15" hidden="1" customHeight="1"/>
    <row r="2593" ht="15" hidden="1" customHeight="1"/>
    <row r="2594" ht="15" hidden="1" customHeight="1"/>
    <row r="2595" ht="15" hidden="1" customHeight="1"/>
    <row r="2596" ht="15" hidden="1" customHeight="1"/>
    <row r="2597" ht="15" hidden="1" customHeight="1"/>
    <row r="2598" ht="15" hidden="1" customHeight="1"/>
    <row r="2599" ht="15" hidden="1" customHeight="1"/>
    <row r="2600" ht="15" hidden="1" customHeight="1"/>
    <row r="2601" ht="15" hidden="1" customHeight="1"/>
    <row r="2602" ht="15" hidden="1" customHeight="1"/>
    <row r="2603" ht="15" hidden="1" customHeight="1"/>
    <row r="2604" ht="15" hidden="1" customHeight="1"/>
    <row r="2605" ht="15" hidden="1" customHeight="1"/>
    <row r="2606" ht="15" hidden="1" customHeight="1"/>
    <row r="2607" ht="15" hidden="1" customHeight="1"/>
    <row r="2608" ht="15" hidden="1" customHeight="1"/>
    <row r="2609" ht="15" hidden="1" customHeight="1"/>
    <row r="2610" ht="15" hidden="1" customHeight="1"/>
    <row r="2611" ht="15" hidden="1" customHeight="1"/>
    <row r="2612" ht="15" hidden="1" customHeight="1"/>
    <row r="2613" ht="15" hidden="1" customHeight="1"/>
    <row r="2614" ht="15" hidden="1" customHeight="1"/>
    <row r="2615" ht="15" hidden="1" customHeight="1"/>
    <row r="2616" ht="15" hidden="1" customHeight="1"/>
    <row r="2617" ht="15" hidden="1" customHeight="1"/>
    <row r="2618" ht="15" hidden="1" customHeight="1"/>
    <row r="2619" ht="15" hidden="1" customHeight="1"/>
    <row r="2620" ht="15" hidden="1" customHeight="1"/>
    <row r="2621" ht="15" hidden="1" customHeight="1"/>
    <row r="2622" ht="15" hidden="1" customHeight="1"/>
    <row r="2623" ht="15" hidden="1" customHeight="1"/>
    <row r="2624" ht="15" hidden="1" customHeight="1"/>
    <row r="2625" ht="15" hidden="1" customHeight="1"/>
    <row r="2626" ht="15" hidden="1" customHeight="1"/>
    <row r="2627" ht="15" hidden="1" customHeight="1"/>
    <row r="2628" ht="15" hidden="1" customHeight="1"/>
    <row r="2629" ht="15" hidden="1" customHeight="1"/>
    <row r="2630" ht="15" hidden="1" customHeight="1"/>
    <row r="2631" ht="15" hidden="1" customHeight="1"/>
    <row r="2632" ht="15" hidden="1" customHeight="1"/>
    <row r="2633" ht="15" hidden="1" customHeight="1"/>
    <row r="2634" ht="15" hidden="1" customHeight="1"/>
    <row r="2635" ht="15" hidden="1" customHeight="1"/>
    <row r="2636" ht="15" hidden="1" customHeight="1"/>
    <row r="2637" ht="15" hidden="1" customHeight="1"/>
    <row r="2638" ht="15" hidden="1" customHeight="1"/>
    <row r="2639" ht="15" hidden="1" customHeight="1"/>
    <row r="2640" ht="15" hidden="1" customHeight="1"/>
    <row r="2641" ht="15" hidden="1" customHeight="1"/>
    <row r="2642" ht="15" hidden="1" customHeight="1"/>
    <row r="2643" ht="15" hidden="1" customHeight="1"/>
    <row r="2644" ht="15" hidden="1" customHeight="1"/>
    <row r="2645" ht="15" hidden="1" customHeight="1"/>
    <row r="2646" ht="15" hidden="1" customHeight="1"/>
    <row r="2647" ht="15" hidden="1" customHeight="1"/>
    <row r="2648" ht="15" hidden="1" customHeight="1"/>
    <row r="2649" ht="15" hidden="1" customHeight="1"/>
    <row r="2650" ht="15" hidden="1" customHeight="1"/>
    <row r="2651" ht="15" hidden="1" customHeight="1"/>
    <row r="2652" ht="15" hidden="1" customHeight="1"/>
    <row r="2653" ht="15" hidden="1" customHeight="1"/>
    <row r="2654" ht="15" hidden="1" customHeight="1"/>
    <row r="2655" ht="15" hidden="1" customHeight="1"/>
    <row r="2656" ht="15" hidden="1" customHeight="1"/>
    <row r="2657" ht="15" hidden="1" customHeight="1"/>
    <row r="2658" ht="15" hidden="1" customHeight="1"/>
    <row r="2659" ht="15" hidden="1" customHeight="1"/>
    <row r="2660" ht="15" hidden="1" customHeight="1"/>
    <row r="2661" ht="15" hidden="1" customHeight="1"/>
    <row r="2662" ht="15" hidden="1" customHeight="1"/>
    <row r="2663" ht="15" hidden="1" customHeight="1"/>
    <row r="2664" ht="15" hidden="1" customHeight="1"/>
    <row r="2665" ht="15" hidden="1" customHeight="1"/>
    <row r="2666" ht="15" hidden="1" customHeight="1"/>
    <row r="2667" ht="15" hidden="1" customHeight="1"/>
    <row r="2668" ht="15" hidden="1" customHeight="1"/>
    <row r="2669" ht="15" hidden="1" customHeight="1"/>
    <row r="2670" ht="15" hidden="1" customHeight="1"/>
    <row r="2671" ht="15" hidden="1" customHeight="1"/>
    <row r="2672" ht="15" hidden="1" customHeight="1"/>
    <row r="2673" ht="15" hidden="1" customHeight="1"/>
    <row r="2674" ht="15" hidden="1" customHeight="1"/>
    <row r="2675" ht="15" hidden="1" customHeight="1"/>
    <row r="2676" ht="15" hidden="1" customHeight="1"/>
    <row r="2677" ht="15" hidden="1" customHeight="1"/>
    <row r="2678" ht="15" hidden="1" customHeight="1"/>
    <row r="2679" ht="15" hidden="1" customHeight="1"/>
    <row r="2680" ht="15" hidden="1" customHeight="1"/>
    <row r="2681" ht="15" hidden="1" customHeight="1"/>
    <row r="2682" ht="15" hidden="1" customHeight="1"/>
    <row r="2683" ht="15" hidden="1" customHeight="1"/>
    <row r="2684" ht="15" hidden="1" customHeight="1"/>
    <row r="2685" ht="15" hidden="1" customHeight="1"/>
    <row r="2686" ht="15" hidden="1" customHeight="1"/>
    <row r="2687" ht="15" hidden="1" customHeight="1"/>
    <row r="2688" ht="15" hidden="1" customHeight="1"/>
    <row r="2689" ht="15" hidden="1" customHeight="1"/>
    <row r="2690" ht="15" hidden="1" customHeight="1"/>
    <row r="2691" ht="15" hidden="1" customHeight="1"/>
    <row r="2692" ht="15" hidden="1" customHeight="1"/>
    <row r="2693" ht="15" hidden="1" customHeight="1"/>
    <row r="2694" ht="15" hidden="1" customHeight="1"/>
    <row r="2695" ht="15" hidden="1" customHeight="1"/>
    <row r="2696" ht="15" hidden="1" customHeight="1"/>
    <row r="2697" ht="15" hidden="1" customHeight="1"/>
    <row r="2698" ht="15" hidden="1" customHeight="1"/>
    <row r="2699" ht="15" hidden="1" customHeight="1"/>
    <row r="2700" ht="15" hidden="1" customHeight="1"/>
    <row r="2701" ht="15" hidden="1" customHeight="1"/>
    <row r="2702" ht="15" hidden="1" customHeight="1"/>
    <row r="2703" ht="15" hidden="1" customHeight="1"/>
    <row r="2704" ht="15" hidden="1" customHeight="1"/>
    <row r="2705" ht="15" hidden="1" customHeight="1"/>
    <row r="2706" ht="15" hidden="1" customHeight="1"/>
    <row r="2707" ht="15" hidden="1" customHeight="1"/>
    <row r="2708" ht="15" hidden="1" customHeight="1"/>
    <row r="2709" ht="15" hidden="1" customHeight="1"/>
    <row r="2710" ht="15" hidden="1" customHeight="1"/>
    <row r="2711" ht="15" hidden="1" customHeight="1"/>
    <row r="2712" ht="15" hidden="1" customHeight="1"/>
    <row r="2713" ht="15" hidden="1" customHeight="1"/>
    <row r="2714" ht="15" hidden="1" customHeight="1"/>
    <row r="2715" ht="15" hidden="1" customHeight="1"/>
    <row r="2716" ht="15" hidden="1" customHeight="1"/>
    <row r="2717" ht="15" hidden="1" customHeight="1"/>
    <row r="2718" ht="15" hidden="1" customHeight="1"/>
    <row r="2719" ht="15" hidden="1" customHeight="1"/>
    <row r="2720" ht="15" hidden="1" customHeight="1"/>
    <row r="2721" ht="15" hidden="1" customHeight="1"/>
    <row r="2722" ht="15" hidden="1" customHeight="1"/>
    <row r="2723" ht="15" hidden="1" customHeight="1"/>
    <row r="2724" ht="15" hidden="1" customHeight="1"/>
    <row r="2725" ht="15" hidden="1" customHeight="1"/>
    <row r="2726" ht="15" hidden="1" customHeight="1"/>
    <row r="2727" ht="15" hidden="1" customHeight="1"/>
    <row r="2728" ht="15" hidden="1" customHeight="1"/>
    <row r="2729" ht="15" hidden="1" customHeight="1"/>
    <row r="2730" ht="15" hidden="1" customHeight="1"/>
    <row r="2731" ht="15" hidden="1" customHeight="1"/>
    <row r="2732" ht="15" hidden="1" customHeight="1"/>
    <row r="2733" ht="15" hidden="1" customHeight="1"/>
    <row r="2734" ht="15" hidden="1" customHeight="1"/>
    <row r="2735" ht="15" hidden="1" customHeight="1"/>
    <row r="2736" ht="15" hidden="1" customHeight="1"/>
    <row r="2737" ht="15" hidden="1" customHeight="1"/>
    <row r="2738" ht="15" hidden="1" customHeight="1"/>
    <row r="2739" ht="15" hidden="1" customHeight="1"/>
    <row r="2740" ht="15" hidden="1" customHeight="1"/>
    <row r="2741" ht="15" hidden="1" customHeight="1"/>
    <row r="2742" ht="15" hidden="1" customHeight="1"/>
    <row r="2743" ht="15" hidden="1" customHeight="1"/>
    <row r="2744" ht="15" hidden="1" customHeight="1"/>
    <row r="2745" ht="15" hidden="1" customHeight="1"/>
    <row r="2746" ht="15" hidden="1" customHeight="1"/>
    <row r="2747" ht="15" hidden="1" customHeight="1"/>
    <row r="2748" ht="15" hidden="1" customHeight="1"/>
    <row r="2749" ht="15" hidden="1" customHeight="1"/>
    <row r="2750" ht="15" hidden="1" customHeight="1"/>
    <row r="2751" ht="15" hidden="1" customHeight="1"/>
    <row r="2752" ht="15" hidden="1" customHeight="1"/>
    <row r="2753" ht="15" hidden="1" customHeight="1"/>
    <row r="2754" ht="15" hidden="1" customHeight="1"/>
    <row r="2755" ht="15" hidden="1" customHeight="1"/>
    <row r="2756" ht="15" hidden="1" customHeight="1"/>
    <row r="2757" ht="15" hidden="1" customHeight="1"/>
    <row r="2758" ht="15" hidden="1" customHeight="1"/>
    <row r="2759" ht="15" hidden="1" customHeight="1"/>
    <row r="2760" ht="15" hidden="1" customHeight="1"/>
    <row r="2761" ht="15" hidden="1" customHeight="1"/>
    <row r="2762" ht="15" hidden="1" customHeight="1"/>
    <row r="2763" ht="15" hidden="1" customHeight="1"/>
    <row r="2764" ht="15" hidden="1" customHeight="1"/>
    <row r="2765" ht="15" hidden="1" customHeight="1"/>
    <row r="2766" ht="15" hidden="1" customHeight="1"/>
    <row r="2767" ht="15" hidden="1" customHeight="1"/>
    <row r="2768" ht="15" hidden="1" customHeight="1"/>
    <row r="2769" ht="15" hidden="1" customHeight="1"/>
    <row r="2770" ht="15" hidden="1" customHeight="1"/>
    <row r="2771" ht="15" hidden="1" customHeight="1"/>
    <row r="2772" ht="15" hidden="1" customHeight="1"/>
    <row r="2773" ht="15" hidden="1" customHeight="1"/>
    <row r="2774" ht="15" hidden="1" customHeight="1"/>
    <row r="2775" ht="15" hidden="1" customHeight="1"/>
    <row r="2776" ht="15" hidden="1" customHeight="1"/>
    <row r="2777" ht="15" hidden="1" customHeight="1"/>
    <row r="2778" ht="15" hidden="1" customHeight="1"/>
    <row r="2779" ht="15" hidden="1" customHeight="1"/>
    <row r="2780" ht="15" hidden="1" customHeight="1"/>
    <row r="2781" ht="15" hidden="1" customHeight="1"/>
    <row r="2782" ht="15" hidden="1" customHeight="1"/>
    <row r="2783" ht="15" hidden="1" customHeight="1"/>
    <row r="2784" ht="15" hidden="1" customHeight="1"/>
    <row r="2785" ht="15" hidden="1" customHeight="1"/>
    <row r="2786" ht="15" hidden="1" customHeight="1"/>
    <row r="2787" ht="15" hidden="1" customHeight="1"/>
    <row r="2788" ht="15" hidden="1" customHeight="1"/>
    <row r="2789" ht="15" hidden="1" customHeight="1"/>
    <row r="2790" ht="15" hidden="1" customHeight="1"/>
    <row r="2791" ht="15" hidden="1" customHeight="1"/>
    <row r="2792" ht="15" hidden="1" customHeight="1"/>
    <row r="2793" ht="15" hidden="1" customHeight="1"/>
    <row r="2794" ht="15" hidden="1" customHeight="1"/>
    <row r="2795" ht="15" hidden="1" customHeight="1"/>
    <row r="2796" ht="15" hidden="1" customHeight="1"/>
    <row r="2797" ht="15" hidden="1" customHeight="1"/>
    <row r="2798" ht="15" hidden="1" customHeight="1"/>
    <row r="2799" ht="15" hidden="1" customHeight="1"/>
    <row r="2800" ht="15" hidden="1" customHeight="1"/>
    <row r="2801" ht="15" hidden="1" customHeight="1"/>
    <row r="2802" ht="15" hidden="1" customHeight="1"/>
    <row r="2803" ht="15" hidden="1" customHeight="1"/>
    <row r="2804" ht="15" hidden="1" customHeight="1"/>
    <row r="2805" ht="15" hidden="1" customHeight="1"/>
    <row r="2806" ht="15" hidden="1" customHeight="1"/>
    <row r="2807" ht="15" hidden="1" customHeight="1"/>
    <row r="2808" ht="15" hidden="1" customHeight="1"/>
    <row r="2809" ht="15" hidden="1" customHeight="1"/>
    <row r="2810" ht="15" hidden="1" customHeight="1"/>
    <row r="2811" ht="15" hidden="1" customHeight="1"/>
    <row r="2812" ht="15" hidden="1" customHeight="1"/>
    <row r="2813" ht="15" hidden="1" customHeight="1"/>
    <row r="2814" ht="15" hidden="1" customHeight="1"/>
    <row r="2815" ht="15" hidden="1" customHeight="1"/>
    <row r="2816" ht="15" hidden="1" customHeight="1"/>
    <row r="2817" ht="15" hidden="1" customHeight="1"/>
    <row r="2818" ht="15" hidden="1" customHeight="1"/>
    <row r="2819" ht="15" hidden="1" customHeight="1"/>
    <row r="2820" ht="15" hidden="1" customHeight="1"/>
    <row r="2821" ht="15" hidden="1" customHeight="1"/>
    <row r="2822" ht="15" hidden="1" customHeight="1"/>
    <row r="2823" ht="15" hidden="1" customHeight="1"/>
    <row r="2824" ht="15" hidden="1" customHeight="1"/>
    <row r="2825" ht="15" hidden="1" customHeight="1"/>
    <row r="2826" ht="15" hidden="1" customHeight="1"/>
    <row r="2827" ht="15" hidden="1" customHeight="1"/>
    <row r="2828" ht="15" hidden="1" customHeight="1"/>
    <row r="2829" ht="15" hidden="1" customHeight="1"/>
    <row r="2830" ht="15" hidden="1" customHeight="1"/>
    <row r="2831" ht="15" hidden="1" customHeight="1"/>
    <row r="2832" ht="15" hidden="1" customHeight="1"/>
    <row r="2833" ht="15" hidden="1" customHeight="1"/>
    <row r="2834" ht="15" hidden="1" customHeight="1"/>
    <row r="2835" ht="15" hidden="1" customHeight="1"/>
    <row r="2836" ht="15" hidden="1" customHeight="1"/>
    <row r="2837" ht="15" hidden="1" customHeight="1"/>
    <row r="2838" ht="15" hidden="1" customHeight="1"/>
    <row r="2839" ht="15" hidden="1" customHeight="1"/>
    <row r="2840" ht="15" hidden="1" customHeight="1"/>
    <row r="2841" ht="15" hidden="1" customHeight="1"/>
    <row r="2842" ht="15" hidden="1" customHeight="1"/>
    <row r="2843" ht="15" hidden="1" customHeight="1"/>
    <row r="2844" ht="15" hidden="1" customHeight="1"/>
    <row r="2845" ht="15" hidden="1" customHeight="1"/>
    <row r="2846" ht="15" hidden="1" customHeight="1"/>
    <row r="2847" ht="15" hidden="1" customHeight="1"/>
    <row r="2848" ht="15" hidden="1" customHeight="1"/>
    <row r="2849" ht="15" hidden="1" customHeight="1"/>
    <row r="2850" ht="15" hidden="1" customHeight="1"/>
    <row r="2851" ht="15" hidden="1" customHeight="1"/>
    <row r="2852" ht="15" hidden="1" customHeight="1"/>
    <row r="2853" ht="15" hidden="1" customHeight="1"/>
    <row r="2854" ht="15" hidden="1" customHeight="1"/>
    <row r="2855" ht="15" hidden="1" customHeight="1"/>
    <row r="2856" ht="15" hidden="1" customHeight="1"/>
    <row r="2857" ht="15" hidden="1" customHeight="1"/>
    <row r="2858" ht="15" hidden="1" customHeight="1"/>
    <row r="2859" ht="15" hidden="1" customHeight="1"/>
    <row r="2860" ht="15" hidden="1" customHeight="1"/>
    <row r="2861" ht="15" hidden="1" customHeight="1"/>
    <row r="2862" ht="15" hidden="1" customHeight="1"/>
    <row r="2863" ht="15" hidden="1" customHeight="1"/>
    <row r="2864" ht="15" hidden="1" customHeight="1"/>
    <row r="2865" ht="15" hidden="1" customHeight="1"/>
    <row r="2866" ht="15" hidden="1" customHeight="1"/>
    <row r="2867" ht="15" hidden="1" customHeight="1"/>
    <row r="2868" ht="15" hidden="1" customHeight="1"/>
    <row r="2869" ht="15" hidden="1" customHeight="1"/>
    <row r="2870" ht="15" hidden="1" customHeight="1"/>
    <row r="2871" ht="15" hidden="1" customHeight="1"/>
    <row r="2872" ht="15" hidden="1" customHeight="1"/>
    <row r="2873" ht="15" hidden="1" customHeight="1"/>
    <row r="2874" ht="15" hidden="1" customHeight="1"/>
    <row r="2875" ht="15" hidden="1" customHeight="1"/>
    <row r="2876" ht="15" hidden="1" customHeight="1"/>
    <row r="2877" ht="15" hidden="1" customHeight="1"/>
    <row r="2878" ht="15" hidden="1" customHeight="1"/>
    <row r="2879" ht="15" hidden="1" customHeight="1"/>
    <row r="2880" ht="15" hidden="1" customHeight="1"/>
    <row r="2881" ht="15" hidden="1" customHeight="1"/>
    <row r="2882" ht="15" hidden="1" customHeight="1"/>
    <row r="2883" ht="15" hidden="1" customHeight="1"/>
    <row r="2884" ht="15" hidden="1" customHeight="1"/>
    <row r="2885" ht="15" hidden="1" customHeight="1"/>
    <row r="2886" ht="15" hidden="1" customHeight="1"/>
    <row r="2887" ht="15" hidden="1" customHeight="1"/>
    <row r="2888" ht="15" hidden="1" customHeight="1"/>
    <row r="2889" ht="15" hidden="1" customHeight="1"/>
    <row r="2890" ht="15" hidden="1" customHeight="1"/>
    <row r="2891" ht="15" hidden="1" customHeight="1"/>
    <row r="2892" ht="15" hidden="1" customHeight="1"/>
    <row r="2893" ht="15" hidden="1" customHeight="1"/>
    <row r="2894" ht="15" hidden="1" customHeight="1"/>
    <row r="2895" ht="15" hidden="1" customHeight="1"/>
    <row r="2896" ht="15" hidden="1" customHeight="1"/>
    <row r="2897" ht="15" hidden="1" customHeight="1"/>
    <row r="2898" ht="15" hidden="1" customHeight="1"/>
    <row r="2899" ht="15" hidden="1" customHeight="1"/>
    <row r="2900" ht="15" hidden="1" customHeight="1"/>
    <row r="2901" ht="15" hidden="1" customHeight="1"/>
    <row r="2902" ht="15" hidden="1" customHeight="1"/>
    <row r="2903" ht="15" hidden="1" customHeight="1"/>
    <row r="2904" ht="15" hidden="1" customHeight="1"/>
    <row r="2905" ht="15" hidden="1" customHeight="1"/>
    <row r="2906" ht="15" hidden="1" customHeight="1"/>
    <row r="2907" ht="15" hidden="1" customHeight="1"/>
    <row r="2908" ht="15" hidden="1" customHeight="1"/>
    <row r="2909" ht="15" hidden="1" customHeight="1"/>
    <row r="2910" ht="15" hidden="1" customHeight="1"/>
    <row r="2911" ht="15" hidden="1" customHeight="1"/>
    <row r="2912" ht="15" hidden="1" customHeight="1"/>
    <row r="2913" ht="15" hidden="1" customHeight="1"/>
    <row r="2914" ht="15" hidden="1" customHeight="1"/>
    <row r="2915" ht="15" hidden="1" customHeight="1"/>
    <row r="2916" ht="15" hidden="1" customHeight="1"/>
    <row r="2917" ht="15" hidden="1" customHeight="1"/>
    <row r="2918" ht="15" hidden="1" customHeight="1"/>
    <row r="2919" ht="15" hidden="1" customHeight="1"/>
    <row r="2920" ht="15" hidden="1" customHeight="1"/>
    <row r="2921" ht="15" hidden="1" customHeight="1"/>
    <row r="2922" ht="15" hidden="1" customHeight="1"/>
    <row r="2923" ht="15" hidden="1" customHeight="1"/>
    <row r="2924" ht="15" hidden="1" customHeight="1"/>
    <row r="2925" ht="15" hidden="1" customHeight="1"/>
    <row r="2926" ht="15" hidden="1" customHeight="1"/>
    <row r="2927" ht="15" hidden="1" customHeight="1"/>
    <row r="2928" ht="15" hidden="1" customHeight="1"/>
    <row r="2929" ht="15" hidden="1" customHeight="1"/>
    <row r="2930" ht="15" hidden="1" customHeight="1"/>
    <row r="2931" ht="15" hidden="1" customHeight="1"/>
    <row r="2932" ht="15" hidden="1" customHeight="1"/>
    <row r="2933" ht="15" hidden="1" customHeight="1"/>
    <row r="2934" ht="15" hidden="1" customHeight="1"/>
    <row r="2935" ht="15" hidden="1" customHeight="1"/>
    <row r="2936" ht="15" hidden="1" customHeight="1"/>
    <row r="2937" ht="15" hidden="1" customHeight="1"/>
    <row r="2938" ht="15" hidden="1" customHeight="1"/>
    <row r="2939" ht="15" hidden="1" customHeight="1"/>
    <row r="2940" ht="15" hidden="1" customHeight="1"/>
    <row r="2941" ht="15" hidden="1" customHeight="1"/>
    <row r="2942" ht="15" hidden="1" customHeight="1"/>
    <row r="2943" ht="15" hidden="1" customHeight="1"/>
    <row r="2944" ht="15" hidden="1" customHeight="1"/>
    <row r="2945" ht="15" hidden="1" customHeight="1"/>
    <row r="2946" ht="15" hidden="1" customHeight="1"/>
    <row r="2947" ht="15" hidden="1" customHeight="1"/>
    <row r="2948" ht="15" hidden="1" customHeight="1"/>
    <row r="2949" ht="15" hidden="1" customHeight="1"/>
    <row r="2950" ht="15" hidden="1" customHeight="1"/>
    <row r="2951" ht="15" hidden="1" customHeight="1"/>
    <row r="2952" ht="15" hidden="1" customHeight="1"/>
    <row r="2953" ht="15" hidden="1" customHeight="1"/>
    <row r="2954" ht="15" hidden="1" customHeight="1"/>
    <row r="2955" ht="15" hidden="1" customHeight="1"/>
    <row r="2956" ht="15" hidden="1" customHeight="1"/>
    <row r="2957" ht="15" hidden="1" customHeight="1"/>
    <row r="2958" ht="15" hidden="1" customHeight="1"/>
    <row r="2959" ht="15" hidden="1" customHeight="1"/>
    <row r="2960" ht="15" hidden="1" customHeight="1"/>
    <row r="2961" ht="15" hidden="1" customHeight="1"/>
    <row r="2962" ht="15" hidden="1" customHeight="1"/>
    <row r="2963" ht="15" hidden="1" customHeight="1"/>
    <row r="2964" ht="15" hidden="1" customHeight="1"/>
    <row r="2965" ht="15" hidden="1" customHeight="1"/>
    <row r="2966" ht="15" hidden="1" customHeight="1"/>
    <row r="2967" ht="15" hidden="1" customHeight="1"/>
    <row r="2968" ht="15" hidden="1" customHeight="1"/>
    <row r="2969" ht="15" hidden="1" customHeight="1"/>
    <row r="2970" ht="15" hidden="1" customHeight="1"/>
    <row r="2971" ht="15" hidden="1" customHeight="1"/>
    <row r="2972" ht="15" hidden="1" customHeight="1"/>
    <row r="2973" ht="15" hidden="1" customHeight="1"/>
    <row r="2974" ht="15" hidden="1" customHeight="1"/>
    <row r="2975" ht="15" hidden="1" customHeight="1"/>
    <row r="2976" ht="15" hidden="1" customHeight="1"/>
    <row r="2977" ht="15" hidden="1" customHeight="1"/>
    <row r="2978" ht="15" hidden="1" customHeight="1"/>
    <row r="2979" ht="15" hidden="1" customHeight="1"/>
    <row r="2980" ht="15" hidden="1" customHeight="1"/>
    <row r="2981" ht="15" hidden="1" customHeight="1"/>
    <row r="2982" ht="15" hidden="1" customHeight="1"/>
    <row r="2983" ht="15" hidden="1" customHeight="1"/>
    <row r="2984" ht="15" hidden="1" customHeight="1"/>
    <row r="2985" ht="15" hidden="1" customHeight="1"/>
    <row r="2986" ht="15" hidden="1" customHeight="1"/>
    <row r="2987" ht="15" hidden="1" customHeight="1"/>
    <row r="2988" ht="15" hidden="1" customHeight="1"/>
    <row r="2989" ht="15" hidden="1" customHeight="1"/>
    <row r="2990" ht="15" hidden="1" customHeight="1"/>
    <row r="2991" ht="15" hidden="1" customHeight="1"/>
    <row r="2992" ht="15" hidden="1" customHeight="1"/>
    <row r="2993" ht="15" hidden="1" customHeight="1"/>
    <row r="2994" ht="15" hidden="1" customHeight="1"/>
    <row r="2995" ht="15" hidden="1" customHeight="1"/>
    <row r="2996" ht="15" hidden="1" customHeight="1"/>
    <row r="2997" ht="15" hidden="1" customHeight="1"/>
    <row r="2998" ht="15" hidden="1" customHeight="1"/>
    <row r="2999" ht="15" hidden="1" customHeight="1"/>
    <row r="3000" ht="15" hidden="1" customHeight="1"/>
    <row r="3001" ht="15" hidden="1" customHeight="1"/>
    <row r="3002" ht="15" hidden="1" customHeight="1"/>
    <row r="3003" ht="15" hidden="1" customHeight="1"/>
    <row r="3004" ht="15" hidden="1" customHeight="1"/>
    <row r="3005" ht="15" hidden="1" customHeight="1"/>
    <row r="3006" ht="15" hidden="1" customHeight="1"/>
    <row r="3007" ht="15" hidden="1" customHeight="1"/>
    <row r="3008" ht="15" hidden="1" customHeight="1"/>
    <row r="3009" ht="15" hidden="1" customHeight="1"/>
    <row r="3010" ht="15" hidden="1" customHeight="1"/>
    <row r="3011" ht="15" hidden="1" customHeight="1"/>
    <row r="3012" ht="15" hidden="1" customHeight="1"/>
    <row r="3013" ht="15" hidden="1" customHeight="1"/>
    <row r="3014" ht="15" hidden="1" customHeight="1"/>
    <row r="3015" ht="15" hidden="1" customHeight="1"/>
    <row r="3016" ht="15" hidden="1" customHeight="1"/>
    <row r="3017" ht="15" hidden="1" customHeight="1"/>
    <row r="3018" ht="15" hidden="1" customHeight="1"/>
    <row r="3019" ht="15" hidden="1" customHeight="1"/>
    <row r="3020" ht="15" hidden="1" customHeight="1"/>
    <row r="3021" ht="15" hidden="1" customHeight="1"/>
    <row r="3022" ht="15" hidden="1" customHeight="1"/>
    <row r="3023" ht="15" hidden="1" customHeight="1"/>
    <row r="3024" ht="15" hidden="1" customHeight="1"/>
    <row r="3025" ht="15" hidden="1" customHeight="1"/>
    <row r="3026" ht="15" hidden="1" customHeight="1"/>
    <row r="3027" ht="15" hidden="1" customHeight="1"/>
    <row r="3028" ht="15" hidden="1" customHeight="1"/>
    <row r="3029" ht="15" hidden="1" customHeight="1"/>
    <row r="3030" ht="15" hidden="1" customHeight="1"/>
    <row r="3031" ht="15" hidden="1" customHeight="1"/>
    <row r="3032" ht="15" hidden="1" customHeight="1"/>
    <row r="3033" ht="15" hidden="1" customHeight="1"/>
    <row r="3034" ht="15" hidden="1" customHeight="1"/>
    <row r="3035" ht="15" hidden="1" customHeight="1"/>
    <row r="3036" ht="15" hidden="1" customHeight="1"/>
    <row r="3037" ht="15" hidden="1" customHeight="1"/>
    <row r="3038" ht="15" hidden="1" customHeight="1"/>
    <row r="3039" ht="15" hidden="1" customHeight="1"/>
    <row r="3040" ht="15" hidden="1" customHeight="1"/>
    <row r="3041" ht="15" hidden="1" customHeight="1"/>
    <row r="3042" ht="15" hidden="1" customHeight="1"/>
    <row r="3043" ht="15" hidden="1" customHeight="1"/>
    <row r="3044" ht="15" hidden="1" customHeight="1"/>
    <row r="3045" ht="15" hidden="1" customHeight="1"/>
    <row r="3046" ht="15" hidden="1" customHeight="1"/>
    <row r="3047" ht="15" hidden="1" customHeight="1"/>
    <row r="3048" ht="15" hidden="1" customHeight="1"/>
    <row r="3049" ht="15" hidden="1" customHeight="1"/>
    <row r="3050" ht="15" hidden="1" customHeight="1"/>
    <row r="3051" ht="15" hidden="1" customHeight="1"/>
    <row r="3052" ht="15" hidden="1" customHeight="1"/>
    <row r="3053" ht="15" hidden="1" customHeight="1"/>
    <row r="3054" ht="15" hidden="1" customHeight="1"/>
    <row r="3055" ht="15" hidden="1" customHeight="1"/>
    <row r="3056" ht="15" hidden="1" customHeight="1"/>
    <row r="3057" ht="15" hidden="1" customHeight="1"/>
    <row r="3058" ht="15" hidden="1" customHeight="1"/>
    <row r="3059" ht="15" hidden="1" customHeight="1"/>
    <row r="3060" ht="15" hidden="1" customHeight="1"/>
    <row r="3061" ht="15" hidden="1" customHeight="1"/>
    <row r="3062" ht="15" hidden="1" customHeight="1"/>
    <row r="3063" ht="15" hidden="1" customHeight="1"/>
    <row r="3064" ht="15" hidden="1" customHeight="1"/>
    <row r="3065" ht="15" hidden="1" customHeight="1"/>
    <row r="3066" ht="15" hidden="1" customHeight="1"/>
    <row r="3067" ht="15" hidden="1" customHeight="1"/>
    <row r="3068" ht="15" hidden="1" customHeight="1"/>
    <row r="3069" ht="15" hidden="1" customHeight="1"/>
    <row r="3070" ht="15" hidden="1" customHeight="1"/>
    <row r="3071" ht="15" hidden="1" customHeight="1"/>
    <row r="3072" ht="15" hidden="1" customHeight="1"/>
    <row r="3073" ht="15" hidden="1" customHeight="1"/>
    <row r="3074" ht="15" hidden="1" customHeight="1"/>
    <row r="3075" ht="15" hidden="1" customHeight="1"/>
    <row r="3076" ht="15" hidden="1" customHeight="1"/>
    <row r="3077" ht="15" hidden="1" customHeight="1"/>
    <row r="3078" ht="15" hidden="1" customHeight="1"/>
    <row r="3079" ht="15" hidden="1" customHeight="1"/>
    <row r="3080" ht="15" hidden="1" customHeight="1"/>
    <row r="3081" ht="15" hidden="1" customHeight="1"/>
    <row r="3082" ht="15" hidden="1" customHeight="1"/>
    <row r="3083" ht="15" hidden="1" customHeight="1"/>
    <row r="3084" ht="15" hidden="1" customHeight="1"/>
    <row r="3085" ht="15" hidden="1" customHeight="1"/>
    <row r="3086" ht="15" hidden="1" customHeight="1"/>
    <row r="3087" ht="15" hidden="1" customHeight="1"/>
    <row r="3088" ht="15" hidden="1" customHeight="1"/>
    <row r="3089" ht="15" hidden="1" customHeight="1"/>
    <row r="3090" ht="15" hidden="1" customHeight="1"/>
    <row r="3091" ht="15" hidden="1" customHeight="1"/>
    <row r="3092" ht="15" hidden="1" customHeight="1"/>
    <row r="3093" ht="15" hidden="1" customHeight="1"/>
    <row r="3094" ht="15" hidden="1" customHeight="1"/>
    <row r="3095" ht="15" hidden="1" customHeight="1"/>
    <row r="3096" ht="15" hidden="1" customHeight="1"/>
    <row r="3097" ht="15" hidden="1" customHeight="1"/>
    <row r="3098" ht="15" hidden="1" customHeight="1"/>
    <row r="3099" ht="15" hidden="1" customHeight="1"/>
    <row r="3100" ht="15" hidden="1" customHeight="1"/>
    <row r="3101" ht="15" hidden="1" customHeight="1"/>
    <row r="3102" ht="15" hidden="1" customHeight="1"/>
    <row r="3103" ht="15" hidden="1" customHeight="1"/>
    <row r="3104" ht="15" hidden="1" customHeight="1"/>
    <row r="3105" ht="15" hidden="1" customHeight="1"/>
    <row r="3106" ht="15" hidden="1" customHeight="1"/>
    <row r="3107" ht="15" hidden="1" customHeight="1"/>
    <row r="3108" ht="15" hidden="1" customHeight="1"/>
    <row r="3109" ht="15" hidden="1" customHeight="1"/>
    <row r="3110" ht="15" hidden="1" customHeight="1"/>
    <row r="3111" ht="15" hidden="1" customHeight="1"/>
    <row r="3112" ht="15" hidden="1" customHeight="1"/>
    <row r="3113" ht="15" hidden="1" customHeight="1"/>
    <row r="3114" ht="15" hidden="1" customHeight="1"/>
    <row r="3115" ht="15" hidden="1" customHeight="1"/>
    <row r="3116" ht="15" hidden="1" customHeight="1"/>
    <row r="3117" ht="15" hidden="1" customHeight="1"/>
    <row r="3118" ht="15" hidden="1" customHeight="1"/>
    <row r="3119" ht="15" hidden="1" customHeight="1"/>
    <row r="3120" ht="15" hidden="1" customHeight="1"/>
    <row r="3121" ht="15" hidden="1" customHeight="1"/>
    <row r="3122" ht="15" hidden="1" customHeight="1"/>
    <row r="3123" ht="15" hidden="1" customHeight="1"/>
    <row r="3124" ht="15" hidden="1" customHeight="1"/>
    <row r="3125" ht="15" hidden="1" customHeight="1"/>
    <row r="3126" ht="15" hidden="1" customHeight="1"/>
    <row r="3127" ht="15" hidden="1" customHeight="1"/>
    <row r="3128" ht="15" hidden="1" customHeight="1"/>
    <row r="3129" ht="15" hidden="1" customHeight="1"/>
    <row r="3130" ht="15" hidden="1" customHeight="1"/>
    <row r="3131" ht="15" hidden="1" customHeight="1"/>
    <row r="3132" ht="15" hidden="1" customHeight="1"/>
    <row r="3133" ht="15" hidden="1" customHeight="1"/>
    <row r="3134" ht="15" hidden="1" customHeight="1"/>
    <row r="3135" ht="15" hidden="1" customHeight="1"/>
    <row r="3136" ht="15" hidden="1" customHeight="1"/>
    <row r="3137" ht="15" hidden="1" customHeight="1"/>
    <row r="3138" ht="15" hidden="1" customHeight="1"/>
    <row r="3139" ht="15" hidden="1" customHeight="1"/>
    <row r="3140" ht="15" hidden="1" customHeight="1"/>
    <row r="3141" ht="15" hidden="1" customHeight="1"/>
    <row r="3142" ht="15" hidden="1" customHeight="1"/>
    <row r="3143" ht="15" hidden="1" customHeight="1"/>
    <row r="3144" ht="15" hidden="1" customHeight="1"/>
    <row r="3145" ht="15" hidden="1" customHeight="1"/>
    <row r="3146" ht="15" hidden="1" customHeight="1"/>
    <row r="3147" ht="15" hidden="1" customHeight="1"/>
    <row r="3148" ht="15" hidden="1" customHeight="1"/>
    <row r="3149" ht="15" hidden="1" customHeight="1"/>
    <row r="3150" ht="15" hidden="1" customHeight="1"/>
    <row r="3151" ht="15" hidden="1" customHeight="1"/>
    <row r="3152" ht="15" hidden="1" customHeight="1"/>
    <row r="3153" ht="15" hidden="1" customHeight="1"/>
    <row r="3154" ht="15" hidden="1" customHeight="1"/>
    <row r="3155" ht="15" hidden="1" customHeight="1"/>
    <row r="3156" ht="15" hidden="1" customHeight="1"/>
    <row r="3157" ht="15" hidden="1" customHeight="1"/>
    <row r="3158" ht="15" hidden="1" customHeight="1"/>
    <row r="3159" ht="15" hidden="1" customHeight="1"/>
    <row r="3160" ht="15" hidden="1" customHeight="1"/>
    <row r="3161" ht="15" hidden="1" customHeight="1"/>
    <row r="3162" ht="15" hidden="1" customHeight="1"/>
    <row r="3163" ht="15" hidden="1" customHeight="1"/>
    <row r="3164" ht="15" hidden="1" customHeight="1"/>
    <row r="3165" ht="15" hidden="1" customHeight="1"/>
    <row r="3166" ht="15" hidden="1" customHeight="1"/>
    <row r="3167" ht="15" hidden="1" customHeight="1"/>
    <row r="3168" ht="15" hidden="1" customHeight="1"/>
    <row r="3169" ht="15" hidden="1" customHeight="1"/>
    <row r="3170" ht="15" hidden="1" customHeight="1"/>
    <row r="3171" ht="15" hidden="1" customHeight="1"/>
    <row r="3172" ht="15" hidden="1" customHeight="1"/>
    <row r="3173" ht="15" hidden="1" customHeight="1"/>
    <row r="3174" ht="15" hidden="1" customHeight="1"/>
    <row r="3175" ht="15" hidden="1" customHeight="1"/>
    <row r="3176" ht="15" hidden="1" customHeight="1"/>
    <row r="3177" ht="15" hidden="1" customHeight="1"/>
    <row r="3178" ht="15" hidden="1" customHeight="1"/>
    <row r="3179" ht="15" hidden="1" customHeight="1"/>
    <row r="3180" ht="15" hidden="1" customHeight="1"/>
    <row r="3181" ht="15" hidden="1" customHeight="1"/>
    <row r="3182" ht="15" hidden="1" customHeight="1"/>
    <row r="3183" ht="15" hidden="1" customHeight="1"/>
    <row r="3184" ht="15" hidden="1" customHeight="1"/>
    <row r="3185" ht="15" hidden="1" customHeight="1"/>
    <row r="3186" ht="15" hidden="1" customHeight="1"/>
    <row r="3187" ht="15" hidden="1" customHeight="1"/>
    <row r="3188" ht="15" hidden="1" customHeight="1"/>
    <row r="3189" ht="15" hidden="1" customHeight="1"/>
    <row r="3190" ht="15" hidden="1" customHeight="1"/>
    <row r="3191" ht="15" hidden="1" customHeight="1"/>
    <row r="3192" ht="15" hidden="1" customHeight="1"/>
    <row r="3193" ht="15" hidden="1" customHeight="1"/>
    <row r="3194" ht="15" hidden="1" customHeight="1"/>
    <row r="3195" ht="15" hidden="1" customHeight="1"/>
    <row r="3196" ht="15" hidden="1" customHeight="1"/>
    <row r="3197" ht="15" hidden="1" customHeight="1"/>
    <row r="3198" ht="15" hidden="1" customHeight="1"/>
    <row r="3199" ht="15" hidden="1" customHeight="1"/>
    <row r="3200" ht="15" hidden="1" customHeight="1"/>
    <row r="3201" ht="15" hidden="1" customHeight="1"/>
    <row r="3202" ht="15" hidden="1" customHeight="1"/>
    <row r="3203" ht="15" hidden="1" customHeight="1"/>
    <row r="3204" ht="15" hidden="1" customHeight="1"/>
    <row r="3205" ht="15" hidden="1" customHeight="1"/>
    <row r="3206" ht="15" hidden="1" customHeight="1"/>
    <row r="3207" ht="15" hidden="1" customHeight="1"/>
    <row r="3208" ht="15" hidden="1" customHeight="1"/>
    <row r="3209" ht="15" hidden="1" customHeight="1"/>
    <row r="3210" ht="15" hidden="1" customHeight="1"/>
    <row r="3211" ht="15" hidden="1" customHeight="1"/>
    <row r="3212" ht="15" hidden="1" customHeight="1"/>
    <row r="3213" ht="15" hidden="1" customHeight="1"/>
    <row r="3214" ht="15" hidden="1" customHeight="1"/>
    <row r="3215" ht="15" hidden="1" customHeight="1"/>
    <row r="3216" ht="15" hidden="1" customHeight="1"/>
    <row r="3217" ht="15" hidden="1" customHeight="1"/>
    <row r="3218" ht="15" hidden="1" customHeight="1"/>
    <row r="3219" ht="15" hidden="1" customHeight="1"/>
    <row r="3220" ht="15" hidden="1" customHeight="1"/>
    <row r="3221" ht="15" hidden="1" customHeight="1"/>
    <row r="3222" ht="15" hidden="1" customHeight="1"/>
    <row r="3223" ht="15" hidden="1" customHeight="1"/>
    <row r="3224" ht="15" hidden="1" customHeight="1"/>
    <row r="3225" ht="15" hidden="1" customHeight="1"/>
    <row r="3226" ht="15" hidden="1" customHeight="1"/>
    <row r="3227" ht="15" hidden="1" customHeight="1"/>
    <row r="3228" ht="15" hidden="1" customHeight="1"/>
    <row r="3229" ht="15" hidden="1" customHeight="1"/>
    <row r="3230" ht="15" hidden="1" customHeight="1"/>
    <row r="3231" ht="15" hidden="1" customHeight="1"/>
    <row r="3232" ht="15" hidden="1" customHeight="1"/>
    <row r="3233" ht="15" hidden="1" customHeight="1"/>
    <row r="3234" ht="15" hidden="1" customHeight="1"/>
    <row r="3235" ht="15" hidden="1" customHeight="1"/>
    <row r="3236" ht="15" hidden="1" customHeight="1"/>
    <row r="3237" ht="15" hidden="1" customHeight="1"/>
    <row r="3238" ht="15" hidden="1" customHeight="1"/>
    <row r="3239" ht="15" hidden="1" customHeight="1"/>
    <row r="3240" ht="15" hidden="1" customHeight="1"/>
    <row r="3241" ht="15" hidden="1" customHeight="1"/>
    <row r="3242" ht="15" hidden="1" customHeight="1"/>
    <row r="3243" ht="15" hidden="1" customHeight="1"/>
    <row r="3244" ht="15" hidden="1" customHeight="1"/>
    <row r="3245" ht="15" hidden="1" customHeight="1"/>
    <row r="3246" ht="15" hidden="1" customHeight="1"/>
    <row r="3247" ht="15" hidden="1" customHeight="1"/>
    <row r="3248" ht="15" hidden="1" customHeight="1"/>
    <row r="3249" ht="15" hidden="1" customHeight="1"/>
    <row r="3250" ht="15" hidden="1" customHeight="1"/>
    <row r="3251" ht="15" hidden="1" customHeight="1"/>
    <row r="3252" ht="15" hidden="1" customHeight="1"/>
    <row r="3253" ht="15" hidden="1" customHeight="1"/>
    <row r="3254" ht="15" hidden="1" customHeight="1"/>
    <row r="3255" ht="15" hidden="1" customHeight="1"/>
    <row r="3256" ht="15" hidden="1" customHeight="1"/>
    <row r="3257" ht="15" hidden="1" customHeight="1"/>
    <row r="3258" ht="15" hidden="1" customHeight="1"/>
    <row r="3259" ht="15" hidden="1" customHeight="1"/>
    <row r="3260" ht="15" hidden="1" customHeight="1"/>
    <row r="3261" ht="15" hidden="1" customHeight="1"/>
    <row r="3262" ht="15" hidden="1" customHeight="1"/>
    <row r="3263" ht="15" hidden="1" customHeight="1"/>
    <row r="3264" ht="15" hidden="1" customHeight="1"/>
    <row r="3265" ht="15" hidden="1" customHeight="1"/>
    <row r="3266" ht="15" hidden="1" customHeight="1"/>
    <row r="3267" ht="15" hidden="1" customHeight="1"/>
    <row r="3268" ht="15" hidden="1" customHeight="1"/>
    <row r="3269" ht="15" hidden="1" customHeight="1"/>
    <row r="3270" ht="15" hidden="1" customHeight="1"/>
    <row r="3271" ht="15" hidden="1" customHeight="1"/>
    <row r="3272" ht="15" hidden="1" customHeight="1"/>
    <row r="3273" ht="15" hidden="1" customHeight="1"/>
    <row r="3274" ht="15" hidden="1" customHeight="1"/>
    <row r="3275" ht="15" hidden="1" customHeight="1"/>
    <row r="3276" ht="15" hidden="1" customHeight="1"/>
    <row r="3277" ht="15" hidden="1" customHeight="1"/>
    <row r="3278" ht="15" hidden="1" customHeight="1"/>
    <row r="3279" ht="15" hidden="1" customHeight="1"/>
    <row r="3280" ht="15" hidden="1" customHeight="1"/>
    <row r="3281" ht="15" hidden="1" customHeight="1"/>
    <row r="3282" ht="15" hidden="1" customHeight="1"/>
    <row r="3283" ht="15" hidden="1" customHeight="1"/>
    <row r="3284" ht="15" hidden="1" customHeight="1"/>
    <row r="3285" ht="15" hidden="1" customHeight="1"/>
    <row r="3286" ht="15" hidden="1" customHeight="1"/>
    <row r="3287" ht="15" hidden="1" customHeight="1"/>
    <row r="3288" ht="15" hidden="1" customHeight="1"/>
    <row r="3289" ht="15" hidden="1" customHeight="1"/>
    <row r="3290" ht="15" hidden="1" customHeight="1"/>
    <row r="3291" ht="15" hidden="1" customHeight="1"/>
    <row r="3292" ht="15" hidden="1" customHeight="1"/>
    <row r="3293" ht="15" hidden="1" customHeight="1"/>
    <row r="3294" ht="15" hidden="1" customHeight="1"/>
    <row r="3295" ht="15" hidden="1" customHeight="1"/>
    <row r="3296" ht="15" hidden="1" customHeight="1"/>
    <row r="3297" ht="15" hidden="1" customHeight="1"/>
    <row r="3298" ht="15" hidden="1" customHeight="1"/>
    <row r="3299" ht="15" hidden="1" customHeight="1"/>
    <row r="3300" ht="15" hidden="1" customHeight="1"/>
    <row r="3301" ht="15" hidden="1" customHeight="1"/>
    <row r="3302" ht="15" hidden="1" customHeight="1"/>
    <row r="3303" ht="15" hidden="1" customHeight="1"/>
    <row r="3304" ht="15" hidden="1" customHeight="1"/>
    <row r="3305" ht="15" hidden="1" customHeight="1"/>
    <row r="3306" ht="15" hidden="1" customHeight="1"/>
    <row r="3307" ht="15" hidden="1" customHeight="1"/>
    <row r="3308" ht="15" hidden="1" customHeight="1"/>
    <row r="3309" ht="15" hidden="1" customHeight="1"/>
    <row r="3310" ht="15" hidden="1" customHeight="1"/>
    <row r="3311" ht="15" hidden="1" customHeight="1"/>
    <row r="3312" ht="15" hidden="1" customHeight="1"/>
    <row r="3313" ht="15" hidden="1" customHeight="1"/>
    <row r="3314" ht="15" hidden="1" customHeight="1"/>
    <row r="3315" ht="15" hidden="1" customHeight="1"/>
    <row r="3316" ht="15" hidden="1" customHeight="1"/>
    <row r="3317" ht="15" hidden="1" customHeight="1"/>
    <row r="3318" ht="15" hidden="1" customHeight="1"/>
    <row r="3319" ht="15" hidden="1" customHeight="1"/>
    <row r="3320" ht="15" hidden="1" customHeight="1"/>
    <row r="3321" ht="15" hidden="1" customHeight="1"/>
    <row r="3322" ht="15" hidden="1" customHeight="1"/>
    <row r="3323" ht="15" hidden="1" customHeight="1"/>
    <row r="3324" ht="15" hidden="1" customHeight="1"/>
    <row r="3325" ht="15" hidden="1" customHeight="1"/>
    <row r="3326" ht="15" hidden="1" customHeight="1"/>
    <row r="3327" ht="15" hidden="1" customHeight="1"/>
    <row r="3328" ht="15" hidden="1" customHeight="1"/>
    <row r="3329" ht="15" hidden="1" customHeight="1"/>
    <row r="3330" ht="15" hidden="1" customHeight="1"/>
    <row r="3331" ht="15" hidden="1" customHeight="1"/>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ABC8-C9DE-4C7F-B331-108A8E6FEE1E}">
  <sheetPr>
    <tabColor rgb="FF7030A0"/>
  </sheetPr>
  <dimension ref="A1:AA47"/>
  <sheetViews>
    <sheetView topLeftCell="C1" zoomScale="70" zoomScaleNormal="70" workbookViewId="0">
      <pane ySplit="7" topLeftCell="A24" activePane="bottomLeft" state="frozen"/>
      <selection activeCell="Y10" sqref="Y10"/>
      <selection pane="bottomLeft" activeCell="Z25" sqref="Z25"/>
    </sheetView>
  </sheetViews>
  <sheetFormatPr baseColWidth="10" defaultColWidth="0" defaultRowHeight="14.45" customHeight="1" zeroHeight="1"/>
  <cols>
    <col min="1" max="1" width="41.140625" customWidth="1"/>
    <col min="2" max="2" width="46.5703125" customWidth="1"/>
    <col min="3" max="3" width="20.85546875" customWidth="1"/>
    <col min="4" max="4" width="15.5703125" style="132" customWidth="1"/>
    <col min="5" max="5" width="16.42578125" style="132" customWidth="1"/>
    <col min="6" max="6" width="17.5703125" customWidth="1"/>
    <col min="7" max="8" width="12.42578125" customWidth="1"/>
    <col min="9" max="20" width="7.140625" customWidth="1"/>
    <col min="21" max="21" width="17.85546875" customWidth="1"/>
    <col min="22" max="22" width="18" customWidth="1"/>
    <col min="23" max="23" width="21.42578125" customWidth="1"/>
    <col min="24" max="24" width="26.5703125" customWidth="1"/>
    <col min="25" max="25" width="36" customWidth="1"/>
    <col min="26" max="26" width="22.42578125" customWidth="1"/>
    <col min="27" max="27" width="22.5703125" customWidth="1"/>
    <col min="28" max="16384" width="11.42578125" hidden="1"/>
  </cols>
  <sheetData>
    <row r="1" spans="1:27" ht="36" customHeight="1">
      <c r="A1" s="1"/>
      <c r="B1" s="313" t="s">
        <v>0</v>
      </c>
      <c r="C1" s="314"/>
      <c r="D1" s="314"/>
      <c r="E1" s="314"/>
      <c r="F1" s="314"/>
      <c r="G1" s="314"/>
      <c r="H1" s="314"/>
      <c r="I1" s="314"/>
      <c r="J1" s="314"/>
      <c r="K1" s="314"/>
      <c r="L1" s="314"/>
      <c r="M1" s="314"/>
      <c r="N1" s="314"/>
      <c r="O1" s="314"/>
      <c r="P1" s="314"/>
      <c r="Q1" s="314"/>
      <c r="R1" s="314"/>
      <c r="S1" s="314"/>
      <c r="T1" s="314"/>
      <c r="U1" s="314"/>
      <c r="V1" s="314"/>
      <c r="W1" s="314"/>
      <c r="X1" s="314"/>
      <c r="Y1" s="315"/>
      <c r="Z1" s="10" t="s">
        <v>1</v>
      </c>
      <c r="AA1" s="2" t="s">
        <v>2</v>
      </c>
    </row>
    <row r="2" spans="1:27" ht="36" customHeight="1">
      <c r="A2" s="9"/>
      <c r="B2" s="316" t="s">
        <v>3</v>
      </c>
      <c r="C2" s="317"/>
      <c r="D2" s="317"/>
      <c r="E2" s="317"/>
      <c r="F2" s="317"/>
      <c r="G2" s="317"/>
      <c r="H2" s="317"/>
      <c r="I2" s="317"/>
      <c r="J2" s="317"/>
      <c r="K2" s="317"/>
      <c r="L2" s="317"/>
      <c r="M2" s="317"/>
      <c r="N2" s="317"/>
      <c r="O2" s="317"/>
      <c r="P2" s="317"/>
      <c r="Q2" s="317"/>
      <c r="R2" s="317"/>
      <c r="S2" s="317"/>
      <c r="T2" s="317"/>
      <c r="U2" s="317"/>
      <c r="V2" s="317"/>
      <c r="W2" s="317"/>
      <c r="X2" s="317"/>
      <c r="Y2" s="318"/>
      <c r="Z2" s="11" t="s">
        <v>4</v>
      </c>
      <c r="AA2" s="14">
        <v>1</v>
      </c>
    </row>
    <row r="3" spans="1:27" ht="36" customHeight="1" thickBot="1">
      <c r="A3" s="5"/>
      <c r="B3" s="319"/>
      <c r="C3" s="320"/>
      <c r="D3" s="320"/>
      <c r="E3" s="320"/>
      <c r="F3" s="320"/>
      <c r="G3" s="320"/>
      <c r="H3" s="320"/>
      <c r="I3" s="320"/>
      <c r="J3" s="320"/>
      <c r="K3" s="320"/>
      <c r="L3" s="320"/>
      <c r="M3" s="320"/>
      <c r="N3" s="320"/>
      <c r="O3" s="320"/>
      <c r="P3" s="320"/>
      <c r="Q3" s="320"/>
      <c r="R3" s="320"/>
      <c r="S3" s="320"/>
      <c r="T3" s="320"/>
      <c r="U3" s="320"/>
      <c r="V3" s="320"/>
      <c r="W3" s="320"/>
      <c r="X3" s="320"/>
      <c r="Y3" s="321"/>
      <c r="Z3" s="13" t="s">
        <v>5</v>
      </c>
      <c r="AA3" s="15">
        <v>45077</v>
      </c>
    </row>
    <row r="4" spans="1:27" ht="32.25" thickBot="1">
      <c r="A4" s="53" t="s">
        <v>6</v>
      </c>
      <c r="B4" s="322" t="s">
        <v>397</v>
      </c>
      <c r="C4" s="323"/>
      <c r="D4" s="323"/>
      <c r="E4" s="323"/>
      <c r="F4" s="323"/>
      <c r="G4" s="323"/>
      <c r="H4" s="323"/>
      <c r="I4" s="323"/>
      <c r="J4" s="323"/>
      <c r="K4" s="323"/>
      <c r="L4" s="323"/>
      <c r="M4" s="323"/>
      <c r="N4" s="323"/>
      <c r="O4" s="323"/>
      <c r="P4" s="323"/>
      <c r="Q4" s="323"/>
      <c r="R4" s="323"/>
      <c r="S4" s="323"/>
      <c r="T4" s="323"/>
      <c r="U4" s="323"/>
      <c r="V4" s="323"/>
      <c r="W4" s="323"/>
      <c r="X4" s="323"/>
      <c r="Y4" s="323"/>
      <c r="Z4" s="323"/>
      <c r="AA4" s="324"/>
    </row>
    <row r="5" spans="1:27"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2"/>
      <c r="Z5" s="333"/>
      <c r="AA5" s="325" t="s">
        <v>13</v>
      </c>
    </row>
    <row r="6" spans="1:27"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5" t="s">
        <v>773</v>
      </c>
      <c r="W6" s="377" t="s">
        <v>770</v>
      </c>
      <c r="X6" s="378"/>
      <c r="Y6" s="325" t="s">
        <v>774</v>
      </c>
      <c r="Z6" s="326" t="s">
        <v>24</v>
      </c>
      <c r="AA6" s="326"/>
    </row>
    <row r="7" spans="1:27" ht="32.25" thickBot="1">
      <c r="A7" s="330"/>
      <c r="B7" s="327"/>
      <c r="C7" s="327"/>
      <c r="D7" s="327"/>
      <c r="E7" s="327"/>
      <c r="F7" s="334"/>
      <c r="G7" s="235" t="s">
        <v>25</v>
      </c>
      <c r="H7" s="235" t="s">
        <v>26</v>
      </c>
      <c r="I7" s="253" t="s">
        <v>27</v>
      </c>
      <c r="J7" s="7" t="s">
        <v>28</v>
      </c>
      <c r="K7" s="7" t="s">
        <v>29</v>
      </c>
      <c r="L7" s="7" t="s">
        <v>30</v>
      </c>
      <c r="M7" s="7" t="s">
        <v>31</v>
      </c>
      <c r="N7" s="7" t="s">
        <v>32</v>
      </c>
      <c r="O7" s="7" t="s">
        <v>33</v>
      </c>
      <c r="P7" s="7" t="s">
        <v>34</v>
      </c>
      <c r="Q7" s="7" t="s">
        <v>35</v>
      </c>
      <c r="R7" s="7" t="s">
        <v>36</v>
      </c>
      <c r="S7" s="7" t="s">
        <v>37</v>
      </c>
      <c r="T7" s="8" t="s">
        <v>38</v>
      </c>
      <c r="U7" s="327"/>
      <c r="V7" s="327"/>
      <c r="W7" s="334"/>
      <c r="X7" s="379"/>
      <c r="Y7" s="327"/>
      <c r="Z7" s="327"/>
      <c r="AA7" s="327"/>
    </row>
    <row r="8" spans="1:27" s="82" customFormat="1" ht="165">
      <c r="A8" s="106" t="s">
        <v>398</v>
      </c>
      <c r="B8" s="106" t="s">
        <v>399</v>
      </c>
      <c r="C8" s="101" t="s">
        <v>400</v>
      </c>
      <c r="D8" s="145">
        <f>+T8</f>
        <v>1</v>
      </c>
      <c r="E8" s="145">
        <v>1</v>
      </c>
      <c r="F8" s="107" t="s">
        <v>41</v>
      </c>
      <c r="G8" s="107">
        <v>4</v>
      </c>
      <c r="H8" s="108">
        <v>4</v>
      </c>
      <c r="I8" s="105"/>
      <c r="J8" s="105"/>
      <c r="K8" s="105">
        <v>1</v>
      </c>
      <c r="L8" s="105"/>
      <c r="M8" s="105"/>
      <c r="N8" s="105">
        <v>1</v>
      </c>
      <c r="O8" s="105"/>
      <c r="P8" s="105"/>
      <c r="Q8" s="105">
        <v>1</v>
      </c>
      <c r="R8" s="105"/>
      <c r="S8" s="105"/>
      <c r="T8" s="105">
        <v>1</v>
      </c>
      <c r="U8" s="221"/>
      <c r="V8" s="223">
        <f>+SUM(I8:T8)/H8</f>
        <v>1</v>
      </c>
      <c r="W8" s="249" t="s">
        <v>1016</v>
      </c>
      <c r="X8" s="250" t="s">
        <v>1017</v>
      </c>
      <c r="Y8" s="226" t="s">
        <v>1033</v>
      </c>
      <c r="Z8" s="224" t="s">
        <v>662</v>
      </c>
      <c r="AA8" s="140" t="s">
        <v>401</v>
      </c>
    </row>
    <row r="9" spans="1:27" s="82" customFormat="1" ht="165">
      <c r="A9" s="99" t="s">
        <v>402</v>
      </c>
      <c r="B9" s="100" t="s">
        <v>403</v>
      </c>
      <c r="C9" s="101" t="s">
        <v>400</v>
      </c>
      <c r="D9" s="145">
        <f t="shared" ref="D9:D28" si="0">+T9</f>
        <v>1</v>
      </c>
      <c r="E9" s="145">
        <v>1</v>
      </c>
      <c r="F9" s="105" t="s">
        <v>53</v>
      </c>
      <c r="G9" s="107">
        <v>2</v>
      </c>
      <c r="H9" s="108">
        <v>2</v>
      </c>
      <c r="I9" s="105"/>
      <c r="J9" s="105"/>
      <c r="K9" s="105"/>
      <c r="L9" s="105"/>
      <c r="M9" s="105"/>
      <c r="N9" s="105">
        <v>1</v>
      </c>
      <c r="O9" s="105"/>
      <c r="P9" s="105"/>
      <c r="Q9" s="105"/>
      <c r="R9" s="105"/>
      <c r="S9" s="105"/>
      <c r="T9" s="105">
        <v>1</v>
      </c>
      <c r="U9" s="216"/>
      <c r="V9" s="223">
        <f t="shared" ref="V9:V28" si="1">+SUM(I9:T9)/H9</f>
        <v>1</v>
      </c>
      <c r="W9" s="227" t="s">
        <v>1018</v>
      </c>
      <c r="X9" s="228" t="s">
        <v>1017</v>
      </c>
      <c r="Y9" s="226" t="s">
        <v>1034</v>
      </c>
      <c r="Z9" s="225" t="s">
        <v>662</v>
      </c>
      <c r="AA9" s="58" t="s">
        <v>404</v>
      </c>
    </row>
    <row r="10" spans="1:27" s="82" customFormat="1" ht="165">
      <c r="A10" s="99" t="s">
        <v>402</v>
      </c>
      <c r="B10" s="100" t="s">
        <v>405</v>
      </c>
      <c r="C10" s="101" t="s">
        <v>400</v>
      </c>
      <c r="D10" s="145">
        <f t="shared" si="0"/>
        <v>1</v>
      </c>
      <c r="E10" s="145">
        <v>1</v>
      </c>
      <c r="F10" s="105" t="s">
        <v>53</v>
      </c>
      <c r="G10" s="107">
        <v>2</v>
      </c>
      <c r="H10" s="108">
        <v>2</v>
      </c>
      <c r="I10" s="105"/>
      <c r="J10" s="105"/>
      <c r="K10" s="105"/>
      <c r="L10" s="105"/>
      <c r="M10" s="105"/>
      <c r="N10" s="105">
        <v>1</v>
      </c>
      <c r="O10" s="105"/>
      <c r="P10" s="105"/>
      <c r="Q10" s="105"/>
      <c r="R10" s="105"/>
      <c r="S10" s="105"/>
      <c r="T10" s="105">
        <v>1</v>
      </c>
      <c r="U10" s="216"/>
      <c r="V10" s="223">
        <f t="shared" si="1"/>
        <v>1</v>
      </c>
      <c r="W10" s="227" t="s">
        <v>1019</v>
      </c>
      <c r="X10" s="228" t="s">
        <v>1017</v>
      </c>
      <c r="Y10" s="226" t="s">
        <v>1035</v>
      </c>
      <c r="Z10" s="225" t="s">
        <v>662</v>
      </c>
      <c r="AA10" s="58" t="s">
        <v>401</v>
      </c>
    </row>
    <row r="11" spans="1:27" s="82" customFormat="1" ht="165">
      <c r="A11" s="99" t="s">
        <v>402</v>
      </c>
      <c r="B11" s="100" t="s">
        <v>406</v>
      </c>
      <c r="C11" s="101" t="s">
        <v>400</v>
      </c>
      <c r="D11" s="145">
        <f t="shared" si="0"/>
        <v>1</v>
      </c>
      <c r="E11" s="145">
        <v>1</v>
      </c>
      <c r="F11" s="105" t="s">
        <v>53</v>
      </c>
      <c r="G11" s="107">
        <v>2</v>
      </c>
      <c r="H11" s="108">
        <v>2</v>
      </c>
      <c r="I11" s="105"/>
      <c r="J11" s="105"/>
      <c r="K11" s="105"/>
      <c r="L11" s="105"/>
      <c r="M11" s="105"/>
      <c r="N11" s="105">
        <v>1</v>
      </c>
      <c r="O11" s="105"/>
      <c r="P11" s="105"/>
      <c r="Q11" s="105"/>
      <c r="R11" s="105"/>
      <c r="S11" s="105"/>
      <c r="T11" s="105">
        <v>1</v>
      </c>
      <c r="U11" s="216"/>
      <c r="V11" s="223">
        <f t="shared" si="1"/>
        <v>1</v>
      </c>
      <c r="W11" s="227" t="s">
        <v>1020</v>
      </c>
      <c r="X11" s="228" t="s">
        <v>1017</v>
      </c>
      <c r="Y11" s="226" t="s">
        <v>1036</v>
      </c>
      <c r="Z11" s="225" t="s">
        <v>662</v>
      </c>
      <c r="AA11" s="58" t="s">
        <v>401</v>
      </c>
    </row>
    <row r="12" spans="1:27" s="82" customFormat="1" ht="165">
      <c r="A12" s="99" t="s">
        <v>402</v>
      </c>
      <c r="B12" s="100" t="s">
        <v>407</v>
      </c>
      <c r="C12" s="101" t="s">
        <v>400</v>
      </c>
      <c r="D12" s="145">
        <f t="shared" si="0"/>
        <v>0</v>
      </c>
      <c r="E12" s="145">
        <v>1</v>
      </c>
      <c r="F12" s="105" t="s">
        <v>53</v>
      </c>
      <c r="G12" s="107">
        <v>2</v>
      </c>
      <c r="H12" s="108">
        <v>2</v>
      </c>
      <c r="I12" s="105"/>
      <c r="J12" s="105"/>
      <c r="K12" s="105"/>
      <c r="L12" s="105"/>
      <c r="M12" s="105"/>
      <c r="N12" s="105">
        <v>0</v>
      </c>
      <c r="O12" s="105"/>
      <c r="P12" s="105"/>
      <c r="Q12" s="105"/>
      <c r="R12" s="105"/>
      <c r="S12" s="105"/>
      <c r="T12" s="105">
        <v>0</v>
      </c>
      <c r="U12" s="216"/>
      <c r="V12" s="223">
        <f t="shared" si="1"/>
        <v>0</v>
      </c>
      <c r="W12" s="227" t="s">
        <v>1016</v>
      </c>
      <c r="X12" s="228" t="s">
        <v>1017</v>
      </c>
      <c r="Y12" s="226" t="s">
        <v>1037</v>
      </c>
      <c r="Z12" s="225" t="s">
        <v>1054</v>
      </c>
      <c r="AA12" s="58" t="s">
        <v>401</v>
      </c>
    </row>
    <row r="13" spans="1:27" s="82" customFormat="1" ht="165">
      <c r="A13" s="99" t="s">
        <v>402</v>
      </c>
      <c r="B13" s="100" t="s">
        <v>408</v>
      </c>
      <c r="C13" s="101" t="s">
        <v>400</v>
      </c>
      <c r="D13" s="145">
        <f t="shared" si="0"/>
        <v>1</v>
      </c>
      <c r="E13" s="145">
        <v>1</v>
      </c>
      <c r="F13" s="105" t="s">
        <v>53</v>
      </c>
      <c r="G13" s="107">
        <v>2</v>
      </c>
      <c r="H13" s="108">
        <v>2</v>
      </c>
      <c r="I13" s="105"/>
      <c r="J13" s="105"/>
      <c r="K13" s="105"/>
      <c r="L13" s="105"/>
      <c r="M13" s="105"/>
      <c r="N13" s="105">
        <v>1</v>
      </c>
      <c r="O13" s="105"/>
      <c r="P13" s="105"/>
      <c r="Q13" s="105"/>
      <c r="R13" s="105"/>
      <c r="S13" s="105"/>
      <c r="T13" s="105">
        <v>1</v>
      </c>
      <c r="U13" s="216"/>
      <c r="V13" s="223">
        <f t="shared" si="1"/>
        <v>1</v>
      </c>
      <c r="W13" s="227" t="s">
        <v>1021</v>
      </c>
      <c r="X13" s="228" t="s">
        <v>1017</v>
      </c>
      <c r="Y13" s="226" t="s">
        <v>1038</v>
      </c>
      <c r="Z13" s="225" t="s">
        <v>662</v>
      </c>
      <c r="AA13" s="58" t="s">
        <v>409</v>
      </c>
    </row>
    <row r="14" spans="1:27" s="82" customFormat="1" ht="165">
      <c r="A14" s="99" t="s">
        <v>402</v>
      </c>
      <c r="B14" s="100" t="s">
        <v>410</v>
      </c>
      <c r="C14" s="101" t="s">
        <v>400</v>
      </c>
      <c r="D14" s="145">
        <f t="shared" si="0"/>
        <v>2</v>
      </c>
      <c r="E14" s="145">
        <v>1</v>
      </c>
      <c r="F14" s="105" t="s">
        <v>41</v>
      </c>
      <c r="G14" s="107">
        <v>2</v>
      </c>
      <c r="H14" s="108">
        <v>2</v>
      </c>
      <c r="I14" s="105"/>
      <c r="J14" s="105"/>
      <c r="K14" s="105"/>
      <c r="L14" s="105"/>
      <c r="M14" s="105"/>
      <c r="N14" s="105">
        <v>0</v>
      </c>
      <c r="O14" s="105"/>
      <c r="P14" s="105"/>
      <c r="Q14" s="105"/>
      <c r="R14" s="105"/>
      <c r="S14" s="105"/>
      <c r="T14" s="105">
        <v>2</v>
      </c>
      <c r="U14" s="216"/>
      <c r="V14" s="223">
        <f t="shared" si="1"/>
        <v>1</v>
      </c>
      <c r="W14" s="227" t="s">
        <v>1022</v>
      </c>
      <c r="X14" s="228" t="s">
        <v>1017</v>
      </c>
      <c r="Y14" s="226" t="s">
        <v>1039</v>
      </c>
      <c r="Z14" s="225" t="s">
        <v>662</v>
      </c>
      <c r="AA14" s="58" t="s">
        <v>409</v>
      </c>
    </row>
    <row r="15" spans="1:27" s="82" customFormat="1" ht="165">
      <c r="A15" s="99" t="s">
        <v>402</v>
      </c>
      <c r="B15" s="100" t="s">
        <v>411</v>
      </c>
      <c r="C15" s="101" t="s">
        <v>400</v>
      </c>
      <c r="D15" s="145">
        <f t="shared" si="0"/>
        <v>1</v>
      </c>
      <c r="E15" s="145">
        <v>1</v>
      </c>
      <c r="F15" s="105" t="s">
        <v>41</v>
      </c>
      <c r="G15" s="107">
        <v>4</v>
      </c>
      <c r="H15" s="108">
        <v>4</v>
      </c>
      <c r="I15" s="105"/>
      <c r="J15" s="105"/>
      <c r="K15" s="105">
        <v>1</v>
      </c>
      <c r="L15" s="105"/>
      <c r="M15" s="105"/>
      <c r="N15" s="105">
        <v>1</v>
      </c>
      <c r="O15" s="105"/>
      <c r="P15" s="105"/>
      <c r="Q15" s="105">
        <v>1</v>
      </c>
      <c r="R15" s="105"/>
      <c r="S15" s="105"/>
      <c r="T15" s="105">
        <v>1</v>
      </c>
      <c r="U15" s="216"/>
      <c r="V15" s="223">
        <f t="shared" si="1"/>
        <v>1</v>
      </c>
      <c r="W15" s="227" t="s">
        <v>1023</v>
      </c>
      <c r="X15" s="228" t="s">
        <v>1017</v>
      </c>
      <c r="Y15" s="226" t="s">
        <v>1040</v>
      </c>
      <c r="Z15" s="225" t="s">
        <v>662</v>
      </c>
      <c r="AA15" s="58" t="s">
        <v>412</v>
      </c>
    </row>
    <row r="16" spans="1:27" s="82" customFormat="1" ht="165">
      <c r="A16" s="99" t="s">
        <v>402</v>
      </c>
      <c r="B16" s="100" t="s">
        <v>413</v>
      </c>
      <c r="C16" s="101" t="s">
        <v>400</v>
      </c>
      <c r="D16" s="145">
        <f t="shared" si="0"/>
        <v>1</v>
      </c>
      <c r="E16" s="145">
        <v>1</v>
      </c>
      <c r="F16" s="105" t="s">
        <v>41</v>
      </c>
      <c r="G16" s="107">
        <v>4</v>
      </c>
      <c r="H16" s="108">
        <v>4</v>
      </c>
      <c r="I16" s="105"/>
      <c r="J16" s="105"/>
      <c r="K16" s="105">
        <v>1</v>
      </c>
      <c r="L16" s="105"/>
      <c r="M16" s="105"/>
      <c r="N16" s="105">
        <v>1</v>
      </c>
      <c r="O16" s="105"/>
      <c r="P16" s="105"/>
      <c r="Q16" s="105">
        <v>1</v>
      </c>
      <c r="R16" s="105"/>
      <c r="S16" s="105"/>
      <c r="T16" s="105">
        <v>1</v>
      </c>
      <c r="U16" s="216"/>
      <c r="V16" s="223">
        <f t="shared" si="1"/>
        <v>1</v>
      </c>
      <c r="W16" s="227" t="s">
        <v>1024</v>
      </c>
      <c r="X16" s="228" t="s">
        <v>1017</v>
      </c>
      <c r="Y16" s="226" t="s">
        <v>1041</v>
      </c>
      <c r="Z16" s="225" t="s">
        <v>662</v>
      </c>
      <c r="AA16" s="58" t="s">
        <v>412</v>
      </c>
    </row>
    <row r="17" spans="1:27" s="82" customFormat="1" ht="165">
      <c r="A17" s="99" t="s">
        <v>402</v>
      </c>
      <c r="B17" s="100" t="s">
        <v>414</v>
      </c>
      <c r="C17" s="101" t="s">
        <v>400</v>
      </c>
      <c r="D17" s="145">
        <f t="shared" si="0"/>
        <v>1</v>
      </c>
      <c r="E17" s="145">
        <v>1</v>
      </c>
      <c r="F17" s="105" t="s">
        <v>41</v>
      </c>
      <c r="G17" s="107">
        <v>4</v>
      </c>
      <c r="H17" s="108">
        <v>4</v>
      </c>
      <c r="I17" s="105"/>
      <c r="J17" s="105"/>
      <c r="K17" s="105">
        <v>1</v>
      </c>
      <c r="L17" s="105"/>
      <c r="M17" s="105"/>
      <c r="N17" s="105">
        <v>1</v>
      </c>
      <c r="O17" s="105"/>
      <c r="P17" s="105"/>
      <c r="Q17" s="105">
        <v>1</v>
      </c>
      <c r="R17" s="105"/>
      <c r="S17" s="105"/>
      <c r="T17" s="105">
        <v>1</v>
      </c>
      <c r="U17" s="216"/>
      <c r="V17" s="223">
        <f t="shared" si="1"/>
        <v>1</v>
      </c>
      <c r="W17" s="227" t="s">
        <v>1025</v>
      </c>
      <c r="X17" s="228" t="s">
        <v>1017</v>
      </c>
      <c r="Y17" s="226" t="s">
        <v>1042</v>
      </c>
      <c r="Z17" s="225" t="s">
        <v>662</v>
      </c>
      <c r="AA17" s="58" t="s">
        <v>412</v>
      </c>
    </row>
    <row r="18" spans="1:27" s="82" customFormat="1" ht="165">
      <c r="A18" s="99" t="s">
        <v>402</v>
      </c>
      <c r="B18" s="100" t="s">
        <v>415</v>
      </c>
      <c r="C18" s="101" t="s">
        <v>400</v>
      </c>
      <c r="D18" s="145">
        <f t="shared" si="0"/>
        <v>0</v>
      </c>
      <c r="E18" s="145">
        <v>1</v>
      </c>
      <c r="F18" s="105" t="s">
        <v>41</v>
      </c>
      <c r="G18" s="107">
        <v>4</v>
      </c>
      <c r="H18" s="108">
        <v>4</v>
      </c>
      <c r="I18" s="105"/>
      <c r="J18" s="105"/>
      <c r="K18" s="105">
        <v>0</v>
      </c>
      <c r="L18" s="105"/>
      <c r="M18" s="105"/>
      <c r="N18" s="105">
        <v>0</v>
      </c>
      <c r="O18" s="105"/>
      <c r="P18" s="105"/>
      <c r="Q18" s="105">
        <v>0</v>
      </c>
      <c r="R18" s="105"/>
      <c r="S18" s="105"/>
      <c r="T18" s="105">
        <v>0</v>
      </c>
      <c r="U18" s="216"/>
      <c r="V18" s="223">
        <f t="shared" si="1"/>
        <v>0</v>
      </c>
      <c r="W18" s="227" t="s">
        <v>1016</v>
      </c>
      <c r="X18" s="228" t="s">
        <v>1017</v>
      </c>
      <c r="Y18" s="226" t="s">
        <v>1043</v>
      </c>
      <c r="Z18" s="225" t="s">
        <v>1056</v>
      </c>
      <c r="AA18" s="58" t="s">
        <v>412</v>
      </c>
    </row>
    <row r="19" spans="1:27" s="82" customFormat="1" ht="165">
      <c r="A19" s="99" t="s">
        <v>402</v>
      </c>
      <c r="B19" s="100" t="s">
        <v>416</v>
      </c>
      <c r="C19" s="101" t="s">
        <v>400</v>
      </c>
      <c r="D19" s="145">
        <f t="shared" si="0"/>
        <v>1</v>
      </c>
      <c r="E19" s="145">
        <v>1</v>
      </c>
      <c r="F19" s="105" t="s">
        <v>53</v>
      </c>
      <c r="G19" s="107">
        <v>2</v>
      </c>
      <c r="H19" s="108">
        <v>2</v>
      </c>
      <c r="I19" s="105"/>
      <c r="J19" s="105"/>
      <c r="K19" s="105"/>
      <c r="L19" s="105"/>
      <c r="M19" s="105"/>
      <c r="N19" s="105">
        <v>1</v>
      </c>
      <c r="O19" s="105"/>
      <c r="P19" s="105"/>
      <c r="Q19" s="105"/>
      <c r="R19" s="105"/>
      <c r="S19" s="105"/>
      <c r="T19" s="105">
        <v>1</v>
      </c>
      <c r="U19" s="216"/>
      <c r="V19" s="223">
        <f t="shared" si="1"/>
        <v>1</v>
      </c>
      <c r="W19" s="227" t="s">
        <v>1026</v>
      </c>
      <c r="X19" s="228" t="s">
        <v>1017</v>
      </c>
      <c r="Y19" s="226" t="s">
        <v>1044</v>
      </c>
      <c r="Z19" s="225" t="s">
        <v>662</v>
      </c>
      <c r="AA19" s="58" t="s">
        <v>412</v>
      </c>
    </row>
    <row r="20" spans="1:27" s="82" customFormat="1" ht="165">
      <c r="A20" s="99" t="s">
        <v>402</v>
      </c>
      <c r="B20" s="100" t="s">
        <v>417</v>
      </c>
      <c r="C20" s="101" t="s">
        <v>400</v>
      </c>
      <c r="D20" s="145">
        <f t="shared" si="0"/>
        <v>0</v>
      </c>
      <c r="E20" s="145">
        <v>1</v>
      </c>
      <c r="F20" s="105" t="s">
        <v>53</v>
      </c>
      <c r="G20" s="107">
        <v>2</v>
      </c>
      <c r="H20" s="108">
        <v>2</v>
      </c>
      <c r="I20" s="105"/>
      <c r="J20" s="105"/>
      <c r="K20" s="105"/>
      <c r="L20" s="105"/>
      <c r="M20" s="105"/>
      <c r="N20" s="105">
        <v>0</v>
      </c>
      <c r="O20" s="105"/>
      <c r="P20" s="105"/>
      <c r="Q20" s="105"/>
      <c r="R20" s="105"/>
      <c r="S20" s="105"/>
      <c r="T20" s="105">
        <v>0</v>
      </c>
      <c r="U20" s="216"/>
      <c r="V20" s="223">
        <f t="shared" si="1"/>
        <v>0</v>
      </c>
      <c r="W20" s="227" t="s">
        <v>1016</v>
      </c>
      <c r="X20" s="228" t="s">
        <v>1017</v>
      </c>
      <c r="Y20" s="226" t="s">
        <v>1045</v>
      </c>
      <c r="Z20" s="225" t="s">
        <v>1054</v>
      </c>
      <c r="AA20" s="58" t="s">
        <v>412</v>
      </c>
    </row>
    <row r="21" spans="1:27" s="82" customFormat="1" ht="165">
      <c r="A21" s="99" t="s">
        <v>402</v>
      </c>
      <c r="B21" s="100" t="s">
        <v>418</v>
      </c>
      <c r="C21" s="101" t="s">
        <v>400</v>
      </c>
      <c r="D21" s="145">
        <f t="shared" si="0"/>
        <v>1</v>
      </c>
      <c r="E21" s="145">
        <v>1</v>
      </c>
      <c r="F21" s="105" t="s">
        <v>53</v>
      </c>
      <c r="G21" s="107">
        <v>2</v>
      </c>
      <c r="H21" s="108">
        <v>2</v>
      </c>
      <c r="I21" s="105"/>
      <c r="J21" s="105"/>
      <c r="K21" s="105"/>
      <c r="L21" s="105"/>
      <c r="M21" s="105"/>
      <c r="N21" s="105">
        <v>1</v>
      </c>
      <c r="O21" s="105"/>
      <c r="P21" s="105"/>
      <c r="Q21" s="105"/>
      <c r="R21" s="105"/>
      <c r="S21" s="105"/>
      <c r="T21" s="105">
        <v>1</v>
      </c>
      <c r="U21" s="216"/>
      <c r="V21" s="223">
        <f t="shared" si="1"/>
        <v>1</v>
      </c>
      <c r="W21" s="227" t="s">
        <v>1027</v>
      </c>
      <c r="X21" s="228" t="s">
        <v>1017</v>
      </c>
      <c r="Y21" s="226" t="s">
        <v>1046</v>
      </c>
      <c r="Z21" s="225" t="s">
        <v>662</v>
      </c>
      <c r="AA21" s="58" t="s">
        <v>419</v>
      </c>
    </row>
    <row r="22" spans="1:27" s="82" customFormat="1" ht="165">
      <c r="A22" s="99" t="s">
        <v>402</v>
      </c>
      <c r="B22" s="100" t="s">
        <v>420</v>
      </c>
      <c r="C22" s="101" t="s">
        <v>400</v>
      </c>
      <c r="D22" s="145">
        <f t="shared" si="0"/>
        <v>1</v>
      </c>
      <c r="E22" s="145">
        <v>1</v>
      </c>
      <c r="F22" s="105" t="s">
        <v>41</v>
      </c>
      <c r="G22" s="107">
        <v>4</v>
      </c>
      <c r="H22" s="108">
        <v>4</v>
      </c>
      <c r="I22" s="105"/>
      <c r="J22" s="105"/>
      <c r="K22" s="105">
        <v>1</v>
      </c>
      <c r="L22" s="105"/>
      <c r="M22" s="105"/>
      <c r="N22" s="105">
        <v>1</v>
      </c>
      <c r="O22" s="105"/>
      <c r="P22" s="105"/>
      <c r="Q22" s="105">
        <v>1</v>
      </c>
      <c r="R22" s="105"/>
      <c r="S22" s="105"/>
      <c r="T22" s="105">
        <v>1</v>
      </c>
      <c r="U22" s="216"/>
      <c r="V22" s="223">
        <f t="shared" si="1"/>
        <v>1</v>
      </c>
      <c r="W22" s="227" t="s">
        <v>1028</v>
      </c>
      <c r="X22" s="228" t="s">
        <v>1017</v>
      </c>
      <c r="Y22" s="226" t="s">
        <v>1047</v>
      </c>
      <c r="Z22" s="225" t="s">
        <v>662</v>
      </c>
      <c r="AA22" s="58" t="s">
        <v>419</v>
      </c>
    </row>
    <row r="23" spans="1:27" s="82" customFormat="1" ht="165">
      <c r="A23" s="99" t="s">
        <v>402</v>
      </c>
      <c r="B23" s="100" t="s">
        <v>421</v>
      </c>
      <c r="C23" s="101" t="s">
        <v>400</v>
      </c>
      <c r="D23" s="145">
        <f t="shared" si="0"/>
        <v>0</v>
      </c>
      <c r="E23" s="145">
        <v>1</v>
      </c>
      <c r="F23" s="105" t="s">
        <v>53</v>
      </c>
      <c r="G23" s="107">
        <v>2</v>
      </c>
      <c r="H23" s="108">
        <v>2</v>
      </c>
      <c r="I23" s="105"/>
      <c r="J23" s="105"/>
      <c r="K23" s="105"/>
      <c r="L23" s="105"/>
      <c r="M23" s="105"/>
      <c r="N23" s="105">
        <v>0</v>
      </c>
      <c r="O23" s="105"/>
      <c r="P23" s="105"/>
      <c r="Q23" s="105"/>
      <c r="R23" s="105"/>
      <c r="S23" s="105"/>
      <c r="T23" s="105">
        <v>0</v>
      </c>
      <c r="U23" s="216"/>
      <c r="V23" s="223">
        <f t="shared" si="1"/>
        <v>0</v>
      </c>
      <c r="W23" s="227" t="s">
        <v>1016</v>
      </c>
      <c r="X23" s="228" t="s">
        <v>1017</v>
      </c>
      <c r="Y23" s="226" t="s">
        <v>1048</v>
      </c>
      <c r="Z23" s="225" t="s">
        <v>1054</v>
      </c>
      <c r="AA23" s="58" t="s">
        <v>422</v>
      </c>
    </row>
    <row r="24" spans="1:27" s="82" customFormat="1" ht="165">
      <c r="A24" s="99" t="s">
        <v>402</v>
      </c>
      <c r="B24" s="100" t="s">
        <v>423</v>
      </c>
      <c r="C24" s="101" t="s">
        <v>400</v>
      </c>
      <c r="D24" s="145">
        <f t="shared" si="0"/>
        <v>1</v>
      </c>
      <c r="E24" s="145">
        <v>1</v>
      </c>
      <c r="F24" s="105" t="s">
        <v>41</v>
      </c>
      <c r="G24" s="107">
        <v>4</v>
      </c>
      <c r="H24" s="108">
        <v>4</v>
      </c>
      <c r="I24" s="105"/>
      <c r="J24" s="105"/>
      <c r="K24" s="105">
        <v>1</v>
      </c>
      <c r="L24" s="105"/>
      <c r="M24" s="105"/>
      <c r="N24" s="105">
        <v>1</v>
      </c>
      <c r="O24" s="105"/>
      <c r="P24" s="105"/>
      <c r="Q24" s="105">
        <v>1</v>
      </c>
      <c r="R24" s="105"/>
      <c r="S24" s="105"/>
      <c r="T24" s="105">
        <v>1</v>
      </c>
      <c r="U24" s="216"/>
      <c r="V24" s="223">
        <f t="shared" si="1"/>
        <v>1</v>
      </c>
      <c r="W24" s="227" t="s">
        <v>1029</v>
      </c>
      <c r="X24" s="228" t="s">
        <v>1017</v>
      </c>
      <c r="Y24" s="226" t="s">
        <v>1049</v>
      </c>
      <c r="Z24" s="225" t="s">
        <v>662</v>
      </c>
      <c r="AA24" s="58" t="s">
        <v>422</v>
      </c>
    </row>
    <row r="25" spans="1:27" s="82" customFormat="1" ht="165">
      <c r="A25" s="99" t="s">
        <v>402</v>
      </c>
      <c r="B25" s="100" t="s">
        <v>424</v>
      </c>
      <c r="C25" s="101" t="s">
        <v>400</v>
      </c>
      <c r="D25" s="145">
        <f t="shared" si="0"/>
        <v>0</v>
      </c>
      <c r="E25" s="145">
        <v>1</v>
      </c>
      <c r="F25" s="105" t="s">
        <v>53</v>
      </c>
      <c r="G25" s="107">
        <v>2</v>
      </c>
      <c r="H25" s="108">
        <v>2</v>
      </c>
      <c r="I25" s="105"/>
      <c r="J25" s="105"/>
      <c r="K25" s="105"/>
      <c r="L25" s="105"/>
      <c r="M25" s="105"/>
      <c r="N25" s="105">
        <v>0</v>
      </c>
      <c r="O25" s="105"/>
      <c r="P25" s="105"/>
      <c r="Q25" s="105"/>
      <c r="R25" s="105"/>
      <c r="S25" s="105"/>
      <c r="T25" s="105">
        <v>0</v>
      </c>
      <c r="U25" s="216"/>
      <c r="V25" s="223">
        <f t="shared" si="1"/>
        <v>0</v>
      </c>
      <c r="W25" s="227" t="s">
        <v>1016</v>
      </c>
      <c r="X25" s="228" t="s">
        <v>1017</v>
      </c>
      <c r="Y25" s="226" t="s">
        <v>1050</v>
      </c>
      <c r="Z25" s="225" t="s">
        <v>1055</v>
      </c>
      <c r="AA25" s="58" t="s">
        <v>425</v>
      </c>
    </row>
    <row r="26" spans="1:27" s="82" customFormat="1" ht="165">
      <c r="A26" s="99" t="s">
        <v>402</v>
      </c>
      <c r="B26" s="100" t="s">
        <v>426</v>
      </c>
      <c r="C26" s="101" t="s">
        <v>400</v>
      </c>
      <c r="D26" s="145">
        <f t="shared" si="0"/>
        <v>1</v>
      </c>
      <c r="E26" s="145">
        <v>1</v>
      </c>
      <c r="F26" s="105" t="s">
        <v>53</v>
      </c>
      <c r="G26" s="107">
        <v>2</v>
      </c>
      <c r="H26" s="108">
        <v>2</v>
      </c>
      <c r="I26" s="105"/>
      <c r="J26" s="105"/>
      <c r="K26" s="105"/>
      <c r="L26" s="105"/>
      <c r="M26" s="105"/>
      <c r="N26" s="105">
        <v>1</v>
      </c>
      <c r="O26" s="105"/>
      <c r="P26" s="105"/>
      <c r="Q26" s="105"/>
      <c r="R26" s="105"/>
      <c r="S26" s="105"/>
      <c r="T26" s="105">
        <v>1</v>
      </c>
      <c r="U26" s="216"/>
      <c r="V26" s="223">
        <f t="shared" si="1"/>
        <v>1</v>
      </c>
      <c r="W26" s="227" t="s">
        <v>1030</v>
      </c>
      <c r="X26" s="228" t="s">
        <v>1017</v>
      </c>
      <c r="Y26" s="226" t="s">
        <v>1051</v>
      </c>
      <c r="Z26" s="225" t="s">
        <v>662</v>
      </c>
      <c r="AA26" s="58" t="s">
        <v>422</v>
      </c>
    </row>
    <row r="27" spans="1:27" s="82" customFormat="1" ht="165">
      <c r="A27" s="99" t="s">
        <v>402</v>
      </c>
      <c r="B27" s="100" t="s">
        <v>427</v>
      </c>
      <c r="C27" s="101" t="s">
        <v>400</v>
      </c>
      <c r="D27" s="145">
        <f t="shared" si="0"/>
        <v>1</v>
      </c>
      <c r="E27" s="145">
        <v>1</v>
      </c>
      <c r="F27" s="105" t="s">
        <v>53</v>
      </c>
      <c r="G27" s="107">
        <v>2</v>
      </c>
      <c r="H27" s="108">
        <v>2</v>
      </c>
      <c r="I27" s="105"/>
      <c r="J27" s="105"/>
      <c r="K27" s="105"/>
      <c r="L27" s="105"/>
      <c r="M27" s="105"/>
      <c r="N27" s="105">
        <v>1</v>
      </c>
      <c r="O27" s="105"/>
      <c r="P27" s="105"/>
      <c r="Q27" s="105"/>
      <c r="R27" s="105"/>
      <c r="S27" s="105"/>
      <c r="T27" s="105">
        <v>1</v>
      </c>
      <c r="U27" s="216"/>
      <c r="V27" s="223">
        <f t="shared" si="1"/>
        <v>1</v>
      </c>
      <c r="W27" s="227" t="s">
        <v>1031</v>
      </c>
      <c r="X27" s="228" t="s">
        <v>1017</v>
      </c>
      <c r="Y27" s="226" t="s">
        <v>1052</v>
      </c>
      <c r="Z27" s="225" t="s">
        <v>662</v>
      </c>
      <c r="AA27" s="58" t="s">
        <v>422</v>
      </c>
    </row>
    <row r="28" spans="1:27" s="82" customFormat="1" ht="165">
      <c r="A28" s="99" t="s">
        <v>402</v>
      </c>
      <c r="B28" s="106" t="s">
        <v>428</v>
      </c>
      <c r="C28" s="101" t="s">
        <v>400</v>
      </c>
      <c r="D28" s="145">
        <f t="shared" si="0"/>
        <v>1</v>
      </c>
      <c r="E28" s="145">
        <v>1</v>
      </c>
      <c r="F28" s="105" t="s">
        <v>41</v>
      </c>
      <c r="G28" s="107">
        <v>4</v>
      </c>
      <c r="H28" s="108">
        <v>4</v>
      </c>
      <c r="I28" s="105"/>
      <c r="J28" s="105"/>
      <c r="K28" s="105">
        <v>1</v>
      </c>
      <c r="L28" s="105"/>
      <c r="M28" s="105"/>
      <c r="N28" s="105">
        <v>1</v>
      </c>
      <c r="O28" s="105"/>
      <c r="P28" s="105"/>
      <c r="Q28" s="105">
        <v>1</v>
      </c>
      <c r="R28" s="105"/>
      <c r="S28" s="105"/>
      <c r="T28" s="105">
        <v>1</v>
      </c>
      <c r="U28" s="216"/>
      <c r="V28" s="223">
        <f t="shared" si="1"/>
        <v>1</v>
      </c>
      <c r="W28" s="227" t="s">
        <v>1032</v>
      </c>
      <c r="X28" s="228" t="s">
        <v>1017</v>
      </c>
      <c r="Y28" s="226" t="s">
        <v>1053</v>
      </c>
      <c r="Z28" s="225" t="s">
        <v>662</v>
      </c>
      <c r="AA28" s="58" t="s">
        <v>422</v>
      </c>
    </row>
    <row r="29" spans="1:27" s="52" customFormat="1" ht="15">
      <c r="U29" s="80"/>
    </row>
    <row r="30" spans="1:27" s="52" customFormat="1" ht="31.5">
      <c r="A30" s="12" t="s">
        <v>111</v>
      </c>
      <c r="B30" s="51">
        <v>45688</v>
      </c>
      <c r="D30" s="81"/>
      <c r="E30" s="81"/>
      <c r="U30" s="80"/>
    </row>
    <row r="31" spans="1:27" s="52" customFormat="1" ht="15">
      <c r="D31" s="81"/>
      <c r="E31" s="81"/>
      <c r="F31" s="80"/>
      <c r="G31" s="80"/>
      <c r="H31" s="236"/>
      <c r="I31" s="376" t="s">
        <v>348</v>
      </c>
      <c r="J31" s="376"/>
      <c r="K31" s="376"/>
      <c r="L31" s="376"/>
      <c r="M31" s="376"/>
      <c r="N31" s="376"/>
      <c r="O31" s="376"/>
      <c r="P31" s="376"/>
      <c r="Q31" s="376"/>
      <c r="R31" s="376"/>
      <c r="S31" s="376"/>
      <c r="T31" s="376"/>
      <c r="U31" s="80"/>
    </row>
    <row r="32" spans="1:27" s="52" customFormat="1" ht="15">
      <c r="D32" s="81"/>
      <c r="E32" s="81"/>
      <c r="F32" s="80"/>
      <c r="G32" s="80"/>
      <c r="H32" s="236"/>
      <c r="I32" s="134" t="s">
        <v>27</v>
      </c>
      <c r="J32" s="134" t="s">
        <v>28</v>
      </c>
      <c r="K32" s="134" t="s">
        <v>29</v>
      </c>
      <c r="L32" s="134" t="s">
        <v>30</v>
      </c>
      <c r="M32" s="134" t="s">
        <v>349</v>
      </c>
      <c r="N32" s="134" t="s">
        <v>32</v>
      </c>
      <c r="O32" s="134" t="s">
        <v>33</v>
      </c>
      <c r="P32" s="134" t="s">
        <v>350</v>
      </c>
      <c r="Q32" s="134" t="s">
        <v>35</v>
      </c>
      <c r="R32" s="134" t="s">
        <v>36</v>
      </c>
      <c r="S32" s="134" t="s">
        <v>37</v>
      </c>
      <c r="T32" s="134" t="s">
        <v>38</v>
      </c>
    </row>
    <row r="33" spans="1:26" s="52" customFormat="1" ht="15">
      <c r="F33" s="338" t="s">
        <v>168</v>
      </c>
      <c r="G33" s="338"/>
      <c r="H33" s="338"/>
      <c r="I33" s="170">
        <f>SUM(I8:I28)</f>
        <v>0</v>
      </c>
      <c r="J33" s="170">
        <f t="shared" ref="J33:T33" si="2">SUM(J8:J28)</f>
        <v>0</v>
      </c>
      <c r="K33" s="170">
        <f t="shared" si="2"/>
        <v>7</v>
      </c>
      <c r="L33" s="170">
        <f t="shared" si="2"/>
        <v>0</v>
      </c>
      <c r="M33" s="170">
        <f t="shared" si="2"/>
        <v>0</v>
      </c>
      <c r="N33" s="170">
        <f t="shared" si="2"/>
        <v>15</v>
      </c>
      <c r="O33" s="170">
        <f t="shared" si="2"/>
        <v>0</v>
      </c>
      <c r="P33" s="170">
        <f t="shared" si="2"/>
        <v>0</v>
      </c>
      <c r="Q33" s="170">
        <f t="shared" si="2"/>
        <v>7</v>
      </c>
      <c r="R33" s="170">
        <f t="shared" si="2"/>
        <v>0</v>
      </c>
      <c r="S33" s="170">
        <f t="shared" si="2"/>
        <v>0</v>
      </c>
      <c r="T33" s="170">
        <f t="shared" si="2"/>
        <v>17</v>
      </c>
    </row>
    <row r="34" spans="1:26" s="52" customFormat="1" ht="15">
      <c r="F34" s="338" t="s">
        <v>169</v>
      </c>
      <c r="G34" s="338"/>
      <c r="H34" s="338"/>
      <c r="I34" s="135"/>
      <c r="J34" s="135"/>
      <c r="K34" s="198">
        <f>+I33+J33+K33</f>
        <v>7</v>
      </c>
      <c r="L34" s="135"/>
      <c r="M34" s="135"/>
      <c r="N34" s="198">
        <f>L33+M33+N33</f>
        <v>15</v>
      </c>
      <c r="O34" s="135"/>
      <c r="P34" s="135"/>
      <c r="Q34" s="198">
        <f>O33+P33+Q33</f>
        <v>7</v>
      </c>
      <c r="R34" s="135"/>
      <c r="S34" s="135"/>
      <c r="T34" s="198">
        <f>R33+S33+T33</f>
        <v>17</v>
      </c>
    </row>
    <row r="35" spans="1:26" s="52" customFormat="1" ht="15">
      <c r="F35" s="338" t="s">
        <v>351</v>
      </c>
      <c r="G35" s="338"/>
      <c r="H35" s="338"/>
      <c r="I35" s="135"/>
      <c r="J35" s="135"/>
      <c r="K35" s="135"/>
      <c r="L35" s="135"/>
      <c r="M35" s="135"/>
      <c r="N35" s="198">
        <f>+K34+N34</f>
        <v>22</v>
      </c>
      <c r="O35" s="135"/>
      <c r="P35" s="135"/>
      <c r="Q35" s="135"/>
      <c r="R35" s="135"/>
      <c r="S35" s="135"/>
      <c r="T35" s="198">
        <f>+Q34+T34</f>
        <v>24</v>
      </c>
    </row>
    <row r="36" spans="1:26" s="52" customFormat="1" ht="15">
      <c r="F36" s="338" t="s">
        <v>352</v>
      </c>
      <c r="G36" s="338"/>
      <c r="H36" s="338"/>
      <c r="I36" s="135">
        <f>+I33</f>
        <v>0</v>
      </c>
      <c r="J36" s="135">
        <f>+I33+J33</f>
        <v>0</v>
      </c>
      <c r="K36" s="199">
        <f t="shared" ref="K36:S36" si="3">+J36+K33</f>
        <v>7</v>
      </c>
      <c r="L36" s="135">
        <f t="shared" si="3"/>
        <v>7</v>
      </c>
      <c r="M36" s="135">
        <f t="shared" si="3"/>
        <v>7</v>
      </c>
      <c r="N36" s="199">
        <f t="shared" si="3"/>
        <v>22</v>
      </c>
      <c r="O36" s="135">
        <f t="shared" si="3"/>
        <v>22</v>
      </c>
      <c r="P36" s="135">
        <f t="shared" si="3"/>
        <v>22</v>
      </c>
      <c r="Q36" s="199">
        <f t="shared" si="3"/>
        <v>29</v>
      </c>
      <c r="R36" s="135">
        <f t="shared" si="3"/>
        <v>29</v>
      </c>
      <c r="S36" s="135">
        <f t="shared" si="3"/>
        <v>29</v>
      </c>
      <c r="T36" s="199">
        <f>+S36+T33</f>
        <v>46</v>
      </c>
    </row>
    <row r="37" spans="1:26" s="52" customFormat="1" ht="15">
      <c r="F37" s="338" t="s">
        <v>353</v>
      </c>
      <c r="G37" s="338"/>
      <c r="H37" s="338"/>
      <c r="I37" s="135"/>
      <c r="J37" s="135"/>
      <c r="K37" s="200">
        <f>+K36/$R41</f>
        <v>0.1206896551724138</v>
      </c>
      <c r="L37" s="135"/>
      <c r="M37" s="135"/>
      <c r="N37" s="200">
        <f>+N36/$R41</f>
        <v>0.37931034482758619</v>
      </c>
      <c r="O37" s="135"/>
      <c r="P37" s="135"/>
      <c r="Q37" s="200">
        <f>+Q36/$R41</f>
        <v>0.5</v>
      </c>
      <c r="R37" s="135"/>
      <c r="S37" s="135"/>
      <c r="T37" s="200">
        <f>+T36/$R41</f>
        <v>0.7931034482758621</v>
      </c>
    </row>
    <row r="38" spans="1:26" s="52" customFormat="1" ht="15">
      <c r="F38" s="201"/>
      <c r="G38" s="201"/>
      <c r="H38" s="194"/>
      <c r="I38" s="136"/>
      <c r="J38" s="136"/>
      <c r="K38" s="136"/>
      <c r="L38" s="136"/>
      <c r="M38" s="136"/>
      <c r="N38" s="136"/>
      <c r="O38" s="136"/>
      <c r="P38" s="136"/>
      <c r="Q38" s="136"/>
      <c r="R38" s="136"/>
      <c r="S38" s="136"/>
      <c r="T38" s="136"/>
    </row>
    <row r="39" spans="1:26" s="52" customFormat="1" ht="15.75" customHeight="1">
      <c r="F39" s="80"/>
      <c r="G39" s="340" t="s">
        <v>965</v>
      </c>
      <c r="H39" s="341"/>
      <c r="I39" s="342" t="s">
        <v>355</v>
      </c>
      <c r="J39" s="342"/>
      <c r="K39" s="342"/>
      <c r="L39" s="342" t="s">
        <v>356</v>
      </c>
      <c r="M39" s="342"/>
      <c r="N39" s="342"/>
      <c r="O39" s="342" t="s">
        <v>357</v>
      </c>
      <c r="P39" s="342"/>
      <c r="Q39" s="342"/>
      <c r="R39" s="342" t="s">
        <v>358</v>
      </c>
      <c r="S39" s="342"/>
      <c r="T39" s="342"/>
    </row>
    <row r="40" spans="1:26" s="52" customFormat="1" ht="15" customHeight="1">
      <c r="F40" s="80"/>
      <c r="G40" s="340"/>
      <c r="H40" s="341"/>
      <c r="I40" s="202">
        <f>+I41/$R41</f>
        <v>0.13793103448275862</v>
      </c>
      <c r="J40" s="343">
        <v>8</v>
      </c>
      <c r="K40" s="343"/>
      <c r="L40" s="202">
        <f>+L41/$R41</f>
        <v>0.5</v>
      </c>
      <c r="M40" s="343">
        <v>21</v>
      </c>
      <c r="N40" s="343"/>
      <c r="O40" s="202">
        <f>+O41/$R41</f>
        <v>0.63793103448275867</v>
      </c>
      <c r="P40" s="343">
        <v>8</v>
      </c>
      <c r="Q40" s="343"/>
      <c r="R40" s="202">
        <f>+R41/$R41</f>
        <v>1</v>
      </c>
      <c r="S40" s="343">
        <v>21</v>
      </c>
      <c r="T40" s="343"/>
    </row>
    <row r="41" spans="1:26" s="52" customFormat="1" ht="15" customHeight="1">
      <c r="F41" s="80"/>
      <c r="G41" s="340"/>
      <c r="H41" s="341"/>
      <c r="I41" s="344">
        <f>+J40</f>
        <v>8</v>
      </c>
      <c r="J41" s="344"/>
      <c r="K41" s="344"/>
      <c r="L41" s="344">
        <f>+M40+I41</f>
        <v>29</v>
      </c>
      <c r="M41" s="344"/>
      <c r="N41" s="344"/>
      <c r="O41" s="344">
        <f>+P40+L41</f>
        <v>37</v>
      </c>
      <c r="P41" s="344"/>
      <c r="Q41" s="344"/>
      <c r="R41" s="344">
        <f>+S40+O41</f>
        <v>58</v>
      </c>
      <c r="S41" s="344"/>
      <c r="T41" s="344"/>
    </row>
    <row r="42" spans="1:26" ht="15" hidden="1">
      <c r="A42" s="52"/>
      <c r="B42" s="52"/>
      <c r="C42" s="52"/>
      <c r="D42" s="81"/>
      <c r="E42" s="81"/>
      <c r="F42" s="52"/>
      <c r="G42" s="52"/>
      <c r="H42" s="52"/>
      <c r="U42" s="52"/>
      <c r="V42" s="52"/>
      <c r="W42" s="52"/>
      <c r="X42" s="52"/>
      <c r="Y42" s="52"/>
      <c r="Z42" s="52"/>
    </row>
    <row r="43" spans="1:26" ht="15" hidden="1">
      <c r="F43" s="52"/>
      <c r="G43" s="52"/>
      <c r="H43" s="52"/>
      <c r="U43" s="52"/>
      <c r="V43" s="52"/>
      <c r="W43" s="52"/>
      <c r="X43" s="52"/>
      <c r="Y43" s="52"/>
      <c r="Z43" s="52"/>
    </row>
    <row r="44" spans="1:26" ht="15" hidden="1">
      <c r="F44" s="52"/>
      <c r="G44" s="52"/>
      <c r="H44" s="52"/>
      <c r="U44" s="52"/>
      <c r="V44" s="52"/>
      <c r="W44" s="52"/>
      <c r="X44" s="52"/>
      <c r="Y44" s="52"/>
      <c r="Z44" s="52"/>
    </row>
    <row r="45" spans="1:26" ht="15" hidden="1">
      <c r="F45" s="52"/>
      <c r="G45" s="52"/>
      <c r="H45" s="52"/>
      <c r="U45" s="52"/>
      <c r="V45" s="52"/>
      <c r="W45" s="52"/>
      <c r="X45" s="52"/>
      <c r="Y45" s="52"/>
      <c r="Z45" s="52"/>
    </row>
    <row r="47" spans="1:26" ht="15" hidden="1"/>
  </sheetData>
  <mergeCells count="39">
    <mergeCell ref="I41:K41"/>
    <mergeCell ref="L41:N41"/>
    <mergeCell ref="O41:Q41"/>
    <mergeCell ref="R41:T41"/>
    <mergeCell ref="G39:H41"/>
    <mergeCell ref="I39:K39"/>
    <mergeCell ref="L39:N39"/>
    <mergeCell ref="O39:Q39"/>
    <mergeCell ref="R39:T39"/>
    <mergeCell ref="J40:K40"/>
    <mergeCell ref="M40:N40"/>
    <mergeCell ref="P40:Q40"/>
    <mergeCell ref="S40:T40"/>
    <mergeCell ref="F33:H33"/>
    <mergeCell ref="F34:H34"/>
    <mergeCell ref="F35:H35"/>
    <mergeCell ref="F36:H36"/>
    <mergeCell ref="F37:H37"/>
    <mergeCell ref="I31:T31"/>
    <mergeCell ref="Y6:Y7"/>
    <mergeCell ref="Z6:Z7"/>
    <mergeCell ref="U6:U7"/>
    <mergeCell ref="W6:X7"/>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V6:V7"/>
  </mergeCells>
  <dataValidations count="3">
    <dataValidation type="decimal" operator="lessThan" allowBlank="1" showInputMessage="1" showErrorMessage="1" sqref="Z1:Z2" xr:uid="{62F904C1-FED3-4125-904B-9B41816ED205}">
      <formula1>0</formula1>
    </dataValidation>
    <dataValidation type="decimal" operator="lessThan" showInputMessage="1" sqref="AA1" xr:uid="{AD33042E-6298-4B3E-B4C3-DFA859C3B8D3}">
      <formula1>0</formula1>
    </dataValidation>
    <dataValidation operator="lessThan" allowBlank="1" showInputMessage="1" showErrorMessage="1" sqref="AA2:AA3 B1:B2 Z3" xr:uid="{2611C764-597B-4EFB-8691-8E753D6AAC18}"/>
  </dataValidations>
  <pageMargins left="0.7" right="0.7" top="0.75" bottom="0.75" header="0.3" footer="0.3"/>
  <pageSetup scale="3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9C51-3DA9-4FE9-90CF-0CD8BDC3F38A}">
  <sheetPr>
    <tabColor rgb="FF00B050"/>
    <pageSetUpPr fitToPage="1"/>
  </sheetPr>
  <dimension ref="A1:AA40"/>
  <sheetViews>
    <sheetView topLeftCell="D1" zoomScale="70" zoomScaleNormal="70" workbookViewId="0">
      <pane ySplit="7" topLeftCell="A10" activePane="bottomLeft" state="frozen"/>
      <selection activeCell="V33" sqref="V33"/>
      <selection pane="bottomLeft" activeCell="Y12" sqref="Y12"/>
    </sheetView>
  </sheetViews>
  <sheetFormatPr baseColWidth="10" defaultColWidth="0" defaultRowHeight="0" customHeight="1" zeroHeight="1"/>
  <cols>
    <col min="1" max="1" width="32" style="213" customWidth="1"/>
    <col min="2" max="2" width="71.42578125" style="214" customWidth="1"/>
    <col min="3" max="3" width="20.85546875" style="214" customWidth="1"/>
    <col min="4" max="4" width="17.85546875" style="214" customWidth="1"/>
    <col min="5" max="5" width="16.42578125" style="214" customWidth="1"/>
    <col min="6" max="6" width="17.5703125" style="214" customWidth="1"/>
    <col min="7" max="7" width="12.42578125" style="195" customWidth="1"/>
    <col min="8" max="8" width="12.42578125" style="214" customWidth="1"/>
    <col min="9" max="20" width="7.140625" style="59" customWidth="1"/>
    <col min="21" max="21" width="17.85546875" style="75" customWidth="1"/>
    <col min="22" max="22" width="19.42578125" style="75" customWidth="1"/>
    <col min="23" max="23" width="30.140625" style="75" customWidth="1"/>
    <col min="24" max="25" width="22.42578125" style="75" customWidth="1"/>
    <col min="26" max="26" width="22.5703125" style="75" customWidth="1"/>
    <col min="27" max="27" width="0" style="56" hidden="1" customWidth="1"/>
    <col min="28" max="16384" width="11.42578125" style="56" hidden="1"/>
  </cols>
  <sheetData>
    <row r="1" spans="1:26" ht="15.75" hidden="1">
      <c r="A1" s="73"/>
      <c r="B1" s="380" t="s">
        <v>0</v>
      </c>
      <c r="C1" s="381"/>
      <c r="D1" s="381"/>
      <c r="E1" s="381"/>
      <c r="F1" s="381"/>
      <c r="G1" s="381"/>
      <c r="H1" s="381"/>
      <c r="I1" s="381"/>
      <c r="J1" s="381"/>
      <c r="K1" s="381"/>
      <c r="L1" s="381"/>
      <c r="M1" s="381"/>
      <c r="N1" s="381"/>
      <c r="O1" s="381"/>
      <c r="P1" s="381"/>
      <c r="Q1" s="381"/>
      <c r="R1" s="381"/>
      <c r="S1" s="381"/>
      <c r="T1" s="381"/>
      <c r="U1" s="381"/>
      <c r="V1" s="381"/>
      <c r="W1" s="381"/>
      <c r="X1" s="382"/>
      <c r="Y1" s="10" t="s">
        <v>1</v>
      </c>
      <c r="Z1" s="2" t="s">
        <v>2</v>
      </c>
    </row>
    <row r="2" spans="1:26" ht="15.75" hidden="1">
      <c r="A2" s="74"/>
      <c r="B2" s="383" t="s">
        <v>3</v>
      </c>
      <c r="C2" s="384"/>
      <c r="D2" s="384"/>
      <c r="E2" s="384"/>
      <c r="F2" s="384"/>
      <c r="G2" s="384"/>
      <c r="H2" s="384"/>
      <c r="I2" s="384"/>
      <c r="J2" s="384"/>
      <c r="K2" s="384"/>
      <c r="L2" s="384"/>
      <c r="M2" s="384"/>
      <c r="N2" s="384"/>
      <c r="O2" s="384"/>
      <c r="P2" s="384"/>
      <c r="Q2" s="384"/>
      <c r="R2" s="384"/>
      <c r="S2" s="384"/>
      <c r="T2" s="384"/>
      <c r="U2" s="384"/>
      <c r="V2" s="384"/>
      <c r="W2" s="384"/>
      <c r="X2" s="385"/>
      <c r="Y2" s="11" t="s">
        <v>4</v>
      </c>
      <c r="Z2" s="14">
        <v>1</v>
      </c>
    </row>
    <row r="3" spans="1:26" ht="30.6" customHeight="1" thickBot="1">
      <c r="A3" s="143"/>
      <c r="B3" s="386"/>
      <c r="C3" s="387"/>
      <c r="D3" s="387"/>
      <c r="E3" s="387"/>
      <c r="F3" s="387"/>
      <c r="G3" s="387"/>
      <c r="H3" s="387"/>
      <c r="I3" s="387"/>
      <c r="J3" s="387"/>
      <c r="K3" s="387"/>
      <c r="L3" s="387"/>
      <c r="M3" s="387"/>
      <c r="N3" s="387"/>
      <c r="O3" s="387"/>
      <c r="P3" s="387"/>
      <c r="Q3" s="387"/>
      <c r="R3" s="387"/>
      <c r="S3" s="387"/>
      <c r="T3" s="387"/>
      <c r="U3" s="387"/>
      <c r="V3" s="387"/>
      <c r="W3" s="387"/>
      <c r="X3" s="388"/>
      <c r="Y3" s="13" t="s">
        <v>5</v>
      </c>
      <c r="Z3" s="15"/>
    </row>
    <row r="4" spans="1:26" ht="32.25" hidden="1" thickBot="1">
      <c r="A4" s="53" t="s">
        <v>6</v>
      </c>
      <c r="B4" s="389" t="s">
        <v>429</v>
      </c>
      <c r="C4" s="390"/>
      <c r="D4" s="390"/>
      <c r="E4" s="390"/>
      <c r="F4" s="390"/>
      <c r="G4" s="390"/>
      <c r="H4" s="390"/>
      <c r="I4" s="390"/>
      <c r="J4" s="390"/>
      <c r="K4" s="390"/>
      <c r="L4" s="390"/>
      <c r="M4" s="390"/>
      <c r="N4" s="390"/>
      <c r="O4" s="390"/>
      <c r="P4" s="390"/>
      <c r="Q4" s="390"/>
      <c r="R4" s="390"/>
      <c r="S4" s="390"/>
      <c r="T4" s="390"/>
      <c r="U4" s="390"/>
      <c r="V4" s="390"/>
      <c r="W4" s="390"/>
      <c r="X4" s="390"/>
      <c r="Y4" s="390"/>
      <c r="Z4" s="391"/>
    </row>
    <row r="5" spans="1:26" customFormat="1"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customFormat="1" ht="16.5"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5" t="s">
        <v>773</v>
      </c>
      <c r="W6" s="377" t="s">
        <v>770</v>
      </c>
      <c r="X6" s="325" t="s">
        <v>774</v>
      </c>
      <c r="Y6" s="326" t="s">
        <v>24</v>
      </c>
      <c r="Z6" s="326"/>
    </row>
    <row r="7" spans="1:26" customFormat="1" ht="32.25"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93"/>
      <c r="X7" s="327"/>
      <c r="Y7" s="327"/>
      <c r="Z7" s="327"/>
    </row>
    <row r="8" spans="1:26" s="82" customFormat="1" ht="114">
      <c r="A8" s="99" t="s">
        <v>430</v>
      </c>
      <c r="B8" s="100" t="s">
        <v>431</v>
      </c>
      <c r="C8" s="101" t="s">
        <v>432</v>
      </c>
      <c r="D8" s="145">
        <f>+T8</f>
        <v>1</v>
      </c>
      <c r="E8" s="145">
        <v>1</v>
      </c>
      <c r="F8" s="105" t="s">
        <v>41</v>
      </c>
      <c r="G8" s="107">
        <v>0</v>
      </c>
      <c r="H8" s="242">
        <v>2</v>
      </c>
      <c r="I8" s="105"/>
      <c r="J8" s="105"/>
      <c r="K8" s="105"/>
      <c r="L8" s="105"/>
      <c r="M8" s="105"/>
      <c r="N8" s="105">
        <v>1</v>
      </c>
      <c r="O8" s="105"/>
      <c r="P8" s="105"/>
      <c r="Q8" s="105"/>
      <c r="R8" s="105"/>
      <c r="S8" s="105"/>
      <c r="T8" s="105">
        <v>1</v>
      </c>
      <c r="U8" s="216"/>
      <c r="V8" s="223">
        <v>1</v>
      </c>
      <c r="W8" s="277" t="s">
        <v>1003</v>
      </c>
      <c r="X8" s="226" t="s">
        <v>1004</v>
      </c>
      <c r="Y8" s="225" t="s">
        <v>662</v>
      </c>
      <c r="Z8" s="275" t="s">
        <v>433</v>
      </c>
    </row>
    <row r="9" spans="1:26" s="82" customFormat="1" ht="171">
      <c r="A9" s="99" t="s">
        <v>430</v>
      </c>
      <c r="B9" s="100" t="s">
        <v>434</v>
      </c>
      <c r="C9" s="101" t="s">
        <v>432</v>
      </c>
      <c r="D9" s="145">
        <f>+T9</f>
        <v>1</v>
      </c>
      <c r="E9" s="145">
        <v>1</v>
      </c>
      <c r="F9" s="105" t="s">
        <v>41</v>
      </c>
      <c r="G9" s="107">
        <v>0</v>
      </c>
      <c r="H9" s="242">
        <v>3</v>
      </c>
      <c r="I9" s="105"/>
      <c r="J9" s="105"/>
      <c r="K9" s="105">
        <v>1</v>
      </c>
      <c r="L9" s="105"/>
      <c r="M9" s="105"/>
      <c r="N9" s="105">
        <v>1</v>
      </c>
      <c r="O9" s="105"/>
      <c r="P9" s="105"/>
      <c r="Q9" s="105"/>
      <c r="R9" s="105"/>
      <c r="S9" s="105"/>
      <c r="T9" s="105">
        <v>1</v>
      </c>
      <c r="U9" s="216"/>
      <c r="V9" s="223">
        <v>1</v>
      </c>
      <c r="W9" s="278" t="s">
        <v>1005</v>
      </c>
      <c r="X9" s="226" t="s">
        <v>1006</v>
      </c>
      <c r="Y9" s="225" t="s">
        <v>662</v>
      </c>
      <c r="Z9" s="275" t="s">
        <v>433</v>
      </c>
    </row>
    <row r="10" spans="1:26" s="82" customFormat="1" ht="327.75">
      <c r="A10" s="99" t="s">
        <v>430</v>
      </c>
      <c r="B10" s="100" t="s">
        <v>435</v>
      </c>
      <c r="C10" s="101" t="s">
        <v>432</v>
      </c>
      <c r="D10" s="145">
        <f t="shared" ref="D10:D12" si="0">+T10</f>
        <v>1</v>
      </c>
      <c r="E10" s="145">
        <v>1</v>
      </c>
      <c r="F10" s="105" t="s">
        <v>41</v>
      </c>
      <c r="G10" s="107">
        <v>0</v>
      </c>
      <c r="H10" s="242">
        <v>2</v>
      </c>
      <c r="I10" s="105"/>
      <c r="J10" s="105"/>
      <c r="K10" s="105"/>
      <c r="L10" s="105"/>
      <c r="M10" s="105"/>
      <c r="N10" s="105">
        <v>1</v>
      </c>
      <c r="O10" s="105"/>
      <c r="P10" s="105"/>
      <c r="Q10" s="105"/>
      <c r="R10" s="105"/>
      <c r="S10" s="105"/>
      <c r="T10" s="105">
        <v>1</v>
      </c>
      <c r="U10" s="216"/>
      <c r="V10" s="223">
        <v>1</v>
      </c>
      <c r="W10" s="278" t="s">
        <v>1007</v>
      </c>
      <c r="X10" s="226" t="s">
        <v>1008</v>
      </c>
      <c r="Y10" s="225" t="s">
        <v>662</v>
      </c>
      <c r="Z10" s="275" t="s">
        <v>433</v>
      </c>
    </row>
    <row r="11" spans="1:26" s="82" customFormat="1" ht="156.75">
      <c r="A11" s="99" t="s">
        <v>430</v>
      </c>
      <c r="B11" s="100" t="s">
        <v>436</v>
      </c>
      <c r="C11" s="101" t="s">
        <v>432</v>
      </c>
      <c r="D11" s="145">
        <f t="shared" si="0"/>
        <v>1</v>
      </c>
      <c r="E11" s="145">
        <v>1</v>
      </c>
      <c r="F11" s="105" t="s">
        <v>41</v>
      </c>
      <c r="G11" s="107">
        <v>0</v>
      </c>
      <c r="H11" s="242">
        <v>3</v>
      </c>
      <c r="I11" s="105"/>
      <c r="J11" s="105"/>
      <c r="K11" s="105"/>
      <c r="L11" s="105"/>
      <c r="M11" s="105"/>
      <c r="N11" s="105">
        <v>1</v>
      </c>
      <c r="O11" s="105"/>
      <c r="P11" s="105"/>
      <c r="Q11" s="105">
        <v>1</v>
      </c>
      <c r="R11" s="105"/>
      <c r="S11" s="105"/>
      <c r="T11" s="105">
        <v>1</v>
      </c>
      <c r="U11" s="216"/>
      <c r="V11" s="223">
        <v>1</v>
      </c>
      <c r="W11" s="279" t="s">
        <v>1009</v>
      </c>
      <c r="X11" s="226" t="s">
        <v>1010</v>
      </c>
      <c r="Y11" s="225" t="s">
        <v>662</v>
      </c>
      <c r="Z11" s="275" t="s">
        <v>433</v>
      </c>
    </row>
    <row r="12" spans="1:26" s="82" customFormat="1" ht="114">
      <c r="A12" s="99" t="s">
        <v>430</v>
      </c>
      <c r="B12" s="106" t="s">
        <v>437</v>
      </c>
      <c r="C12" s="101" t="s">
        <v>432</v>
      </c>
      <c r="D12" s="145">
        <f t="shared" si="0"/>
        <v>0</v>
      </c>
      <c r="E12" s="145">
        <v>1</v>
      </c>
      <c r="F12" s="105" t="s">
        <v>41</v>
      </c>
      <c r="G12" s="107">
        <v>0</v>
      </c>
      <c r="H12" s="242">
        <v>2</v>
      </c>
      <c r="I12" s="105"/>
      <c r="J12" s="105"/>
      <c r="K12" s="105"/>
      <c r="L12" s="105"/>
      <c r="M12" s="105"/>
      <c r="N12" s="105">
        <v>0</v>
      </c>
      <c r="O12" s="105"/>
      <c r="P12" s="105"/>
      <c r="Q12" s="105"/>
      <c r="R12" s="105"/>
      <c r="S12" s="105"/>
      <c r="T12" s="105">
        <v>0</v>
      </c>
      <c r="U12" s="216"/>
      <c r="V12" s="223">
        <v>0</v>
      </c>
      <c r="W12" s="280" t="s">
        <v>1011</v>
      </c>
      <c r="X12" s="226" t="s">
        <v>1011</v>
      </c>
      <c r="Y12" s="225" t="s">
        <v>1054</v>
      </c>
      <c r="Z12" s="275" t="s">
        <v>433</v>
      </c>
    </row>
    <row r="13" spans="1:26" ht="15">
      <c r="A13" s="214"/>
      <c r="G13" s="214"/>
      <c r="I13" s="214"/>
      <c r="J13" s="214"/>
      <c r="K13" s="214"/>
      <c r="L13" s="214"/>
      <c r="M13" s="214"/>
      <c r="N13" s="214"/>
      <c r="O13" s="214"/>
      <c r="P13" s="214"/>
      <c r="Q13" s="214"/>
      <c r="R13" s="214"/>
      <c r="S13" s="214"/>
      <c r="T13" s="214"/>
      <c r="U13" s="214"/>
      <c r="V13" s="214"/>
      <c r="W13" s="214"/>
      <c r="X13" s="214"/>
      <c r="Y13" s="214"/>
      <c r="Z13" s="214"/>
    </row>
    <row r="14" spans="1:26" ht="30">
      <c r="A14" s="203" t="s">
        <v>111</v>
      </c>
      <c r="B14" s="204">
        <v>45688</v>
      </c>
      <c r="C14" s="268"/>
      <c r="G14" s="214"/>
      <c r="I14" s="214"/>
      <c r="J14" s="214"/>
      <c r="K14" s="214"/>
      <c r="L14" s="214"/>
      <c r="M14" s="214"/>
      <c r="N14" s="214"/>
      <c r="O14" s="214"/>
      <c r="P14" s="214"/>
      <c r="Q14" s="214"/>
      <c r="R14" s="214"/>
      <c r="S14" s="214"/>
      <c r="T14" s="214"/>
      <c r="U14" s="214"/>
      <c r="V14" s="214"/>
      <c r="W14" s="214"/>
      <c r="X14" s="214"/>
      <c r="Y14" s="214"/>
      <c r="Z14" s="214"/>
    </row>
    <row r="15" spans="1:26" ht="15">
      <c r="A15" s="205"/>
      <c r="B15" s="206"/>
      <c r="F15" s="80"/>
      <c r="G15" s="80"/>
      <c r="H15" s="236"/>
      <c r="I15" s="134" t="s">
        <v>27</v>
      </c>
      <c r="J15" s="134" t="s">
        <v>28</v>
      </c>
      <c r="K15" s="134" t="s">
        <v>29</v>
      </c>
      <c r="L15" s="134" t="s">
        <v>30</v>
      </c>
      <c r="M15" s="134" t="s">
        <v>349</v>
      </c>
      <c r="N15" s="134" t="s">
        <v>32</v>
      </c>
      <c r="O15" s="134" t="s">
        <v>33</v>
      </c>
      <c r="P15" s="134" t="s">
        <v>350</v>
      </c>
      <c r="Q15" s="134" t="s">
        <v>35</v>
      </c>
      <c r="R15" s="134" t="s">
        <v>36</v>
      </c>
      <c r="S15" s="134" t="s">
        <v>37</v>
      </c>
      <c r="T15" s="134" t="s">
        <v>38</v>
      </c>
      <c r="U15" s="267"/>
      <c r="V15" s="214"/>
      <c r="W15" s="214"/>
      <c r="X15" s="214"/>
      <c r="Y15" s="214"/>
      <c r="Z15" s="214"/>
    </row>
    <row r="16" spans="1:26" ht="15">
      <c r="A16" s="205"/>
      <c r="B16" s="206"/>
      <c r="F16" s="338" t="s">
        <v>168</v>
      </c>
      <c r="G16" s="338"/>
      <c r="H16" s="338"/>
      <c r="I16" s="170">
        <f t="shared" ref="I16:T16" si="1">SUM(I8:I12)</f>
        <v>0</v>
      </c>
      <c r="J16" s="170">
        <f t="shared" si="1"/>
        <v>0</v>
      </c>
      <c r="K16" s="170">
        <f t="shared" si="1"/>
        <v>1</v>
      </c>
      <c r="L16" s="170">
        <f t="shared" si="1"/>
        <v>0</v>
      </c>
      <c r="M16" s="170">
        <f t="shared" si="1"/>
        <v>0</v>
      </c>
      <c r="N16" s="170">
        <f>SUM(N8:N12)</f>
        <v>4</v>
      </c>
      <c r="O16" s="170">
        <f t="shared" si="1"/>
        <v>0</v>
      </c>
      <c r="P16" s="170">
        <f t="shared" si="1"/>
        <v>0</v>
      </c>
      <c r="Q16" s="170">
        <f t="shared" si="1"/>
        <v>1</v>
      </c>
      <c r="R16" s="170">
        <f t="shared" si="1"/>
        <v>0</v>
      </c>
      <c r="S16" s="170">
        <f t="shared" si="1"/>
        <v>0</v>
      </c>
      <c r="T16" s="170">
        <f t="shared" si="1"/>
        <v>4</v>
      </c>
      <c r="U16" s="267"/>
      <c r="V16" s="214"/>
      <c r="W16" s="214"/>
      <c r="X16" s="214"/>
      <c r="Y16" s="214"/>
      <c r="Z16" s="214"/>
    </row>
    <row r="17" spans="6:26" ht="15">
      <c r="F17" s="338" t="s">
        <v>169</v>
      </c>
      <c r="G17" s="338"/>
      <c r="H17" s="338"/>
      <c r="I17" s="135"/>
      <c r="J17" s="135"/>
      <c r="K17" s="198">
        <f>+I16+J16+K16</f>
        <v>1</v>
      </c>
      <c r="L17" s="135"/>
      <c r="M17" s="135"/>
      <c r="N17" s="198">
        <f>L16+M16+N16</f>
        <v>4</v>
      </c>
      <c r="O17" s="135"/>
      <c r="P17" s="135"/>
      <c r="Q17" s="198">
        <f>O16+P16+Q16</f>
        <v>1</v>
      </c>
      <c r="R17" s="135"/>
      <c r="S17" s="135"/>
      <c r="T17" s="198">
        <f>R16+S16+T16</f>
        <v>4</v>
      </c>
      <c r="U17" s="214"/>
      <c r="V17" s="214"/>
      <c r="W17" s="214"/>
      <c r="X17" s="214"/>
      <c r="Y17" s="214"/>
      <c r="Z17" s="214"/>
    </row>
    <row r="18" spans="6:26" ht="15">
      <c r="F18" s="338" t="s">
        <v>351</v>
      </c>
      <c r="G18" s="338"/>
      <c r="H18" s="338"/>
      <c r="I18" s="135"/>
      <c r="J18" s="135"/>
      <c r="K18" s="135"/>
      <c r="L18" s="135"/>
      <c r="M18" s="135"/>
      <c r="N18" s="198">
        <f>+K17+N17</f>
        <v>5</v>
      </c>
      <c r="O18" s="135"/>
      <c r="P18" s="135"/>
      <c r="Q18" s="135"/>
      <c r="R18" s="135"/>
      <c r="S18" s="135"/>
      <c r="T18" s="198">
        <f>+Q17+T17</f>
        <v>5</v>
      </c>
      <c r="U18" s="214"/>
      <c r="V18" s="214"/>
      <c r="W18" s="214"/>
      <c r="X18" s="214"/>
      <c r="Y18" s="214"/>
      <c r="Z18" s="214"/>
    </row>
    <row r="19" spans="6:26" ht="15">
      <c r="F19" s="338" t="s">
        <v>352</v>
      </c>
      <c r="G19" s="338"/>
      <c r="H19" s="338"/>
      <c r="I19" s="135">
        <f>+I16</f>
        <v>0</v>
      </c>
      <c r="J19" s="135">
        <f>+I16+J16</f>
        <v>0</v>
      </c>
      <c r="K19" s="199">
        <f t="shared" ref="K19:S19" si="2">+J19+K16</f>
        <v>1</v>
      </c>
      <c r="L19" s="135">
        <f t="shared" si="2"/>
        <v>1</v>
      </c>
      <c r="M19" s="135">
        <f t="shared" si="2"/>
        <v>1</v>
      </c>
      <c r="N19" s="199">
        <f t="shared" si="2"/>
        <v>5</v>
      </c>
      <c r="O19" s="135">
        <f t="shared" si="2"/>
        <v>5</v>
      </c>
      <c r="P19" s="135">
        <f t="shared" si="2"/>
        <v>5</v>
      </c>
      <c r="Q19" s="199">
        <f t="shared" si="2"/>
        <v>6</v>
      </c>
      <c r="R19" s="135">
        <f t="shared" si="2"/>
        <v>6</v>
      </c>
      <c r="S19" s="135">
        <f t="shared" si="2"/>
        <v>6</v>
      </c>
      <c r="T19" s="199">
        <f>+S19+T16</f>
        <v>10</v>
      </c>
      <c r="U19" s="214"/>
      <c r="V19" s="214"/>
      <c r="W19" s="214"/>
      <c r="X19" s="214"/>
      <c r="Y19" s="214"/>
      <c r="Z19" s="214"/>
    </row>
    <row r="20" spans="6:26" ht="15">
      <c r="F20" s="338" t="s">
        <v>353</v>
      </c>
      <c r="G20" s="338"/>
      <c r="H20" s="338"/>
      <c r="I20" s="135"/>
      <c r="J20" s="135"/>
      <c r="K20" s="200">
        <f>+K19/$R24</f>
        <v>8.3333333333333329E-2</v>
      </c>
      <c r="L20" s="135"/>
      <c r="M20" s="135"/>
      <c r="N20" s="200">
        <f>+N19/$R24</f>
        <v>0.41666666666666669</v>
      </c>
      <c r="O20" s="135"/>
      <c r="P20" s="135"/>
      <c r="Q20" s="200">
        <f>+Q19/$R24</f>
        <v>0.5</v>
      </c>
      <c r="R20" s="135"/>
      <c r="S20" s="135"/>
      <c r="T20" s="200">
        <f>+T19/$R24</f>
        <v>0.83333333333333337</v>
      </c>
      <c r="U20" s="214"/>
      <c r="V20" s="214"/>
      <c r="W20" s="214"/>
      <c r="X20" s="214"/>
      <c r="Y20" s="214"/>
      <c r="Z20" s="214"/>
    </row>
    <row r="21" spans="6:26" ht="15">
      <c r="F21" s="201"/>
      <c r="G21" s="201"/>
      <c r="H21" s="194"/>
      <c r="I21" s="194"/>
      <c r="J21" s="194"/>
      <c r="K21" s="194"/>
      <c r="L21" s="194"/>
      <c r="M21" s="194"/>
      <c r="N21" s="194"/>
      <c r="O21" s="194"/>
      <c r="P21" s="194"/>
      <c r="Q21" s="194"/>
      <c r="R21" s="194"/>
      <c r="S21" s="194"/>
      <c r="T21" s="194"/>
      <c r="U21" s="194"/>
      <c r="V21" s="194"/>
      <c r="W21" s="214"/>
      <c r="X21" s="214"/>
      <c r="Y21" s="214"/>
      <c r="Z21" s="214"/>
    </row>
    <row r="22" spans="6:26" ht="15">
      <c r="F22" s="80"/>
      <c r="G22" s="340" t="s">
        <v>965</v>
      </c>
      <c r="H22" s="341"/>
      <c r="I22" s="342" t="s">
        <v>355</v>
      </c>
      <c r="J22" s="342"/>
      <c r="K22" s="342"/>
      <c r="L22" s="342" t="s">
        <v>356</v>
      </c>
      <c r="M22" s="342"/>
      <c r="N22" s="342"/>
      <c r="O22" s="342" t="s">
        <v>357</v>
      </c>
      <c r="P22" s="342"/>
      <c r="Q22" s="342"/>
      <c r="R22" s="342" t="s">
        <v>358</v>
      </c>
      <c r="S22" s="342"/>
      <c r="T22" s="342"/>
      <c r="U22" s="214"/>
      <c r="V22" s="214"/>
      <c r="W22" s="214"/>
      <c r="X22" s="214"/>
      <c r="Y22" s="214"/>
      <c r="Z22" s="214"/>
    </row>
    <row r="23" spans="6:26" ht="15.75" customHeight="1">
      <c r="F23" s="80"/>
      <c r="G23" s="340"/>
      <c r="H23" s="341"/>
      <c r="I23" s="202">
        <f>+I24/$R24</f>
        <v>8.3333333333333329E-2</v>
      </c>
      <c r="J23" s="343">
        <v>1</v>
      </c>
      <c r="K23" s="343"/>
      <c r="L23" s="202">
        <f>+L24/$R24</f>
        <v>0.5</v>
      </c>
      <c r="M23" s="343">
        <v>5</v>
      </c>
      <c r="N23" s="343"/>
      <c r="O23" s="202">
        <f>+O24/$R24</f>
        <v>0.58333333333333337</v>
      </c>
      <c r="P23" s="343">
        <v>1</v>
      </c>
      <c r="Q23" s="343"/>
      <c r="R23" s="202">
        <f>+R24/$R24</f>
        <v>1</v>
      </c>
      <c r="S23" s="343">
        <v>5</v>
      </c>
      <c r="T23" s="343"/>
      <c r="U23" s="214"/>
      <c r="V23" s="214"/>
      <c r="W23" s="214"/>
      <c r="X23" s="214"/>
      <c r="Y23" s="214"/>
      <c r="Z23" s="214"/>
    </row>
    <row r="24" spans="6:26" ht="15.75" customHeight="1">
      <c r="F24" s="80"/>
      <c r="G24" s="340"/>
      <c r="H24" s="341"/>
      <c r="I24" s="344">
        <f>+J23</f>
        <v>1</v>
      </c>
      <c r="J24" s="344"/>
      <c r="K24" s="344"/>
      <c r="L24" s="344">
        <f>+M23+I24</f>
        <v>6</v>
      </c>
      <c r="M24" s="344"/>
      <c r="N24" s="344"/>
      <c r="O24" s="344">
        <f>+P23+L24</f>
        <v>7</v>
      </c>
      <c r="P24" s="344"/>
      <c r="Q24" s="344"/>
      <c r="R24" s="344">
        <f>+S23+O24</f>
        <v>12</v>
      </c>
      <c r="S24" s="344"/>
      <c r="T24" s="344"/>
      <c r="U24" s="214"/>
      <c r="V24" s="214"/>
      <c r="W24" s="214"/>
      <c r="X24" s="214"/>
      <c r="Y24" s="214"/>
      <c r="Z24" s="214"/>
    </row>
    <row r="36" spans="5:20" ht="27" hidden="1" customHeight="1">
      <c r="I36" s="392" t="e">
        <f>+I14/$U14</f>
        <v>#DIV/0!</v>
      </c>
      <c r="J36" s="392"/>
      <c r="K36" s="392"/>
      <c r="L36" s="392" t="e">
        <f>+(L14/$U14)+I36</f>
        <v>#DIV/0!</v>
      </c>
      <c r="M36" s="392"/>
      <c r="N36" s="392"/>
      <c r="O36" s="392" t="e">
        <f>+(O14/$U14)+L36</f>
        <v>#DIV/0!</v>
      </c>
      <c r="P36" s="392"/>
      <c r="Q36" s="392"/>
      <c r="R36" s="392" t="e">
        <f>+(R14/$U14)+O36</f>
        <v>#DIV/0!</v>
      </c>
      <c r="S36" s="392"/>
      <c r="T36" s="392"/>
    </row>
    <row r="37" spans="5:20" ht="15" hidden="1">
      <c r="J37" s="144" t="e">
        <f>+#REF!</f>
        <v>#REF!</v>
      </c>
    </row>
    <row r="38" spans="5:20" ht="45" hidden="1">
      <c r="E38" s="214">
        <f>7/8</f>
        <v>0.875</v>
      </c>
      <c r="I38" s="59">
        <f>5/12</f>
        <v>0.41666666666666669</v>
      </c>
      <c r="L38" s="59" t="s">
        <v>645</v>
      </c>
      <c r="O38" s="59" t="s">
        <v>646</v>
      </c>
      <c r="P38" s="59">
        <v>1</v>
      </c>
      <c r="Q38" s="59">
        <f>P38+N39</f>
        <v>7</v>
      </c>
      <c r="S38" s="59">
        <v>12</v>
      </c>
    </row>
    <row r="39" spans="5:20" ht="15" hidden="1">
      <c r="J39" s="59">
        <v>1</v>
      </c>
      <c r="K39" s="59">
        <v>12</v>
      </c>
      <c r="M39" s="59">
        <v>5</v>
      </c>
      <c r="N39" s="59">
        <f>J39+M39</f>
        <v>6</v>
      </c>
      <c r="O39" s="59">
        <v>12</v>
      </c>
      <c r="Q39" s="59">
        <f>Q38/O39</f>
        <v>0.58333333333333337</v>
      </c>
      <c r="S39" s="144">
        <f>S38/O39</f>
        <v>1</v>
      </c>
    </row>
    <row r="40" spans="5:20" ht="15" hidden="1">
      <c r="K40" s="59">
        <f>J39/K39</f>
        <v>8.3333333333333329E-2</v>
      </c>
      <c r="O40" s="59">
        <f>N39/O39</f>
        <v>0.5</v>
      </c>
    </row>
  </sheetData>
  <mergeCells count="42">
    <mergeCell ref="O24:Q24"/>
    <mergeCell ref="R24:T24"/>
    <mergeCell ref="U6:U7"/>
    <mergeCell ref="J23:K23"/>
    <mergeCell ref="M23:N23"/>
    <mergeCell ref="W6:W7"/>
    <mergeCell ref="P23:Q23"/>
    <mergeCell ref="S23:T23"/>
    <mergeCell ref="G6:H6"/>
    <mergeCell ref="I6:T6"/>
    <mergeCell ref="I36:K36"/>
    <mergeCell ref="L36:N36"/>
    <mergeCell ref="O36:Q36"/>
    <mergeCell ref="R36:T36"/>
    <mergeCell ref="F16:H16"/>
    <mergeCell ref="F17:H17"/>
    <mergeCell ref="F18:H18"/>
    <mergeCell ref="F19:H19"/>
    <mergeCell ref="F20:H20"/>
    <mergeCell ref="I22:K22"/>
    <mergeCell ref="L22:N22"/>
    <mergeCell ref="O22:Q22"/>
    <mergeCell ref="R22:T22"/>
    <mergeCell ref="G22:H24"/>
    <mergeCell ref="I24:K24"/>
    <mergeCell ref="L24:N24"/>
    <mergeCell ref="B1:X1"/>
    <mergeCell ref="B2:X3"/>
    <mergeCell ref="B4:Z4"/>
    <mergeCell ref="A5:A7"/>
    <mergeCell ref="B5:B7"/>
    <mergeCell ref="C5:F5"/>
    <mergeCell ref="G5:U5"/>
    <mergeCell ref="V5:Y5"/>
    <mergeCell ref="Z5:Z7"/>
    <mergeCell ref="C6:C7"/>
    <mergeCell ref="V6:V7"/>
    <mergeCell ref="X6:X7"/>
    <mergeCell ref="Y6:Y7"/>
    <mergeCell ref="D6:D7"/>
    <mergeCell ref="E6:E7"/>
    <mergeCell ref="F6:F7"/>
  </mergeCells>
  <dataValidations count="3">
    <dataValidation type="decimal" operator="lessThan" allowBlank="1" showInputMessage="1" showErrorMessage="1" sqref="Y1:Y2" xr:uid="{E152366D-A3EE-44A2-ABAD-0C7EECF6B5DC}">
      <formula1>0</formula1>
    </dataValidation>
    <dataValidation type="decimal" operator="lessThan" showInputMessage="1" sqref="Z1" xr:uid="{72910D8D-AB5B-498B-A2F2-79817ABECE05}">
      <formula1>0</formula1>
    </dataValidation>
    <dataValidation operator="lessThan" allowBlank="1" showInputMessage="1" showErrorMessage="1" sqref="Z2:Z3 B1:B2 Y3" xr:uid="{BAC811FF-29CD-4CD9-8A70-EE91DF6F9D6C}"/>
  </dataValidations>
  <hyperlinks>
    <hyperlink ref="W11" r:id="rId1" xr:uid="{5A559260-1F33-4A75-8B17-FDB6AA87E2C4}"/>
    <hyperlink ref="W9" r:id="rId2" display="https://supersalud.sharepoint.com/:f:/s/GrupodeSeguridadDigital/IgCPFNZG7jkhRq_1y8Rl9oDMAY14Yq-bk8FiftVyBCPTY2I?e=xhg04m" xr:uid="{EE3A0384-01D3-435F-B027-82BCD68CDFD1}"/>
    <hyperlink ref="W10" r:id="rId3" display="https://supersalud.sharepoint.com/:f:/s/GrupodeSeguridadDigital/IgAqw8v4WnA1R4aivJ3-wCY6AbjlKR8g3QdCYL9VKFm4Wgk?e=d5WFxi" xr:uid="{4441CC9E-0A5B-4623-9BD7-BC5D10A72948}"/>
    <hyperlink ref="W8" r:id="rId4" display="https://supersalud.sharepoint.com/:f:/s/GrupodeSeguridadDigital/IgC0UZaUMHNxQ7L6bC6T26KbASyYQaOcHAMTyhZx2PhSxB8?e=zOSKt6" xr:uid="{A1E6651C-B62F-4C43-A3F6-307519B7B989}"/>
  </hyperlinks>
  <pageMargins left="0.7" right="0.7" top="0.75" bottom="0.75" header="0.3" footer="0.3"/>
  <pageSetup paperSize="5" scale="33" orientation="landscape"/>
  <drawing r:id="rId5"/>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9D74-452F-4A9C-9373-67387F546D6A}">
  <sheetPr>
    <tabColor rgb="FF00B050"/>
    <pageSetUpPr fitToPage="1"/>
  </sheetPr>
  <dimension ref="A1:AA25"/>
  <sheetViews>
    <sheetView topLeftCell="C1" zoomScale="70" zoomScaleNormal="70" workbookViewId="0">
      <pane ySplit="7" topLeftCell="A9" activePane="bottomLeft" state="frozen"/>
      <selection activeCell="Y10" sqref="Y10"/>
      <selection pane="bottomLeft" activeCell="W19" sqref="W19"/>
    </sheetView>
  </sheetViews>
  <sheetFormatPr baseColWidth="10" defaultColWidth="0" defaultRowHeight="0" customHeight="1" zeroHeight="1"/>
  <cols>
    <col min="1" max="1" width="32" style="213" customWidth="1"/>
    <col min="2" max="2" width="41.7109375" style="214" customWidth="1"/>
    <col min="3" max="3" width="50.85546875" style="214" customWidth="1"/>
    <col min="4" max="4" width="17.85546875" style="214" customWidth="1"/>
    <col min="5" max="5" width="16.42578125" style="214" customWidth="1"/>
    <col min="6" max="6" width="17.5703125" style="214" customWidth="1"/>
    <col min="7" max="7" width="12.42578125" style="248" customWidth="1"/>
    <col min="8" max="8" width="12.42578125" style="214" customWidth="1"/>
    <col min="9" max="20" width="7.42578125" style="59" customWidth="1"/>
    <col min="21" max="21" width="17.85546875" style="214" customWidth="1"/>
    <col min="22" max="22" width="19.42578125" style="214" customWidth="1"/>
    <col min="23" max="23" width="30.140625" style="214" customWidth="1"/>
    <col min="24" max="24" width="35.85546875" style="214" customWidth="1"/>
    <col min="25" max="25" width="25.7109375" style="214" customWidth="1"/>
    <col min="26" max="26" width="22.5703125" style="214" customWidth="1"/>
    <col min="27" max="27" width="0" style="56" hidden="1" customWidth="1"/>
    <col min="28" max="16384" width="11.42578125" style="56" hidden="1"/>
  </cols>
  <sheetData>
    <row r="1" spans="1:26" ht="15.75" hidden="1">
      <c r="A1" s="73"/>
      <c r="B1" s="380" t="s">
        <v>0</v>
      </c>
      <c r="C1" s="381"/>
      <c r="D1" s="381"/>
      <c r="E1" s="381"/>
      <c r="F1" s="381"/>
      <c r="G1" s="381"/>
      <c r="H1" s="381"/>
      <c r="I1" s="381"/>
      <c r="J1" s="381"/>
      <c r="K1" s="381"/>
      <c r="L1" s="381"/>
      <c r="M1" s="381"/>
      <c r="N1" s="381"/>
      <c r="O1" s="381"/>
      <c r="P1" s="381"/>
      <c r="Q1" s="381"/>
      <c r="R1" s="381"/>
      <c r="S1" s="381"/>
      <c r="T1" s="381"/>
      <c r="U1" s="381"/>
      <c r="V1" s="381"/>
      <c r="W1" s="381"/>
      <c r="X1" s="382"/>
      <c r="Y1" s="10" t="s">
        <v>1</v>
      </c>
      <c r="Z1" s="2" t="s">
        <v>2</v>
      </c>
    </row>
    <row r="2" spans="1:26" ht="15.75" hidden="1">
      <c r="A2" s="74"/>
      <c r="B2" s="383" t="s">
        <v>3</v>
      </c>
      <c r="C2" s="384"/>
      <c r="D2" s="384"/>
      <c r="E2" s="384"/>
      <c r="F2" s="384"/>
      <c r="G2" s="384"/>
      <c r="H2" s="384"/>
      <c r="I2" s="384"/>
      <c r="J2" s="384"/>
      <c r="K2" s="384"/>
      <c r="L2" s="384"/>
      <c r="M2" s="384"/>
      <c r="N2" s="384"/>
      <c r="O2" s="384"/>
      <c r="P2" s="384"/>
      <c r="Q2" s="384"/>
      <c r="R2" s="384"/>
      <c r="S2" s="384"/>
      <c r="T2" s="384"/>
      <c r="U2" s="384"/>
      <c r="V2" s="384"/>
      <c r="W2" s="384"/>
      <c r="X2" s="385"/>
      <c r="Y2" s="11" t="s">
        <v>4</v>
      </c>
      <c r="Z2" s="14">
        <v>1</v>
      </c>
    </row>
    <row r="3" spans="1:26" ht="33" customHeight="1" thickBot="1">
      <c r="A3" s="143"/>
      <c r="B3" s="386"/>
      <c r="C3" s="387"/>
      <c r="D3" s="387"/>
      <c r="E3" s="387"/>
      <c r="F3" s="387"/>
      <c r="G3" s="387"/>
      <c r="H3" s="387"/>
      <c r="I3" s="387"/>
      <c r="J3" s="387"/>
      <c r="K3" s="387"/>
      <c r="L3" s="387"/>
      <c r="M3" s="387"/>
      <c r="N3" s="387"/>
      <c r="O3" s="387"/>
      <c r="P3" s="387"/>
      <c r="Q3" s="387"/>
      <c r="R3" s="387"/>
      <c r="S3" s="387"/>
      <c r="T3" s="387"/>
      <c r="U3" s="387"/>
      <c r="V3" s="387"/>
      <c r="W3" s="387"/>
      <c r="X3" s="388"/>
      <c r="Y3" s="13" t="s">
        <v>5</v>
      </c>
      <c r="Z3" s="15"/>
    </row>
    <row r="4" spans="1:26" ht="32.25" hidden="1" thickBot="1">
      <c r="A4" s="53" t="s">
        <v>6</v>
      </c>
      <c r="B4" s="389" t="s">
        <v>438</v>
      </c>
      <c r="C4" s="390"/>
      <c r="D4" s="390"/>
      <c r="E4" s="390"/>
      <c r="F4" s="390"/>
      <c r="G4" s="390"/>
      <c r="H4" s="390"/>
      <c r="I4" s="390"/>
      <c r="J4" s="390"/>
      <c r="K4" s="390"/>
      <c r="L4" s="390"/>
      <c r="M4" s="390"/>
      <c r="N4" s="390"/>
      <c r="O4" s="390"/>
      <c r="P4" s="390"/>
      <c r="Q4" s="390"/>
      <c r="R4" s="390"/>
      <c r="S4" s="390"/>
      <c r="T4" s="390"/>
      <c r="U4" s="390"/>
      <c r="V4" s="390"/>
      <c r="W4" s="390"/>
      <c r="X4" s="390"/>
      <c r="Y4" s="390"/>
      <c r="Z4" s="391"/>
    </row>
    <row r="5" spans="1:26" customFormat="1"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customFormat="1"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5" t="s">
        <v>773</v>
      </c>
      <c r="W6" s="325" t="s">
        <v>770</v>
      </c>
      <c r="X6" s="325" t="s">
        <v>774</v>
      </c>
      <c r="Y6" s="326" t="s">
        <v>24</v>
      </c>
      <c r="Z6" s="326"/>
    </row>
    <row r="7" spans="1:26" customFormat="1" ht="32.25"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94"/>
      <c r="X7" s="327"/>
      <c r="Y7" s="327"/>
      <c r="Z7" s="327"/>
    </row>
    <row r="8" spans="1:26" s="82" customFormat="1" ht="60">
      <c r="A8" s="99" t="s">
        <v>430</v>
      </c>
      <c r="B8" s="100" t="s">
        <v>439</v>
      </c>
      <c r="C8" s="101" t="s">
        <v>440</v>
      </c>
      <c r="D8" s="145"/>
      <c r="E8" s="145"/>
      <c r="F8" s="105" t="s">
        <v>41</v>
      </c>
      <c r="G8" s="244">
        <v>1</v>
      </c>
      <c r="H8" s="108">
        <v>1</v>
      </c>
      <c r="I8" s="105"/>
      <c r="J8" s="105"/>
      <c r="K8" s="105"/>
      <c r="L8" s="105"/>
      <c r="M8" s="105"/>
      <c r="N8" s="105">
        <v>1</v>
      </c>
      <c r="O8" s="105"/>
      <c r="P8" s="105"/>
      <c r="Q8" s="105"/>
      <c r="R8" s="105"/>
      <c r="S8" s="105"/>
      <c r="T8" s="105"/>
      <c r="U8" s="216"/>
      <c r="V8" s="223"/>
      <c r="W8" s="276"/>
      <c r="X8" s="226" t="s">
        <v>1057</v>
      </c>
      <c r="Y8" s="225"/>
      <c r="Z8" s="275" t="s">
        <v>433</v>
      </c>
    </row>
    <row r="9" spans="1:26" s="82" customFormat="1" ht="60">
      <c r="A9" s="99" t="s">
        <v>430</v>
      </c>
      <c r="B9" s="100" t="s">
        <v>441</v>
      </c>
      <c r="C9" s="101" t="s">
        <v>440</v>
      </c>
      <c r="D9" s="145"/>
      <c r="E9" s="145"/>
      <c r="F9" s="105" t="s">
        <v>41</v>
      </c>
      <c r="G9" s="244">
        <v>0</v>
      </c>
      <c r="H9" s="108">
        <v>3</v>
      </c>
      <c r="I9" s="105"/>
      <c r="J9" s="105"/>
      <c r="K9" s="105">
        <v>1</v>
      </c>
      <c r="L9" s="105"/>
      <c r="M9" s="105"/>
      <c r="N9" s="105">
        <v>1</v>
      </c>
      <c r="O9" s="105"/>
      <c r="P9" s="105"/>
      <c r="Q9" s="105">
        <v>1</v>
      </c>
      <c r="R9" s="105"/>
      <c r="S9" s="105"/>
      <c r="T9" s="105"/>
      <c r="U9" s="216"/>
      <c r="V9" s="223"/>
      <c r="W9" s="276"/>
      <c r="X9" s="226" t="s">
        <v>1057</v>
      </c>
      <c r="Y9" s="225"/>
      <c r="Z9" s="275" t="s">
        <v>433</v>
      </c>
    </row>
    <row r="10" spans="1:26" s="82" customFormat="1" ht="99.75">
      <c r="A10" s="99" t="s">
        <v>430</v>
      </c>
      <c r="B10" s="100" t="s">
        <v>442</v>
      </c>
      <c r="C10" s="101" t="s">
        <v>440</v>
      </c>
      <c r="D10" s="145">
        <v>1</v>
      </c>
      <c r="E10" s="145">
        <v>1</v>
      </c>
      <c r="F10" s="105" t="s">
        <v>41</v>
      </c>
      <c r="G10" s="244">
        <v>0</v>
      </c>
      <c r="H10" s="108">
        <v>1</v>
      </c>
      <c r="I10" s="105"/>
      <c r="J10" s="105"/>
      <c r="K10" s="105"/>
      <c r="L10" s="105"/>
      <c r="M10" s="105"/>
      <c r="N10" s="105"/>
      <c r="O10" s="105"/>
      <c r="P10" s="105"/>
      <c r="Q10" s="105"/>
      <c r="R10" s="105"/>
      <c r="S10" s="105"/>
      <c r="T10" s="105">
        <v>1</v>
      </c>
      <c r="U10" s="216"/>
      <c r="V10" s="223">
        <v>1</v>
      </c>
      <c r="W10" s="276" t="s">
        <v>1012</v>
      </c>
      <c r="X10" s="226" t="s">
        <v>1013</v>
      </c>
      <c r="Y10" s="225" t="s">
        <v>662</v>
      </c>
      <c r="Z10" s="275" t="s">
        <v>433</v>
      </c>
    </row>
    <row r="11" spans="1:26" s="82" customFormat="1" ht="99.75">
      <c r="A11" s="99" t="s">
        <v>430</v>
      </c>
      <c r="B11" s="100" t="s">
        <v>443</v>
      </c>
      <c r="C11" s="101" t="s">
        <v>440</v>
      </c>
      <c r="D11" s="145">
        <v>1</v>
      </c>
      <c r="E11" s="145">
        <v>1</v>
      </c>
      <c r="F11" s="105" t="s">
        <v>41</v>
      </c>
      <c r="G11" s="244">
        <v>0</v>
      </c>
      <c r="H11" s="108">
        <v>1</v>
      </c>
      <c r="I11" s="105"/>
      <c r="J11" s="105"/>
      <c r="K11" s="105"/>
      <c r="L11" s="105"/>
      <c r="M11" s="105"/>
      <c r="N11" s="105"/>
      <c r="O11" s="105"/>
      <c r="P11" s="105"/>
      <c r="Q11" s="105"/>
      <c r="R11" s="105"/>
      <c r="S11" s="105"/>
      <c r="T11" s="105">
        <v>1</v>
      </c>
      <c r="U11" s="216"/>
      <c r="V11" s="223">
        <v>1</v>
      </c>
      <c r="W11" s="276" t="s">
        <v>1012</v>
      </c>
      <c r="X11" s="226" t="s">
        <v>1014</v>
      </c>
      <c r="Y11" s="225" t="s">
        <v>662</v>
      </c>
      <c r="Z11" s="275" t="s">
        <v>433</v>
      </c>
    </row>
    <row r="12" spans="1:26" s="82" customFormat="1" ht="99.75">
      <c r="A12" s="99" t="s">
        <v>430</v>
      </c>
      <c r="B12" s="100" t="s">
        <v>444</v>
      </c>
      <c r="C12" s="101" t="s">
        <v>440</v>
      </c>
      <c r="D12" s="145">
        <v>1</v>
      </c>
      <c r="E12" s="145">
        <v>1</v>
      </c>
      <c r="F12" s="105" t="s">
        <v>41</v>
      </c>
      <c r="G12" s="244">
        <v>0</v>
      </c>
      <c r="H12" s="108">
        <v>1</v>
      </c>
      <c r="I12" s="105"/>
      <c r="J12" s="105"/>
      <c r="K12" s="105"/>
      <c r="L12" s="105"/>
      <c r="M12" s="105"/>
      <c r="N12" s="105"/>
      <c r="O12" s="105"/>
      <c r="P12" s="105"/>
      <c r="Q12" s="105"/>
      <c r="R12" s="105"/>
      <c r="S12" s="105"/>
      <c r="T12" s="105">
        <v>1</v>
      </c>
      <c r="U12" s="216"/>
      <c r="V12" s="223">
        <v>1</v>
      </c>
      <c r="W12" s="276" t="s">
        <v>1012</v>
      </c>
      <c r="X12" s="226" t="s">
        <v>1015</v>
      </c>
      <c r="Y12" s="225" t="s">
        <v>662</v>
      </c>
      <c r="Z12" s="275" t="s">
        <v>433</v>
      </c>
    </row>
    <row r="13" spans="1:26" s="229" customFormat="1" ht="99.75">
      <c r="A13" s="106" t="s">
        <v>430</v>
      </c>
      <c r="B13" s="106" t="s">
        <v>445</v>
      </c>
      <c r="C13" s="101" t="s">
        <v>440</v>
      </c>
      <c r="D13" s="145">
        <v>1</v>
      </c>
      <c r="E13" s="145">
        <v>1</v>
      </c>
      <c r="F13" s="107" t="s">
        <v>41</v>
      </c>
      <c r="G13" s="244">
        <v>0</v>
      </c>
      <c r="H13" s="108">
        <v>1</v>
      </c>
      <c r="I13" s="107"/>
      <c r="J13" s="107"/>
      <c r="K13" s="107"/>
      <c r="L13" s="107"/>
      <c r="M13" s="107"/>
      <c r="N13" s="107"/>
      <c r="O13" s="107"/>
      <c r="P13" s="107"/>
      <c r="Q13" s="107"/>
      <c r="R13" s="107"/>
      <c r="S13" s="107"/>
      <c r="T13" s="107">
        <v>1</v>
      </c>
      <c r="U13" s="221"/>
      <c r="V13" s="223">
        <v>1</v>
      </c>
      <c r="W13" s="276" t="s">
        <v>1012</v>
      </c>
      <c r="X13" s="274" t="s">
        <v>1013</v>
      </c>
      <c r="Y13" s="225" t="s">
        <v>662</v>
      </c>
      <c r="Z13" s="275" t="s">
        <v>433</v>
      </c>
    </row>
    <row r="14" spans="1:26" s="81" customFormat="1" ht="15">
      <c r="A14" s="230"/>
      <c r="B14" s="230"/>
      <c r="C14" s="231"/>
      <c r="D14" s="195"/>
      <c r="E14" s="195"/>
      <c r="F14" s="232"/>
      <c r="G14" s="245"/>
      <c r="H14" s="243"/>
      <c r="I14" s="232"/>
      <c r="J14" s="232"/>
      <c r="K14" s="232"/>
      <c r="L14" s="232"/>
      <c r="M14" s="232"/>
      <c r="N14" s="232"/>
      <c r="O14" s="232"/>
      <c r="P14" s="232"/>
      <c r="Q14" s="232"/>
      <c r="R14" s="232"/>
      <c r="S14" s="232"/>
      <c r="T14" s="232"/>
      <c r="U14" s="232"/>
      <c r="V14" s="233"/>
      <c r="W14" s="234"/>
      <c r="X14" s="230"/>
      <c r="Y14" s="230"/>
    </row>
    <row r="15" spans="1:26" s="81" customFormat="1" ht="28.5">
      <c r="A15" s="230" t="s">
        <v>111</v>
      </c>
      <c r="B15" s="230">
        <v>45688</v>
      </c>
      <c r="C15" s="231"/>
      <c r="D15" s="195"/>
      <c r="E15" s="195"/>
      <c r="F15" s="232"/>
      <c r="G15" s="245"/>
      <c r="H15" s="243"/>
      <c r="I15" s="232"/>
      <c r="J15" s="232"/>
      <c r="K15" s="232"/>
      <c r="L15" s="232"/>
      <c r="M15" s="232"/>
      <c r="N15" s="232"/>
      <c r="O15" s="232"/>
      <c r="P15" s="232"/>
      <c r="Q15" s="232"/>
      <c r="R15" s="232"/>
      <c r="S15" s="232"/>
      <c r="T15" s="232"/>
      <c r="U15" s="232"/>
      <c r="V15" s="233"/>
      <c r="W15" s="234"/>
      <c r="X15" s="230"/>
      <c r="Y15" s="230"/>
    </row>
    <row r="16" spans="1:26" ht="15">
      <c r="F16" s="80"/>
      <c r="G16" s="246"/>
      <c r="H16" s="236"/>
      <c r="I16" s="134" t="s">
        <v>27</v>
      </c>
      <c r="J16" s="134" t="s">
        <v>28</v>
      </c>
      <c r="K16" s="134" t="s">
        <v>29</v>
      </c>
      <c r="L16" s="134" t="s">
        <v>30</v>
      </c>
      <c r="M16" s="134" t="s">
        <v>349</v>
      </c>
      <c r="N16" s="134" t="s">
        <v>32</v>
      </c>
      <c r="O16" s="134" t="s">
        <v>33</v>
      </c>
      <c r="P16" s="134" t="s">
        <v>350</v>
      </c>
      <c r="Q16" s="134" t="s">
        <v>35</v>
      </c>
      <c r="R16" s="134" t="s">
        <v>36</v>
      </c>
      <c r="S16" s="134" t="s">
        <v>37</v>
      </c>
      <c r="T16" s="134" t="s">
        <v>38</v>
      </c>
    </row>
    <row r="17" spans="6:20" ht="16.5" customHeight="1">
      <c r="F17" s="338" t="s">
        <v>168</v>
      </c>
      <c r="G17" s="338"/>
      <c r="H17" s="338"/>
      <c r="I17" s="170">
        <f t="shared" ref="I17:T17" si="0">SUM(I8:I13)</f>
        <v>0</v>
      </c>
      <c r="J17" s="170">
        <f t="shared" si="0"/>
        <v>0</v>
      </c>
      <c r="K17" s="170">
        <f t="shared" si="0"/>
        <v>1</v>
      </c>
      <c r="L17" s="170">
        <f t="shared" si="0"/>
        <v>0</v>
      </c>
      <c r="M17" s="170">
        <f t="shared" si="0"/>
        <v>0</v>
      </c>
      <c r="N17" s="170">
        <f t="shared" si="0"/>
        <v>2</v>
      </c>
      <c r="O17" s="170">
        <f t="shared" si="0"/>
        <v>0</v>
      </c>
      <c r="P17" s="170">
        <f t="shared" si="0"/>
        <v>0</v>
      </c>
      <c r="Q17" s="170">
        <f t="shared" si="0"/>
        <v>1</v>
      </c>
      <c r="R17" s="170">
        <f t="shared" si="0"/>
        <v>0</v>
      </c>
      <c r="S17" s="170">
        <f t="shared" si="0"/>
        <v>0</v>
      </c>
      <c r="T17" s="170">
        <f t="shared" si="0"/>
        <v>4</v>
      </c>
    </row>
    <row r="18" spans="6:20" ht="16.5" customHeight="1">
      <c r="F18" s="338" t="s">
        <v>169</v>
      </c>
      <c r="G18" s="338"/>
      <c r="H18" s="338"/>
      <c r="I18" s="135"/>
      <c r="J18" s="135"/>
      <c r="K18" s="198">
        <f>+I17+J17+K17</f>
        <v>1</v>
      </c>
      <c r="L18" s="135"/>
      <c r="M18" s="135"/>
      <c r="N18" s="198">
        <f>L17+M17+N17</f>
        <v>2</v>
      </c>
      <c r="O18" s="135"/>
      <c r="P18" s="135"/>
      <c r="Q18" s="198">
        <f>O17+P17+Q17</f>
        <v>1</v>
      </c>
      <c r="R18" s="135"/>
      <c r="S18" s="135"/>
      <c r="T18" s="198">
        <f>R17+S17+T17</f>
        <v>4</v>
      </c>
    </row>
    <row r="19" spans="6:20" ht="16.5" customHeight="1">
      <c r="F19" s="338" t="s">
        <v>351</v>
      </c>
      <c r="G19" s="338"/>
      <c r="H19" s="338"/>
      <c r="I19" s="135"/>
      <c r="J19" s="135"/>
      <c r="K19" s="135"/>
      <c r="L19" s="135"/>
      <c r="M19" s="135"/>
      <c r="N19" s="198">
        <f>+K18+N18</f>
        <v>3</v>
      </c>
      <c r="O19" s="135"/>
      <c r="P19" s="135"/>
      <c r="Q19" s="135"/>
      <c r="R19" s="135"/>
      <c r="S19" s="135"/>
      <c r="T19" s="198">
        <f>+Q18+T18</f>
        <v>5</v>
      </c>
    </row>
    <row r="20" spans="6:20" ht="16.5" customHeight="1">
      <c r="F20" s="338" t="s">
        <v>352</v>
      </c>
      <c r="G20" s="338"/>
      <c r="H20" s="338"/>
      <c r="I20" s="135">
        <f>+I17</f>
        <v>0</v>
      </c>
      <c r="J20" s="135">
        <f>+I17+J17</f>
        <v>0</v>
      </c>
      <c r="K20" s="199">
        <f t="shared" ref="K20:S20" si="1">+J20+K17</f>
        <v>1</v>
      </c>
      <c r="L20" s="135">
        <f t="shared" si="1"/>
        <v>1</v>
      </c>
      <c r="M20" s="135">
        <f t="shared" si="1"/>
        <v>1</v>
      </c>
      <c r="N20" s="199">
        <f t="shared" si="1"/>
        <v>3</v>
      </c>
      <c r="O20" s="135">
        <f t="shared" si="1"/>
        <v>3</v>
      </c>
      <c r="P20" s="135">
        <f t="shared" si="1"/>
        <v>3</v>
      </c>
      <c r="Q20" s="199">
        <f t="shared" si="1"/>
        <v>4</v>
      </c>
      <c r="R20" s="135">
        <f t="shared" si="1"/>
        <v>4</v>
      </c>
      <c r="S20" s="135">
        <f t="shared" si="1"/>
        <v>4</v>
      </c>
      <c r="T20" s="199">
        <f>+S20+T17</f>
        <v>8</v>
      </c>
    </row>
    <row r="21" spans="6:20" ht="16.5" customHeight="1">
      <c r="F21" s="338" t="s">
        <v>353</v>
      </c>
      <c r="G21" s="338"/>
      <c r="H21" s="338"/>
      <c r="I21" s="135"/>
      <c r="J21" s="135"/>
      <c r="K21" s="200">
        <f>+K20/$R25</f>
        <v>0.125</v>
      </c>
      <c r="L21" s="135"/>
      <c r="M21" s="135"/>
      <c r="N21" s="200">
        <f>+N20/$R25</f>
        <v>0.375</v>
      </c>
      <c r="O21" s="135"/>
      <c r="P21" s="135"/>
      <c r="Q21" s="200">
        <f>+Q20/$R25</f>
        <v>0.5</v>
      </c>
      <c r="R21" s="135"/>
      <c r="S21" s="135"/>
      <c r="T21" s="200">
        <f>+T20/$R25</f>
        <v>1</v>
      </c>
    </row>
    <row r="22" spans="6:20" ht="16.5" customHeight="1">
      <c r="F22" s="201"/>
      <c r="G22" s="247"/>
      <c r="H22" s="194"/>
      <c r="I22" s="194"/>
      <c r="J22" s="194"/>
      <c r="K22" s="194"/>
      <c r="L22" s="194"/>
      <c r="M22" s="194"/>
      <c r="N22" s="194"/>
      <c r="O22" s="194"/>
      <c r="P22" s="194"/>
      <c r="Q22" s="194"/>
      <c r="R22" s="194"/>
      <c r="S22" s="194"/>
      <c r="T22" s="194"/>
    </row>
    <row r="23" spans="6:20" ht="16.5" customHeight="1">
      <c r="F23" s="80"/>
      <c r="G23" s="340" t="s">
        <v>965</v>
      </c>
      <c r="H23" s="341"/>
      <c r="I23" s="342" t="s">
        <v>355</v>
      </c>
      <c r="J23" s="342"/>
      <c r="K23" s="342"/>
      <c r="L23" s="342" t="s">
        <v>356</v>
      </c>
      <c r="M23" s="342"/>
      <c r="N23" s="342"/>
      <c r="O23" s="342" t="s">
        <v>357</v>
      </c>
      <c r="P23" s="342"/>
      <c r="Q23" s="342"/>
      <c r="R23" s="342" t="s">
        <v>358</v>
      </c>
      <c r="S23" s="342"/>
      <c r="T23" s="342"/>
    </row>
    <row r="24" spans="6:20" ht="15" customHeight="1">
      <c r="F24" s="80"/>
      <c r="G24" s="340"/>
      <c r="H24" s="341"/>
      <c r="I24" s="202">
        <f>+I25/$R25</f>
        <v>0.125</v>
      </c>
      <c r="J24" s="343">
        <v>1</v>
      </c>
      <c r="K24" s="343"/>
      <c r="L24" s="202">
        <f>+L25/$R25</f>
        <v>0.375</v>
      </c>
      <c r="M24" s="343">
        <v>2</v>
      </c>
      <c r="N24" s="343"/>
      <c r="O24" s="202">
        <f>+O25/$R25</f>
        <v>0.5</v>
      </c>
      <c r="P24" s="343">
        <v>1</v>
      </c>
      <c r="Q24" s="343"/>
      <c r="R24" s="202">
        <f>+R25/$R25</f>
        <v>1</v>
      </c>
      <c r="S24" s="343">
        <v>4</v>
      </c>
      <c r="T24" s="343"/>
    </row>
    <row r="25" spans="6:20" ht="15" customHeight="1">
      <c r="F25" s="80"/>
      <c r="G25" s="340"/>
      <c r="H25" s="341"/>
      <c r="I25" s="344">
        <f>+J24</f>
        <v>1</v>
      </c>
      <c r="J25" s="344"/>
      <c r="K25" s="344"/>
      <c r="L25" s="344">
        <f>+M24+I25</f>
        <v>3</v>
      </c>
      <c r="M25" s="344"/>
      <c r="N25" s="344"/>
      <c r="O25" s="344">
        <f>+P24+L25</f>
        <v>4</v>
      </c>
      <c r="P25" s="344"/>
      <c r="Q25" s="344"/>
      <c r="R25" s="344">
        <f>+S24+O25</f>
        <v>8</v>
      </c>
      <c r="S25" s="344"/>
      <c r="T25" s="344"/>
    </row>
  </sheetData>
  <mergeCells count="38">
    <mergeCell ref="F20:H20"/>
    <mergeCell ref="F21:H21"/>
    <mergeCell ref="X6:X7"/>
    <mergeCell ref="F17:H17"/>
    <mergeCell ref="I25:K25"/>
    <mergeCell ref="L25:N25"/>
    <mergeCell ref="O25:Q25"/>
    <mergeCell ref="R25:T25"/>
    <mergeCell ref="G23:H25"/>
    <mergeCell ref="I23:K23"/>
    <mergeCell ref="L23:N23"/>
    <mergeCell ref="O23:Q23"/>
    <mergeCell ref="R23:T23"/>
    <mergeCell ref="J24:K24"/>
    <mergeCell ref="M24:N24"/>
    <mergeCell ref="P24:Q24"/>
    <mergeCell ref="S24:T24"/>
    <mergeCell ref="Y6:Y7"/>
    <mergeCell ref="U6:U7"/>
    <mergeCell ref="W6:W7"/>
    <mergeCell ref="F18:H18"/>
    <mergeCell ref="F19:H19"/>
    <mergeCell ref="B1:X1"/>
    <mergeCell ref="B2:X3"/>
    <mergeCell ref="B4:Z4"/>
    <mergeCell ref="Z5:Z7"/>
    <mergeCell ref="A5:A7"/>
    <mergeCell ref="B5:B7"/>
    <mergeCell ref="C5:F5"/>
    <mergeCell ref="G5:U5"/>
    <mergeCell ref="V5:Y5"/>
    <mergeCell ref="C6:C7"/>
    <mergeCell ref="D6:D7"/>
    <mergeCell ref="E6:E7"/>
    <mergeCell ref="F6:F7"/>
    <mergeCell ref="G6:H6"/>
    <mergeCell ref="I6:T6"/>
    <mergeCell ref="V6:V7"/>
  </mergeCells>
  <dataValidations disablePrompts="1" count="3">
    <dataValidation type="decimal" operator="lessThan" allowBlank="1" showInputMessage="1" showErrorMessage="1" sqref="Y1:Y2" xr:uid="{CD10BEFF-CA1F-4292-BD39-35DF7FB4AEA7}">
      <formula1>0</formula1>
    </dataValidation>
    <dataValidation type="decimal" operator="lessThan" showInputMessage="1" sqref="Z1" xr:uid="{FF697300-24A8-485B-9A05-CFC8E294A06C}">
      <formula1>0</formula1>
    </dataValidation>
    <dataValidation operator="lessThan" allowBlank="1" showInputMessage="1" showErrorMessage="1" sqref="Z2:Z3 B1:B2 Y3" xr:uid="{68D909C0-9C92-4CC1-9ECC-9000772965D6}"/>
  </dataValidations>
  <hyperlinks>
    <hyperlink ref="W10" r:id="rId1" display="https://supersalud.sharepoint.com/:f:/s/GrupodeSeguridadDigital/IgBE9mpYd2OMSqtrs-JAceZ1AeZp02azwnqrkLke7x8qk8k?e=17OiEq" xr:uid="{EB0E3F5B-0D5E-411A-B944-B273842C9884}"/>
    <hyperlink ref="W12" r:id="rId2" display="https://supersalud.sharepoint.com/:f:/s/GrupodeSeguridadDigital/IgBE9mpYd2OMSqtrs-JAceZ1AeZp02azwnqrkLke7x8qk8k?e=17OiEq" xr:uid="{4337BCAE-D573-4DA9-9223-D275155FEEF4}"/>
    <hyperlink ref="W13" r:id="rId3" display="https://supersalud.sharepoint.com/:f:/s/GrupodeSeguridadDigital/IgBE9mpYd2OMSqtrs-JAceZ1AeZp02azwnqrkLke7x8qk8k?e=17OiEq" xr:uid="{30378F83-E388-4194-BA87-5DE6AB6A3717}"/>
    <hyperlink ref="W11" r:id="rId4" display="https://supersalud.sharepoint.com/:f:/s/GrupodeSeguridadDigital/IgBE9mpYd2OMSqtrs-JAceZ1AeZp02azwnqrkLke7x8qk8k?e=17OiEq" xr:uid="{E70B5D4F-D5A5-40CF-A45A-9284891C4249}"/>
  </hyperlinks>
  <pageMargins left="0.7" right="0.7" top="0.75" bottom="0.75" header="0.3" footer="0.3"/>
  <pageSetup paperSize="5" scale="33" orientation="landscape" r:id="rId5"/>
  <drawing r:id="rId6"/>
  <legacy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election activeCell="B32" sqref="B32"/>
    </sheetView>
  </sheetViews>
  <sheetFormatPr baseColWidth="10" defaultColWidth="0" defaultRowHeight="1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c r="A1" t="s">
        <v>446</v>
      </c>
      <c r="B1" t="s">
        <v>447</v>
      </c>
      <c r="C1" t="s">
        <v>448</v>
      </c>
      <c r="D1" t="s">
        <v>449</v>
      </c>
      <c r="E1" t="s">
        <v>450</v>
      </c>
    </row>
    <row r="2" spans="1:5">
      <c r="A2" s="3" t="s">
        <v>6</v>
      </c>
      <c r="B2" s="3" t="s">
        <v>451</v>
      </c>
      <c r="C2" s="3" t="s">
        <v>452</v>
      </c>
      <c r="D2" s="3" t="s">
        <v>453</v>
      </c>
      <c r="E2" s="3" t="s">
        <v>454</v>
      </c>
    </row>
    <row r="3" spans="1:5">
      <c r="A3" s="3" t="s">
        <v>455</v>
      </c>
      <c r="B3" s="3" t="s">
        <v>456</v>
      </c>
      <c r="C3" s="3" t="s">
        <v>452</v>
      </c>
      <c r="D3" s="3" t="s">
        <v>457</v>
      </c>
      <c r="E3" s="3" t="s">
        <v>458</v>
      </c>
    </row>
    <row r="4" spans="1:5">
      <c r="A4" s="3" t="s">
        <v>459</v>
      </c>
      <c r="B4" s="3" t="s">
        <v>460</v>
      </c>
      <c r="C4" s="3" t="s">
        <v>452</v>
      </c>
      <c r="D4" s="3" t="s">
        <v>461</v>
      </c>
      <c r="E4" s="3" t="s">
        <v>462</v>
      </c>
    </row>
    <row r="5" spans="1:5">
      <c r="A5" s="3" t="s">
        <v>463</v>
      </c>
      <c r="B5" s="3" t="s">
        <v>464</v>
      </c>
      <c r="C5" s="3" t="s">
        <v>452</v>
      </c>
      <c r="D5" s="3" t="s">
        <v>465</v>
      </c>
      <c r="E5" s="3" t="s">
        <v>465</v>
      </c>
    </row>
    <row r="6" spans="1:5">
      <c r="A6" s="4" t="s">
        <v>466</v>
      </c>
      <c r="B6" s="3" t="s">
        <v>467</v>
      </c>
      <c r="C6" s="3" t="s">
        <v>452</v>
      </c>
      <c r="D6" s="3" t="s">
        <v>468</v>
      </c>
      <c r="E6" s="3" t="s">
        <v>469</v>
      </c>
    </row>
    <row r="7" spans="1:5">
      <c r="A7" s="3" t="s">
        <v>470</v>
      </c>
      <c r="B7" s="3" t="s">
        <v>471</v>
      </c>
      <c r="C7" s="3" t="s">
        <v>452</v>
      </c>
      <c r="D7" s="3" t="s">
        <v>472</v>
      </c>
      <c r="E7" s="3" t="s">
        <v>473</v>
      </c>
    </row>
    <row r="8" spans="1:5">
      <c r="A8" s="3" t="s">
        <v>474</v>
      </c>
      <c r="B8" s="3" t="s">
        <v>475</v>
      </c>
      <c r="C8" s="3" t="s">
        <v>452</v>
      </c>
      <c r="D8" s="3" t="s">
        <v>476</v>
      </c>
      <c r="E8" s="3" t="s">
        <v>477</v>
      </c>
    </row>
    <row r="9" spans="1:5">
      <c r="A9" s="3" t="s">
        <v>17</v>
      </c>
      <c r="B9" s="3" t="s">
        <v>478</v>
      </c>
      <c r="C9" s="3" t="s">
        <v>479</v>
      </c>
      <c r="D9" s="3" t="s">
        <v>480</v>
      </c>
      <c r="E9" s="3" t="s">
        <v>481</v>
      </c>
    </row>
    <row r="10" spans="1:5">
      <c r="A10" s="3" t="s">
        <v>482</v>
      </c>
      <c r="B10" s="3" t="s">
        <v>483</v>
      </c>
      <c r="C10" s="3" t="s">
        <v>484</v>
      </c>
      <c r="D10" s="3" t="s">
        <v>483</v>
      </c>
      <c r="E10" s="3" t="s">
        <v>483</v>
      </c>
    </row>
    <row r="11" spans="1:5">
      <c r="A11" s="3" t="s">
        <v>485</v>
      </c>
      <c r="B11" s="3" t="s">
        <v>483</v>
      </c>
      <c r="C11" s="3" t="s">
        <v>484</v>
      </c>
      <c r="D11" s="3" t="s">
        <v>483</v>
      </c>
      <c r="E11" s="3" t="s">
        <v>483</v>
      </c>
    </row>
    <row r="12" spans="1:5">
      <c r="A12" s="3" t="s">
        <v>486</v>
      </c>
      <c r="B12" s="3" t="s">
        <v>487</v>
      </c>
      <c r="C12" s="3" t="s">
        <v>484</v>
      </c>
      <c r="D12" s="3" t="s">
        <v>488</v>
      </c>
      <c r="E12" s="3" t="s">
        <v>489</v>
      </c>
    </row>
    <row r="13" spans="1:5">
      <c r="A13" s="3" t="s">
        <v>25</v>
      </c>
      <c r="B13" s="3" t="s">
        <v>490</v>
      </c>
      <c r="C13" s="3" t="s">
        <v>452</v>
      </c>
      <c r="D13" s="3" t="s">
        <v>491</v>
      </c>
      <c r="E13" s="3" t="s">
        <v>492</v>
      </c>
    </row>
    <row r="14" spans="1:5">
      <c r="A14" s="3" t="s">
        <v>26</v>
      </c>
      <c r="B14" s="3" t="s">
        <v>493</v>
      </c>
      <c r="C14" s="3" t="s">
        <v>452</v>
      </c>
      <c r="D14" s="3" t="s">
        <v>494</v>
      </c>
      <c r="E14" s="3" t="s">
        <v>495</v>
      </c>
    </row>
    <row r="15" spans="1:5">
      <c r="A15" s="3" t="s">
        <v>20</v>
      </c>
      <c r="B15" s="3" t="s">
        <v>496</v>
      </c>
      <c r="C15" s="3" t="s">
        <v>452</v>
      </c>
      <c r="D15" s="3" t="s">
        <v>497</v>
      </c>
      <c r="E15" s="3" t="s">
        <v>454</v>
      </c>
    </row>
    <row r="16" spans="1:5">
      <c r="A16" s="4" t="s">
        <v>498</v>
      </c>
      <c r="B16" s="3" t="s">
        <v>483</v>
      </c>
      <c r="C16" s="3" t="s">
        <v>452</v>
      </c>
      <c r="D16" s="3" t="s">
        <v>483</v>
      </c>
      <c r="E16" s="3" t="s">
        <v>483</v>
      </c>
    </row>
    <row r="17" spans="1:5">
      <c r="A17" s="3" t="s">
        <v>499</v>
      </c>
      <c r="B17" s="3" t="s">
        <v>500</v>
      </c>
      <c r="C17" s="3" t="s">
        <v>452</v>
      </c>
      <c r="D17" s="3" t="s">
        <v>501</v>
      </c>
      <c r="E17" s="3" t="s">
        <v>502</v>
      </c>
    </row>
    <row r="18" spans="1:5">
      <c r="A18" s="3" t="s">
        <v>503</v>
      </c>
      <c r="B18" s="3" t="s">
        <v>504</v>
      </c>
      <c r="C18" s="3" t="s">
        <v>452</v>
      </c>
      <c r="D18" s="3" t="s">
        <v>505</v>
      </c>
      <c r="E18" s="3" t="s">
        <v>506</v>
      </c>
    </row>
    <row r="19" spans="1:5">
      <c r="A19" s="3" t="s">
        <v>507</v>
      </c>
      <c r="B19" s="3" t="s">
        <v>508</v>
      </c>
      <c r="C19" s="3" t="s">
        <v>452</v>
      </c>
      <c r="D19" s="3" t="s">
        <v>509</v>
      </c>
      <c r="E19" s="3" t="s">
        <v>510</v>
      </c>
    </row>
    <row r="20" spans="1:5">
      <c r="A20" s="3" t="s">
        <v>511</v>
      </c>
      <c r="B20" s="3" t="s">
        <v>512</v>
      </c>
      <c r="C20" s="3" t="s">
        <v>452</v>
      </c>
      <c r="D20" s="3" t="s">
        <v>513</v>
      </c>
      <c r="E20" s="3" t="s">
        <v>514</v>
      </c>
    </row>
    <row r="21" spans="1:5">
      <c r="A21" s="3" t="s">
        <v>515</v>
      </c>
      <c r="B21" s="3" t="s">
        <v>516</v>
      </c>
      <c r="C21" s="3" t="s">
        <v>452</v>
      </c>
      <c r="D21" s="3" t="s">
        <v>517</v>
      </c>
      <c r="E21" s="3" t="s">
        <v>518</v>
      </c>
    </row>
    <row r="22" spans="1:5">
      <c r="A22" s="3" t="s">
        <v>519</v>
      </c>
      <c r="B22" s="3" t="s">
        <v>520</v>
      </c>
      <c r="C22" s="3" t="s">
        <v>452</v>
      </c>
      <c r="D22" s="3" t="s">
        <v>521</v>
      </c>
      <c r="E22" s="3" t="s">
        <v>522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2578125" defaultRowHeight="15"/>
  <cols>
    <col min="1" max="1" width="24.28515625" style="47" customWidth="1"/>
    <col min="2" max="2" width="40" style="47" customWidth="1"/>
    <col min="3" max="3" width="37.28515625" style="47" customWidth="1"/>
    <col min="4" max="4" width="39.5703125" style="47" customWidth="1"/>
    <col min="5" max="5" width="37" style="47" customWidth="1"/>
    <col min="6" max="6" width="44.140625" style="47" customWidth="1"/>
    <col min="7" max="8" width="47.28515625" style="47" customWidth="1"/>
    <col min="9" max="9" width="63.140625" style="47" customWidth="1"/>
    <col min="10" max="10" width="35.5703125" style="47" customWidth="1"/>
    <col min="11" max="13" width="26.28515625" style="47" customWidth="1"/>
    <col min="14" max="14" width="42.5703125" style="30" customWidth="1"/>
    <col min="15" max="16384" width="11.42578125" style="30"/>
  </cols>
  <sheetData>
    <row r="1" spans="1:14" ht="30">
      <c r="A1" s="16" t="s">
        <v>523</v>
      </c>
      <c r="B1" s="17" t="s">
        <v>524</v>
      </c>
      <c r="C1" s="18" t="s">
        <v>525</v>
      </c>
      <c r="D1" s="19" t="s">
        <v>526</v>
      </c>
      <c r="E1" s="20" t="s">
        <v>527</v>
      </c>
      <c r="F1" s="21" t="s">
        <v>528</v>
      </c>
      <c r="G1" s="22" t="s">
        <v>529</v>
      </c>
      <c r="H1" s="23" t="s">
        <v>530</v>
      </c>
      <c r="I1" s="24" t="s">
        <v>531</v>
      </c>
      <c r="J1" s="25" t="s">
        <v>532</v>
      </c>
      <c r="K1" s="26" t="s">
        <v>533</v>
      </c>
      <c r="L1" s="27" t="s">
        <v>534</v>
      </c>
      <c r="M1" s="28" t="s">
        <v>535</v>
      </c>
      <c r="N1" s="29" t="s">
        <v>536</v>
      </c>
    </row>
    <row r="2" spans="1:14" ht="84">
      <c r="A2" s="31" t="s">
        <v>537</v>
      </c>
      <c r="B2" s="32" t="s">
        <v>538</v>
      </c>
      <c r="C2" s="33" t="s">
        <v>539</v>
      </c>
      <c r="D2" s="34" t="s">
        <v>540</v>
      </c>
      <c r="E2" s="35" t="s">
        <v>540</v>
      </c>
      <c r="F2" s="36" t="s">
        <v>541</v>
      </c>
      <c r="G2" s="37" t="s">
        <v>542</v>
      </c>
      <c r="H2" s="38" t="s">
        <v>543</v>
      </c>
      <c r="I2" s="39" t="s">
        <v>544</v>
      </c>
      <c r="J2" s="40" t="s">
        <v>57</v>
      </c>
      <c r="K2" s="41" t="s">
        <v>545</v>
      </c>
      <c r="L2" s="42" t="s">
        <v>268</v>
      </c>
      <c r="M2" s="43" t="s">
        <v>546</v>
      </c>
      <c r="N2" s="44" t="s">
        <v>540</v>
      </c>
    </row>
    <row r="3" spans="1:14" ht="120">
      <c r="A3" s="31" t="s">
        <v>547</v>
      </c>
      <c r="B3" s="45" t="s">
        <v>548</v>
      </c>
      <c r="C3" s="33" t="s">
        <v>549</v>
      </c>
      <c r="D3" s="34" t="s">
        <v>550</v>
      </c>
      <c r="E3" s="35" t="s">
        <v>551</v>
      </c>
      <c r="F3" s="36" t="s">
        <v>552</v>
      </c>
      <c r="G3" s="37" t="s">
        <v>553</v>
      </c>
      <c r="H3" s="38" t="s">
        <v>554</v>
      </c>
      <c r="I3" s="39" t="s">
        <v>555</v>
      </c>
      <c r="J3" s="40" t="s">
        <v>556</v>
      </c>
      <c r="K3" s="41" t="s">
        <v>557</v>
      </c>
      <c r="L3" s="42" t="s">
        <v>558</v>
      </c>
      <c r="M3" s="43" t="s">
        <v>559</v>
      </c>
      <c r="N3" s="46" t="s">
        <v>540</v>
      </c>
    </row>
    <row r="4" spans="1:14" ht="108">
      <c r="A4" s="31" t="s">
        <v>560</v>
      </c>
      <c r="B4" s="32" t="s">
        <v>561</v>
      </c>
      <c r="C4" s="33" t="s">
        <v>562</v>
      </c>
      <c r="D4" s="34" t="s">
        <v>563</v>
      </c>
      <c r="E4" s="35" t="s">
        <v>564</v>
      </c>
      <c r="F4" s="36" t="s">
        <v>565</v>
      </c>
      <c r="G4" s="37" t="s">
        <v>566</v>
      </c>
      <c r="H4" s="38" t="s">
        <v>567</v>
      </c>
      <c r="I4" s="39" t="s">
        <v>568</v>
      </c>
      <c r="J4" s="40" t="s">
        <v>44</v>
      </c>
      <c r="K4" s="41" t="s">
        <v>569</v>
      </c>
      <c r="L4" s="42" t="s">
        <v>41</v>
      </c>
      <c r="M4" s="43" t="s">
        <v>570</v>
      </c>
      <c r="N4" s="46" t="s">
        <v>551</v>
      </c>
    </row>
    <row r="5" spans="1:14" ht="108">
      <c r="A5" s="31" t="s">
        <v>571</v>
      </c>
      <c r="B5" s="32" t="s">
        <v>572</v>
      </c>
      <c r="C5" s="33" t="s">
        <v>573</v>
      </c>
      <c r="D5" s="34" t="s">
        <v>574</v>
      </c>
      <c r="E5" s="35" t="s">
        <v>575</v>
      </c>
      <c r="F5" s="36" t="s">
        <v>576</v>
      </c>
      <c r="G5" s="37" t="s">
        <v>577</v>
      </c>
      <c r="H5" s="38" t="s">
        <v>113</v>
      </c>
      <c r="I5" s="39" t="s">
        <v>578</v>
      </c>
      <c r="J5" s="40" t="s">
        <v>46</v>
      </c>
      <c r="K5" s="41"/>
      <c r="L5" s="42" t="s">
        <v>66</v>
      </c>
      <c r="M5" s="43" t="s">
        <v>579</v>
      </c>
      <c r="N5" s="44" t="s">
        <v>550</v>
      </c>
    </row>
    <row r="6" spans="1:14" ht="120">
      <c r="A6" s="31"/>
      <c r="B6" s="32" t="s">
        <v>580</v>
      </c>
      <c r="C6" s="33" t="s">
        <v>581</v>
      </c>
      <c r="D6" s="34" t="s">
        <v>582</v>
      </c>
      <c r="E6" s="35" t="s">
        <v>583</v>
      </c>
      <c r="F6" s="36" t="s">
        <v>584</v>
      </c>
      <c r="G6" s="37"/>
      <c r="H6" s="38" t="s">
        <v>585</v>
      </c>
      <c r="I6" s="39" t="s">
        <v>586</v>
      </c>
      <c r="J6" s="40" t="s">
        <v>77</v>
      </c>
      <c r="K6" s="41"/>
      <c r="L6" s="42" t="s">
        <v>53</v>
      </c>
      <c r="M6" s="47" t="s">
        <v>587</v>
      </c>
      <c r="N6" s="46" t="s">
        <v>564</v>
      </c>
    </row>
    <row r="7" spans="1:14" ht="105">
      <c r="A7" s="31"/>
      <c r="B7" s="45" t="s">
        <v>588</v>
      </c>
      <c r="C7" s="47" t="s">
        <v>589</v>
      </c>
      <c r="D7" s="34" t="s">
        <v>590</v>
      </c>
      <c r="E7" s="35" t="s">
        <v>591</v>
      </c>
      <c r="F7" s="36" t="s">
        <v>592</v>
      </c>
      <c r="G7" s="37"/>
      <c r="H7" s="38" t="s">
        <v>593</v>
      </c>
      <c r="I7" s="39" t="s">
        <v>594</v>
      </c>
      <c r="J7" s="40" t="s">
        <v>71</v>
      </c>
      <c r="K7" s="41"/>
      <c r="L7" s="42"/>
      <c r="N7" s="46" t="s">
        <v>575</v>
      </c>
    </row>
    <row r="8" spans="1:14" ht="60">
      <c r="A8" s="31"/>
      <c r="D8" s="34" t="s">
        <v>595</v>
      </c>
      <c r="E8" s="35" t="s">
        <v>596</v>
      </c>
      <c r="F8" s="36" t="s">
        <v>597</v>
      </c>
      <c r="H8" s="38" t="s">
        <v>598</v>
      </c>
      <c r="I8" s="39" t="s">
        <v>599</v>
      </c>
      <c r="J8" s="40" t="s">
        <v>67</v>
      </c>
      <c r="L8" s="42"/>
      <c r="N8" s="46" t="s">
        <v>583</v>
      </c>
    </row>
    <row r="9" spans="1:14" ht="30">
      <c r="D9" s="34"/>
      <c r="E9" s="35" t="s">
        <v>600</v>
      </c>
      <c r="F9" s="36" t="s">
        <v>601</v>
      </c>
      <c r="H9" s="38" t="s">
        <v>602</v>
      </c>
      <c r="I9" s="39" t="s">
        <v>603</v>
      </c>
      <c r="J9" s="40" t="s">
        <v>604</v>
      </c>
      <c r="N9" s="44" t="s">
        <v>563</v>
      </c>
    </row>
    <row r="10" spans="1:14" ht="30">
      <c r="D10" s="34"/>
      <c r="E10" s="35" t="s">
        <v>605</v>
      </c>
      <c r="H10" s="38" t="s">
        <v>606</v>
      </c>
      <c r="I10" s="39" t="s">
        <v>607</v>
      </c>
      <c r="J10" s="40" t="s">
        <v>84</v>
      </c>
      <c r="N10" s="46" t="s">
        <v>591</v>
      </c>
    </row>
    <row r="11" spans="1:14">
      <c r="D11" s="34"/>
      <c r="E11" s="35" t="s">
        <v>608</v>
      </c>
      <c r="H11" s="38" t="s">
        <v>609</v>
      </c>
      <c r="I11" s="39"/>
      <c r="J11" s="40" t="s">
        <v>93</v>
      </c>
      <c r="N11" s="46" t="s">
        <v>596</v>
      </c>
    </row>
    <row r="12" spans="1:14">
      <c r="D12" s="34"/>
      <c r="E12" s="35" t="s">
        <v>610</v>
      </c>
      <c r="H12" s="38" t="s">
        <v>611</v>
      </c>
      <c r="I12" s="39"/>
      <c r="J12" s="40" t="s">
        <v>96</v>
      </c>
      <c r="N12" s="46" t="s">
        <v>612</v>
      </c>
    </row>
    <row r="13" spans="1:14">
      <c r="E13" s="35" t="s">
        <v>613</v>
      </c>
      <c r="H13" s="38" t="s">
        <v>614</v>
      </c>
      <c r="I13" s="39"/>
      <c r="J13" s="40" t="s">
        <v>100</v>
      </c>
      <c r="N13" s="46" t="s">
        <v>605</v>
      </c>
    </row>
    <row r="14" spans="1:14">
      <c r="E14" s="35" t="s">
        <v>615</v>
      </c>
      <c r="H14" s="38" t="s">
        <v>616</v>
      </c>
      <c r="I14" s="39"/>
      <c r="J14" s="40" t="s">
        <v>617</v>
      </c>
      <c r="N14" s="46" t="s">
        <v>608</v>
      </c>
    </row>
    <row r="15" spans="1:14">
      <c r="E15" s="35" t="s">
        <v>618</v>
      </c>
      <c r="H15" s="38" t="s">
        <v>619</v>
      </c>
      <c r="I15" s="39"/>
      <c r="J15" s="40" t="s">
        <v>103</v>
      </c>
      <c r="N15" s="46" t="s">
        <v>610</v>
      </c>
    </row>
    <row r="16" spans="1:14">
      <c r="E16" s="35" t="s">
        <v>620</v>
      </c>
      <c r="H16" s="38" t="s">
        <v>621</v>
      </c>
      <c r="I16" s="39"/>
      <c r="N16" s="46" t="s">
        <v>613</v>
      </c>
    </row>
    <row r="17" spans="5:14" ht="30">
      <c r="E17" s="35" t="s">
        <v>622</v>
      </c>
      <c r="H17" s="48"/>
      <c r="N17" s="46" t="s">
        <v>615</v>
      </c>
    </row>
    <row r="18" spans="5:14" ht="30">
      <c r="E18" s="35" t="s">
        <v>623</v>
      </c>
      <c r="H18" s="49"/>
      <c r="N18" s="44" t="s">
        <v>574</v>
      </c>
    </row>
    <row r="19" spans="5:14" ht="30">
      <c r="E19" s="35" t="s">
        <v>624</v>
      </c>
      <c r="H19" s="48"/>
      <c r="N19" s="46" t="s">
        <v>623</v>
      </c>
    </row>
    <row r="20" spans="5:14">
      <c r="E20" s="35" t="s">
        <v>625</v>
      </c>
      <c r="H20" s="48"/>
      <c r="N20" s="44" t="s">
        <v>582</v>
      </c>
    </row>
    <row r="21" spans="5:14">
      <c r="H21" s="48"/>
      <c r="N21" s="46" t="s">
        <v>618</v>
      </c>
    </row>
    <row r="22" spans="5:14">
      <c r="H22" s="48"/>
      <c r="N22" s="46" t="s">
        <v>620</v>
      </c>
    </row>
    <row r="23" spans="5:14" ht="30">
      <c r="H23" s="48"/>
      <c r="N23" s="46" t="s">
        <v>622</v>
      </c>
    </row>
    <row r="24" spans="5:14">
      <c r="H24" s="48"/>
      <c r="N24" s="44" t="s">
        <v>590</v>
      </c>
    </row>
    <row r="25" spans="5:14">
      <c r="H25" s="49"/>
      <c r="N25" s="46" t="s">
        <v>624</v>
      </c>
    </row>
    <row r="26" spans="5:14">
      <c r="H26" s="48"/>
      <c r="N26" s="44" t="s">
        <v>595</v>
      </c>
    </row>
    <row r="27" spans="5:14">
      <c r="H27" s="49"/>
      <c r="N27" s="46" t="s">
        <v>625</v>
      </c>
    </row>
    <row r="28" spans="5:14">
      <c r="H28" s="48"/>
    </row>
    <row r="29" spans="5:14">
      <c r="H29" s="48"/>
    </row>
    <row r="30" spans="5:14">
      <c r="H30" s="49"/>
    </row>
    <row r="31" spans="5:14">
      <c r="H31" s="48"/>
    </row>
    <row r="32" spans="5:14">
      <c r="H32" s="48"/>
    </row>
    <row r="33" spans="8:8">
      <c r="H33" s="48"/>
    </row>
    <row r="34" spans="8:8">
      <c r="H34" s="49"/>
    </row>
    <row r="35" spans="8:8">
      <c r="H35" s="49"/>
    </row>
    <row r="36" spans="8:8">
      <c r="H36" s="48"/>
    </row>
    <row r="37" spans="8:8">
      <c r="H37" s="49"/>
    </row>
    <row r="38" spans="8:8">
      <c r="H38" s="48"/>
    </row>
    <row r="39" spans="8:8">
      <c r="H39" s="48"/>
    </row>
    <row r="40" spans="8:8">
      <c r="H40" s="48"/>
    </row>
    <row r="41" spans="8:8">
      <c r="H41" s="49"/>
    </row>
    <row r="42" spans="8:8">
      <c r="H42" s="49"/>
    </row>
    <row r="43" spans="8:8">
      <c r="H43" s="49"/>
    </row>
    <row r="44" spans="8:8">
      <c r="H44" s="4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3A3-39CC-42AC-93CE-13A3289978CD}">
  <sheetPr>
    <tabColor rgb="FF3AA896"/>
  </sheetPr>
  <dimension ref="A1:XFC112"/>
  <sheetViews>
    <sheetView zoomScale="55" zoomScaleNormal="55" workbookViewId="0">
      <pane ySplit="7" topLeftCell="A8" activePane="bottomLeft" state="frozen"/>
      <selection activeCell="A8" sqref="A8"/>
      <selection pane="bottomLeft" activeCell="B43" sqref="B43"/>
    </sheetView>
  </sheetViews>
  <sheetFormatPr baseColWidth="10" defaultColWidth="0" defaultRowHeight="0" customHeight="1" zeroHeight="1"/>
  <cols>
    <col min="1" max="1" width="41.140625" style="87" customWidth="1"/>
    <col min="2" max="2" width="31" style="87" customWidth="1"/>
    <col min="3" max="3" width="24.42578125" style="87" customWidth="1"/>
    <col min="4" max="4" width="26.140625" style="114" customWidth="1"/>
    <col min="5" max="5" width="24.42578125" style="114" customWidth="1"/>
    <col min="6" max="6" width="15.42578125" style="87" customWidth="1"/>
    <col min="7" max="7" width="12.28515625" style="87" customWidth="1"/>
    <col min="8" max="8" width="12.42578125" style="87" customWidth="1"/>
    <col min="9" max="10" width="6.5703125" style="87" customWidth="1"/>
    <col min="11" max="11" width="7.42578125" style="87" customWidth="1"/>
    <col min="12" max="12" width="6.7109375" style="87" customWidth="1"/>
    <col min="13" max="13" width="7" style="87" customWidth="1"/>
    <col min="14" max="14" width="6.140625" style="87" customWidth="1"/>
    <col min="15" max="15" width="6" style="87" customWidth="1"/>
    <col min="16" max="16" width="5.5703125" style="87" customWidth="1"/>
    <col min="17" max="17" width="5.85546875" style="87" customWidth="1"/>
    <col min="18" max="18" width="6" style="87" customWidth="1"/>
    <col min="19" max="19" width="5.5703125" style="87" customWidth="1"/>
    <col min="20" max="20" width="6.5703125" style="87" customWidth="1"/>
    <col min="21" max="21" width="17.85546875" style="87" customWidth="1"/>
    <col min="22" max="22" width="19.28515625" style="114" customWidth="1"/>
    <col min="23" max="23" width="39" style="87" customWidth="1"/>
    <col min="24" max="24" width="74" style="115" customWidth="1"/>
    <col min="25" max="25" width="26.140625" style="87" customWidth="1"/>
    <col min="26" max="26" width="33.5703125" style="87" customWidth="1"/>
    <col min="27" max="16383" width="11.42578125" style="87" hidden="1"/>
    <col min="16384" max="16384" width="9.85546875" style="87" hidden="1" customWidth="1"/>
  </cols>
  <sheetData>
    <row r="1" spans="1:26" ht="27" customHeight="1">
      <c r="A1" s="84"/>
      <c r="B1" s="285" t="s">
        <v>0</v>
      </c>
      <c r="C1" s="286"/>
      <c r="D1" s="286"/>
      <c r="E1" s="286"/>
      <c r="F1" s="286"/>
      <c r="G1" s="286"/>
      <c r="H1" s="286"/>
      <c r="I1" s="286"/>
      <c r="J1" s="286"/>
      <c r="K1" s="286"/>
      <c r="L1" s="286"/>
      <c r="M1" s="286"/>
      <c r="N1" s="286"/>
      <c r="O1" s="286"/>
      <c r="P1" s="286"/>
      <c r="Q1" s="286"/>
      <c r="R1" s="286"/>
      <c r="S1" s="286"/>
      <c r="T1" s="286"/>
      <c r="U1" s="286"/>
      <c r="V1" s="286"/>
      <c r="W1" s="286"/>
      <c r="X1" s="287"/>
      <c r="Y1" s="85" t="s">
        <v>1</v>
      </c>
      <c r="Z1" s="86" t="s">
        <v>2</v>
      </c>
    </row>
    <row r="2" spans="1:26" ht="21" customHeight="1">
      <c r="A2" s="88"/>
      <c r="B2" s="288" t="s">
        <v>3</v>
      </c>
      <c r="C2" s="289"/>
      <c r="D2" s="289"/>
      <c r="E2" s="289"/>
      <c r="F2" s="289"/>
      <c r="G2" s="289"/>
      <c r="H2" s="289"/>
      <c r="I2" s="289"/>
      <c r="J2" s="289"/>
      <c r="K2" s="289"/>
      <c r="L2" s="289"/>
      <c r="M2" s="289"/>
      <c r="N2" s="289"/>
      <c r="O2" s="289"/>
      <c r="P2" s="289"/>
      <c r="Q2" s="289"/>
      <c r="R2" s="289"/>
      <c r="S2" s="289"/>
      <c r="T2" s="289"/>
      <c r="U2" s="289"/>
      <c r="V2" s="289"/>
      <c r="W2" s="289"/>
      <c r="X2" s="290"/>
      <c r="Y2" s="89" t="s">
        <v>4</v>
      </c>
      <c r="Z2" s="90">
        <v>1</v>
      </c>
    </row>
    <row r="3" spans="1:26" ht="24" customHeight="1" thickBot="1">
      <c r="A3" s="91"/>
      <c r="B3" s="291"/>
      <c r="C3" s="292"/>
      <c r="D3" s="292"/>
      <c r="E3" s="292"/>
      <c r="F3" s="292"/>
      <c r="G3" s="292"/>
      <c r="H3" s="292"/>
      <c r="I3" s="292"/>
      <c r="J3" s="292"/>
      <c r="K3" s="292"/>
      <c r="L3" s="292"/>
      <c r="M3" s="292"/>
      <c r="N3" s="292"/>
      <c r="O3" s="292"/>
      <c r="P3" s="292"/>
      <c r="Q3" s="292"/>
      <c r="R3" s="292"/>
      <c r="S3" s="292"/>
      <c r="T3" s="292"/>
      <c r="U3" s="292"/>
      <c r="V3" s="292"/>
      <c r="W3" s="292"/>
      <c r="X3" s="293"/>
      <c r="Y3" s="92" t="s">
        <v>5</v>
      </c>
      <c r="Z3" s="93">
        <v>45077</v>
      </c>
    </row>
    <row r="4" spans="1:26" ht="50.25" customHeight="1" thickBot="1">
      <c r="A4" s="94" t="s">
        <v>6</v>
      </c>
      <c r="B4" s="294" t="s">
        <v>7</v>
      </c>
      <c r="C4" s="295"/>
      <c r="D4" s="295"/>
      <c r="E4" s="295"/>
      <c r="F4" s="295"/>
      <c r="G4" s="295"/>
      <c r="H4" s="295"/>
      <c r="I4" s="295"/>
      <c r="J4" s="295"/>
      <c r="K4" s="295"/>
      <c r="L4" s="295"/>
      <c r="M4" s="295"/>
      <c r="N4" s="295"/>
      <c r="O4" s="295"/>
      <c r="P4" s="295"/>
      <c r="Q4" s="295"/>
      <c r="R4" s="295"/>
      <c r="S4" s="295"/>
      <c r="T4" s="295"/>
      <c r="U4" s="295"/>
      <c r="V4" s="295"/>
      <c r="W4" s="295"/>
      <c r="X4" s="295"/>
      <c r="Y4" s="295"/>
      <c r="Z4" s="296"/>
    </row>
    <row r="5" spans="1:26" ht="30.75" customHeight="1" thickBot="1">
      <c r="A5" s="300" t="s">
        <v>8</v>
      </c>
      <c r="B5" s="303" t="s">
        <v>9</v>
      </c>
      <c r="C5" s="305" t="s">
        <v>10</v>
      </c>
      <c r="D5" s="306"/>
      <c r="E5" s="306"/>
      <c r="F5" s="307"/>
      <c r="G5" s="305" t="s">
        <v>11</v>
      </c>
      <c r="H5" s="306"/>
      <c r="I5" s="306"/>
      <c r="J5" s="306"/>
      <c r="K5" s="306"/>
      <c r="L5" s="306"/>
      <c r="M5" s="306"/>
      <c r="N5" s="306"/>
      <c r="O5" s="306"/>
      <c r="P5" s="306"/>
      <c r="Q5" s="306"/>
      <c r="R5" s="306"/>
      <c r="S5" s="306"/>
      <c r="T5" s="306"/>
      <c r="U5" s="307"/>
      <c r="V5" s="305" t="s">
        <v>12</v>
      </c>
      <c r="W5" s="306"/>
      <c r="X5" s="306"/>
      <c r="Y5" s="307"/>
      <c r="Z5" s="297" t="s">
        <v>13</v>
      </c>
    </row>
    <row r="6" spans="1:26" ht="36" customHeight="1" thickBot="1">
      <c r="A6" s="301"/>
      <c r="B6" s="303"/>
      <c r="C6" s="298" t="s">
        <v>14</v>
      </c>
      <c r="D6" s="298" t="s">
        <v>15</v>
      </c>
      <c r="E6" s="298" t="s">
        <v>16</v>
      </c>
      <c r="F6" s="297" t="s">
        <v>17</v>
      </c>
      <c r="G6" s="305" t="s">
        <v>18</v>
      </c>
      <c r="H6" s="307"/>
      <c r="I6" s="310" t="s">
        <v>19</v>
      </c>
      <c r="J6" s="311"/>
      <c r="K6" s="311"/>
      <c r="L6" s="311"/>
      <c r="M6" s="311"/>
      <c r="N6" s="311"/>
      <c r="O6" s="311"/>
      <c r="P6" s="311"/>
      <c r="Q6" s="311"/>
      <c r="R6" s="311"/>
      <c r="S6" s="311"/>
      <c r="T6" s="312"/>
      <c r="U6" s="297" t="s">
        <v>20</v>
      </c>
      <c r="V6" s="298" t="s">
        <v>21</v>
      </c>
      <c r="W6" s="298" t="s">
        <v>22</v>
      </c>
      <c r="X6" s="308" t="s">
        <v>23</v>
      </c>
      <c r="Y6" s="298" t="s">
        <v>24</v>
      </c>
      <c r="Z6" s="298"/>
    </row>
    <row r="7" spans="1:26" ht="55.5" customHeight="1" thickBot="1">
      <c r="A7" s="302"/>
      <c r="B7" s="304"/>
      <c r="C7" s="299"/>
      <c r="D7" s="299"/>
      <c r="E7" s="299"/>
      <c r="F7" s="304"/>
      <c r="G7" s="95" t="s">
        <v>25</v>
      </c>
      <c r="H7" s="95" t="s">
        <v>26</v>
      </c>
      <c r="I7" s="96" t="s">
        <v>27</v>
      </c>
      <c r="J7" s="97" t="s">
        <v>28</v>
      </c>
      <c r="K7" s="97" t="s">
        <v>29</v>
      </c>
      <c r="L7" s="97" t="s">
        <v>30</v>
      </c>
      <c r="M7" s="97" t="s">
        <v>31</v>
      </c>
      <c r="N7" s="97" t="s">
        <v>32</v>
      </c>
      <c r="O7" s="97" t="s">
        <v>33</v>
      </c>
      <c r="P7" s="97" t="s">
        <v>34</v>
      </c>
      <c r="Q7" s="97" t="s">
        <v>35</v>
      </c>
      <c r="R7" s="97" t="s">
        <v>36</v>
      </c>
      <c r="S7" s="97" t="s">
        <v>37</v>
      </c>
      <c r="T7" s="98" t="s">
        <v>38</v>
      </c>
      <c r="U7" s="299"/>
      <c r="V7" s="299"/>
      <c r="W7" s="299"/>
      <c r="X7" s="309"/>
      <c r="Y7" s="299"/>
      <c r="Z7" s="299"/>
    </row>
    <row r="8" spans="1:26" ht="409.5">
      <c r="A8" s="99" t="s">
        <v>7</v>
      </c>
      <c r="B8" s="100" t="s">
        <v>39</v>
      </c>
      <c r="C8" s="101" t="s">
        <v>40</v>
      </c>
      <c r="D8" s="146">
        <v>11</v>
      </c>
      <c r="E8" s="146">
        <v>11</v>
      </c>
      <c r="F8" s="102" t="s">
        <v>41</v>
      </c>
      <c r="G8" s="103">
        <v>0</v>
      </c>
      <c r="H8" s="104">
        <v>0.6</v>
      </c>
      <c r="I8" s="102"/>
      <c r="J8" s="102"/>
      <c r="K8" s="102" t="s">
        <v>42</v>
      </c>
      <c r="L8" s="102"/>
      <c r="M8" s="102"/>
      <c r="N8" s="102" t="s">
        <v>42</v>
      </c>
      <c r="O8" s="102"/>
      <c r="P8" s="102"/>
      <c r="Q8" s="102" t="s">
        <v>42</v>
      </c>
      <c r="R8" s="102"/>
      <c r="S8" s="102"/>
      <c r="T8" s="102" t="s">
        <v>42</v>
      </c>
      <c r="U8" s="151"/>
      <c r="V8" s="169">
        <v>1</v>
      </c>
      <c r="W8" s="150" t="s">
        <v>659</v>
      </c>
      <c r="X8" s="171" t="s">
        <v>687</v>
      </c>
      <c r="Y8" s="172" t="s">
        <v>662</v>
      </c>
      <c r="Z8" s="107" t="s">
        <v>44</v>
      </c>
    </row>
    <row r="9" spans="1:26" ht="409.5">
      <c r="A9" s="99" t="s">
        <v>7</v>
      </c>
      <c r="B9" s="100" t="s">
        <v>45</v>
      </c>
      <c r="C9" s="106" t="s">
        <v>966</v>
      </c>
      <c r="D9" s="147">
        <v>2</v>
      </c>
      <c r="E9" s="147">
        <v>9</v>
      </c>
      <c r="F9" s="55" t="s">
        <v>41</v>
      </c>
      <c r="G9" s="152">
        <v>0.22</v>
      </c>
      <c r="H9" s="152">
        <v>0.66</v>
      </c>
      <c r="I9" s="153">
        <v>0</v>
      </c>
      <c r="J9" s="153">
        <v>0</v>
      </c>
      <c r="K9" s="153">
        <v>0.5</v>
      </c>
      <c r="L9" s="153">
        <v>0</v>
      </c>
      <c r="M9" s="153">
        <v>0</v>
      </c>
      <c r="N9" s="153">
        <v>0.55000000000000004</v>
      </c>
      <c r="O9" s="153">
        <v>0</v>
      </c>
      <c r="P9" s="153">
        <v>0</v>
      </c>
      <c r="Q9" s="153">
        <v>0.6</v>
      </c>
      <c r="R9" s="153">
        <v>0</v>
      </c>
      <c r="S9" s="153">
        <v>0</v>
      </c>
      <c r="T9" s="153">
        <v>0.66</v>
      </c>
      <c r="U9" s="147"/>
      <c r="V9" s="137">
        <v>0.22222222222222221</v>
      </c>
      <c r="W9" s="149"/>
      <c r="X9" s="173" t="s">
        <v>688</v>
      </c>
      <c r="Y9" s="172" t="s">
        <v>662</v>
      </c>
      <c r="Z9" s="107" t="s">
        <v>46</v>
      </c>
    </row>
    <row r="10" spans="1:26" ht="390">
      <c r="A10" s="99" t="s">
        <v>7</v>
      </c>
      <c r="B10" s="100" t="s">
        <v>45</v>
      </c>
      <c r="C10" s="106" t="s">
        <v>47</v>
      </c>
      <c r="D10" s="147">
        <v>11</v>
      </c>
      <c r="E10" s="147">
        <v>11</v>
      </c>
      <c r="F10" s="55" t="s">
        <v>41</v>
      </c>
      <c r="G10" s="152">
        <v>0</v>
      </c>
      <c r="H10" s="152">
        <v>1</v>
      </c>
      <c r="I10" s="153">
        <v>0</v>
      </c>
      <c r="J10" s="153">
        <v>0</v>
      </c>
      <c r="K10" s="153">
        <v>1</v>
      </c>
      <c r="L10" s="153">
        <v>0</v>
      </c>
      <c r="M10" s="153">
        <v>0</v>
      </c>
      <c r="N10" s="153">
        <v>1</v>
      </c>
      <c r="O10" s="153">
        <v>0</v>
      </c>
      <c r="P10" s="153">
        <v>0</v>
      </c>
      <c r="Q10" s="153">
        <v>1</v>
      </c>
      <c r="R10" s="153">
        <v>0</v>
      </c>
      <c r="S10" s="153">
        <v>0</v>
      </c>
      <c r="T10" s="153">
        <v>1</v>
      </c>
      <c r="U10" s="147"/>
      <c r="V10" s="137">
        <v>1</v>
      </c>
      <c r="W10" s="149"/>
      <c r="X10" s="173" t="s">
        <v>967</v>
      </c>
      <c r="Y10" s="172" t="s">
        <v>662</v>
      </c>
      <c r="Z10" s="108" t="s">
        <v>46</v>
      </c>
    </row>
    <row r="11" spans="1:26" ht="128.25">
      <c r="A11" s="99" t="s">
        <v>7</v>
      </c>
      <c r="B11" s="106" t="s">
        <v>48</v>
      </c>
      <c r="C11" s="106" t="s">
        <v>49</v>
      </c>
      <c r="D11" s="147">
        <v>1</v>
      </c>
      <c r="E11" s="147">
        <v>1</v>
      </c>
      <c r="F11" s="55" t="s">
        <v>41</v>
      </c>
      <c r="G11" s="152">
        <v>1</v>
      </c>
      <c r="H11" s="152">
        <v>1</v>
      </c>
      <c r="I11" s="153">
        <v>0</v>
      </c>
      <c r="J11" s="153">
        <v>0</v>
      </c>
      <c r="K11" s="153">
        <v>1</v>
      </c>
      <c r="L11" s="153">
        <v>0</v>
      </c>
      <c r="M11" s="153">
        <v>0</v>
      </c>
      <c r="N11" s="153">
        <v>1</v>
      </c>
      <c r="O11" s="153">
        <v>0</v>
      </c>
      <c r="P11" s="153">
        <v>0</v>
      </c>
      <c r="Q11" s="153">
        <v>1</v>
      </c>
      <c r="R11" s="153">
        <v>0</v>
      </c>
      <c r="S11" s="153">
        <v>0</v>
      </c>
      <c r="T11" s="153">
        <v>1</v>
      </c>
      <c r="U11" s="147"/>
      <c r="V11" s="137">
        <v>1</v>
      </c>
      <c r="W11" s="174" t="s">
        <v>663</v>
      </c>
      <c r="X11" s="173" t="s">
        <v>664</v>
      </c>
      <c r="Y11" s="172" t="s">
        <v>665</v>
      </c>
      <c r="Z11" s="107" t="s">
        <v>46</v>
      </c>
    </row>
    <row r="12" spans="1:26" ht="300">
      <c r="A12" s="99" t="s">
        <v>7</v>
      </c>
      <c r="B12" s="100" t="s">
        <v>50</v>
      </c>
      <c r="C12" s="106" t="s">
        <v>666</v>
      </c>
      <c r="D12" s="147">
        <v>8</v>
      </c>
      <c r="E12" s="147">
        <v>11</v>
      </c>
      <c r="F12" s="55" t="s">
        <v>41</v>
      </c>
      <c r="G12" s="58">
        <v>0</v>
      </c>
      <c r="H12" s="58">
        <v>11</v>
      </c>
      <c r="I12" s="154"/>
      <c r="J12" s="154"/>
      <c r="K12" s="154"/>
      <c r="L12" s="154">
        <v>4</v>
      </c>
      <c r="M12" s="154"/>
      <c r="N12" s="154"/>
      <c r="O12" s="154"/>
      <c r="P12" s="154">
        <v>4</v>
      </c>
      <c r="Q12" s="154"/>
      <c r="R12" s="154"/>
      <c r="S12" s="154"/>
      <c r="T12" s="155">
        <v>3</v>
      </c>
      <c r="U12" s="147"/>
      <c r="V12" s="175">
        <v>0.72727272727272729</v>
      </c>
      <c r="W12" s="149"/>
      <c r="X12" s="173" t="s">
        <v>968</v>
      </c>
      <c r="Y12" s="172" t="s">
        <v>662</v>
      </c>
      <c r="Z12" s="107" t="s">
        <v>46</v>
      </c>
    </row>
    <row r="13" spans="1:26" ht="255">
      <c r="A13" s="99" t="s">
        <v>7</v>
      </c>
      <c r="B13" s="106" t="s">
        <v>51</v>
      </c>
      <c r="C13" s="106" t="s">
        <v>52</v>
      </c>
      <c r="D13" s="147">
        <v>1</v>
      </c>
      <c r="E13" s="147">
        <v>10</v>
      </c>
      <c r="F13" s="55" t="s">
        <v>41</v>
      </c>
      <c r="G13" s="58">
        <v>0</v>
      </c>
      <c r="H13" s="58">
        <v>10</v>
      </c>
      <c r="I13" s="55"/>
      <c r="J13" s="55"/>
      <c r="K13" s="55">
        <v>1</v>
      </c>
      <c r="L13" s="55"/>
      <c r="M13" s="55"/>
      <c r="N13" s="55">
        <v>2</v>
      </c>
      <c r="O13" s="55"/>
      <c r="P13" s="55"/>
      <c r="Q13" s="55">
        <v>3</v>
      </c>
      <c r="R13" s="55"/>
      <c r="S13" s="55"/>
      <c r="T13" s="55">
        <v>4</v>
      </c>
      <c r="U13" s="147"/>
      <c r="V13" s="137">
        <v>0.5</v>
      </c>
      <c r="W13" s="149"/>
      <c r="X13" s="174" t="s">
        <v>969</v>
      </c>
      <c r="Y13" s="172" t="s">
        <v>689</v>
      </c>
      <c r="Z13" s="107" t="s">
        <v>46</v>
      </c>
    </row>
    <row r="14" spans="1:26" ht="171">
      <c r="A14" s="99" t="s">
        <v>7</v>
      </c>
      <c r="B14" s="106" t="s">
        <v>45</v>
      </c>
      <c r="C14" s="138" t="s">
        <v>970</v>
      </c>
      <c r="D14" s="147" t="s">
        <v>43</v>
      </c>
      <c r="E14" s="147" t="s">
        <v>43</v>
      </c>
      <c r="F14" s="157" t="s">
        <v>53</v>
      </c>
      <c r="G14" s="139">
        <v>0</v>
      </c>
      <c r="H14" s="158">
        <v>0.5</v>
      </c>
      <c r="I14" s="55"/>
      <c r="J14" s="55"/>
      <c r="K14" s="55"/>
      <c r="L14" s="55"/>
      <c r="M14" s="55"/>
      <c r="N14" s="55" t="s">
        <v>42</v>
      </c>
      <c r="O14" s="55"/>
      <c r="P14" s="55"/>
      <c r="Q14" s="55"/>
      <c r="R14" s="55"/>
      <c r="S14" s="55"/>
      <c r="T14" s="55" t="s">
        <v>42</v>
      </c>
      <c r="U14" s="159" t="s">
        <v>43</v>
      </c>
      <c r="V14" s="176" t="s">
        <v>43</v>
      </c>
      <c r="W14" s="174" t="s">
        <v>971</v>
      </c>
      <c r="X14" s="174" t="s">
        <v>972</v>
      </c>
      <c r="Y14" s="172" t="s">
        <v>973</v>
      </c>
      <c r="Z14" s="107" t="s">
        <v>974</v>
      </c>
    </row>
    <row r="15" spans="1:26" ht="135">
      <c r="A15" s="99" t="s">
        <v>7</v>
      </c>
      <c r="B15" s="106" t="s">
        <v>54</v>
      </c>
      <c r="C15" s="138" t="s">
        <v>55</v>
      </c>
      <c r="D15" s="147">
        <v>209294</v>
      </c>
      <c r="E15" s="147">
        <v>209294</v>
      </c>
      <c r="F15" s="157" t="s">
        <v>41</v>
      </c>
      <c r="G15" s="139" t="s">
        <v>56</v>
      </c>
      <c r="H15" s="158">
        <v>1</v>
      </c>
      <c r="I15" s="55"/>
      <c r="J15" s="55"/>
      <c r="K15" s="55" t="s">
        <v>42</v>
      </c>
      <c r="L15" s="55"/>
      <c r="M15" s="55"/>
      <c r="N15" s="55" t="s">
        <v>42</v>
      </c>
      <c r="O15" s="55"/>
      <c r="P15" s="55"/>
      <c r="Q15" s="55" t="s">
        <v>42</v>
      </c>
      <c r="R15" s="55"/>
      <c r="S15" s="55"/>
      <c r="T15" s="55" t="s">
        <v>42</v>
      </c>
      <c r="U15" s="159"/>
      <c r="V15" s="176">
        <v>1</v>
      </c>
      <c r="W15" s="174" t="s">
        <v>667</v>
      </c>
      <c r="X15" s="177" t="s">
        <v>975</v>
      </c>
      <c r="Y15" s="172" t="s">
        <v>662</v>
      </c>
      <c r="Z15" s="107" t="s">
        <v>57</v>
      </c>
    </row>
    <row r="16" spans="1:26" ht="105">
      <c r="A16" s="99" t="s">
        <v>7</v>
      </c>
      <c r="B16" s="106" t="s">
        <v>58</v>
      </c>
      <c r="C16" s="138" t="s">
        <v>59</v>
      </c>
      <c r="D16" s="147">
        <v>1947</v>
      </c>
      <c r="E16" s="147">
        <v>1947</v>
      </c>
      <c r="F16" s="157" t="s">
        <v>41</v>
      </c>
      <c r="G16" s="58">
        <v>0.5</v>
      </c>
      <c r="H16" s="161">
        <v>1</v>
      </c>
      <c r="I16" s="55"/>
      <c r="J16" s="55"/>
      <c r="K16" s="55" t="s">
        <v>42</v>
      </c>
      <c r="L16" s="55"/>
      <c r="M16" s="55"/>
      <c r="N16" s="55" t="s">
        <v>42</v>
      </c>
      <c r="O16" s="55"/>
      <c r="P16" s="55"/>
      <c r="Q16" s="55" t="s">
        <v>42</v>
      </c>
      <c r="R16" s="55"/>
      <c r="S16" s="55"/>
      <c r="T16" s="55" t="s">
        <v>42</v>
      </c>
      <c r="U16" s="159"/>
      <c r="V16" s="176">
        <v>1</v>
      </c>
      <c r="W16" s="174" t="s">
        <v>668</v>
      </c>
      <c r="X16" s="174" t="s">
        <v>976</v>
      </c>
      <c r="Y16" s="172" t="s">
        <v>662</v>
      </c>
      <c r="Z16" s="107" t="s">
        <v>57</v>
      </c>
    </row>
    <row r="17" spans="1:26" ht="114">
      <c r="A17" s="99" t="s">
        <v>7</v>
      </c>
      <c r="B17" s="100" t="s">
        <v>60</v>
      </c>
      <c r="C17" s="138" t="s">
        <v>61</v>
      </c>
      <c r="D17" s="147">
        <v>100</v>
      </c>
      <c r="E17" s="147">
        <v>282</v>
      </c>
      <c r="F17" s="161" t="s">
        <v>41</v>
      </c>
      <c r="G17" s="58">
        <v>287</v>
      </c>
      <c r="H17" s="58">
        <v>282</v>
      </c>
      <c r="I17" s="55"/>
      <c r="J17" s="55"/>
      <c r="K17" s="55">
        <v>70</v>
      </c>
      <c r="L17" s="55"/>
      <c r="M17" s="55"/>
      <c r="N17" s="55">
        <v>70</v>
      </c>
      <c r="O17" s="55"/>
      <c r="P17" s="55"/>
      <c r="Q17" s="55">
        <v>72</v>
      </c>
      <c r="R17" s="55"/>
      <c r="S17" s="55"/>
      <c r="T17" s="55">
        <v>70</v>
      </c>
      <c r="U17" s="159"/>
      <c r="V17" s="176">
        <v>0.3546099290780142</v>
      </c>
      <c r="W17" s="174" t="s">
        <v>669</v>
      </c>
      <c r="X17" s="174" t="s">
        <v>977</v>
      </c>
      <c r="Y17" s="172" t="s">
        <v>662</v>
      </c>
      <c r="Z17" s="107" t="s">
        <v>57</v>
      </c>
    </row>
    <row r="18" spans="1:26" ht="99.75">
      <c r="A18" s="99" t="s">
        <v>7</v>
      </c>
      <c r="B18" s="106" t="s">
        <v>62</v>
      </c>
      <c r="C18" s="58" t="s">
        <v>63</v>
      </c>
      <c r="D18" s="178">
        <v>12165</v>
      </c>
      <c r="E18" s="178">
        <v>16150</v>
      </c>
      <c r="F18" s="55" t="s">
        <v>41</v>
      </c>
      <c r="G18" s="152">
        <v>20400</v>
      </c>
      <c r="H18" s="152">
        <v>16150</v>
      </c>
      <c r="I18" s="55"/>
      <c r="J18" s="55"/>
      <c r="K18" s="55"/>
      <c r="L18" s="55"/>
      <c r="M18" s="55"/>
      <c r="N18" s="55" t="s">
        <v>42</v>
      </c>
      <c r="O18" s="55"/>
      <c r="P18" s="55"/>
      <c r="Q18" s="55"/>
      <c r="R18" s="55"/>
      <c r="S18" s="55"/>
      <c r="T18" s="55" t="s">
        <v>42</v>
      </c>
      <c r="U18" s="147"/>
      <c r="V18" s="137">
        <v>0.75325077399380802</v>
      </c>
      <c r="W18" s="179" t="s">
        <v>669</v>
      </c>
      <c r="X18" s="180" t="s">
        <v>670</v>
      </c>
      <c r="Y18" s="172" t="s">
        <v>662</v>
      </c>
      <c r="Z18" s="107" t="s">
        <v>57</v>
      </c>
    </row>
    <row r="19" spans="1:26" ht="225">
      <c r="A19" s="99" t="s">
        <v>7</v>
      </c>
      <c r="B19" s="109" t="s">
        <v>64</v>
      </c>
      <c r="C19" s="106" t="s">
        <v>65</v>
      </c>
      <c r="D19" s="178">
        <v>145519066</v>
      </c>
      <c r="E19" s="178">
        <v>172516693</v>
      </c>
      <c r="F19" s="55" t="s">
        <v>66</v>
      </c>
      <c r="G19" s="152">
        <v>0</v>
      </c>
      <c r="H19" s="152">
        <v>0.94</v>
      </c>
      <c r="I19" s="55"/>
      <c r="J19" s="55"/>
      <c r="K19" s="55" t="s">
        <v>42</v>
      </c>
      <c r="L19" s="55"/>
      <c r="M19" s="55"/>
      <c r="N19" s="55" t="s">
        <v>42</v>
      </c>
      <c r="O19" s="55"/>
      <c r="P19" s="55"/>
      <c r="Q19" s="55" t="s">
        <v>42</v>
      </c>
      <c r="R19" s="55"/>
      <c r="S19" s="55"/>
      <c r="T19" s="55" t="s">
        <v>42</v>
      </c>
      <c r="U19" s="147"/>
      <c r="V19" s="137">
        <v>0.84350716136206016</v>
      </c>
      <c r="W19" s="179" t="s">
        <v>671</v>
      </c>
      <c r="X19" s="180" t="s">
        <v>978</v>
      </c>
      <c r="Y19" s="172" t="s">
        <v>662</v>
      </c>
      <c r="Z19" s="107" t="s">
        <v>67</v>
      </c>
    </row>
    <row r="20" spans="1:26" ht="210">
      <c r="A20" s="99" t="s">
        <v>7</v>
      </c>
      <c r="B20" s="100" t="s">
        <v>64</v>
      </c>
      <c r="C20" s="106" t="s">
        <v>68</v>
      </c>
      <c r="D20" s="178">
        <v>4141628</v>
      </c>
      <c r="E20" s="178">
        <v>4984514</v>
      </c>
      <c r="F20" s="55" t="s">
        <v>66</v>
      </c>
      <c r="G20" s="152">
        <v>0</v>
      </c>
      <c r="H20" s="152">
        <v>0.9</v>
      </c>
      <c r="I20" s="55"/>
      <c r="J20" s="55"/>
      <c r="K20" s="55" t="s">
        <v>42</v>
      </c>
      <c r="L20" s="55"/>
      <c r="M20" s="55"/>
      <c r="N20" s="55" t="s">
        <v>42</v>
      </c>
      <c r="O20" s="55"/>
      <c r="P20" s="55"/>
      <c r="Q20" s="55" t="s">
        <v>42</v>
      </c>
      <c r="R20" s="55"/>
      <c r="S20" s="55"/>
      <c r="T20" s="55" t="s">
        <v>42</v>
      </c>
      <c r="U20" s="147"/>
      <c r="V20" s="137">
        <v>0.83089906057039864</v>
      </c>
      <c r="W20" s="179" t="s">
        <v>671</v>
      </c>
      <c r="X20" s="179" t="s">
        <v>979</v>
      </c>
      <c r="Y20" s="172" t="s">
        <v>662</v>
      </c>
      <c r="Z20" s="107" t="s">
        <v>67</v>
      </c>
    </row>
    <row r="21" spans="1:26" ht="210">
      <c r="A21" s="99" t="s">
        <v>7</v>
      </c>
      <c r="B21" s="106" t="s">
        <v>69</v>
      </c>
      <c r="C21" s="58" t="s">
        <v>70</v>
      </c>
      <c r="D21" s="178">
        <v>328</v>
      </c>
      <c r="E21" s="178">
        <v>550</v>
      </c>
      <c r="F21" s="55" t="s">
        <v>41</v>
      </c>
      <c r="G21" s="139">
        <v>0.7</v>
      </c>
      <c r="H21" s="139">
        <v>0.75</v>
      </c>
      <c r="I21" s="55"/>
      <c r="J21" s="55"/>
      <c r="K21" s="55" t="s">
        <v>42</v>
      </c>
      <c r="L21" s="55"/>
      <c r="M21" s="55"/>
      <c r="N21" s="55" t="s">
        <v>42</v>
      </c>
      <c r="O21" s="55"/>
      <c r="P21" s="55"/>
      <c r="Q21" s="55" t="s">
        <v>42</v>
      </c>
      <c r="R21" s="55"/>
      <c r="S21" s="55"/>
      <c r="T21" s="55" t="s">
        <v>42</v>
      </c>
      <c r="U21" s="146"/>
      <c r="V21" s="181">
        <v>0.59636363636363632</v>
      </c>
      <c r="W21" s="145" t="s">
        <v>690</v>
      </c>
      <c r="X21" s="145" t="s">
        <v>980</v>
      </c>
      <c r="Y21" s="172" t="s">
        <v>662</v>
      </c>
      <c r="Z21" s="107" t="s">
        <v>67</v>
      </c>
    </row>
    <row r="22" spans="1:26" ht="285">
      <c r="A22" s="99" t="s">
        <v>7</v>
      </c>
      <c r="B22" s="99" t="s">
        <v>981</v>
      </c>
      <c r="C22" s="58" t="s">
        <v>982</v>
      </c>
      <c r="D22" s="182">
        <v>2</v>
      </c>
      <c r="E22" s="182">
        <v>2</v>
      </c>
      <c r="F22" s="55" t="s">
        <v>53</v>
      </c>
      <c r="G22" s="139">
        <v>0.1</v>
      </c>
      <c r="H22" s="163">
        <v>0.7</v>
      </c>
      <c r="I22" s="55"/>
      <c r="J22" s="55"/>
      <c r="K22" s="55"/>
      <c r="L22" s="55"/>
      <c r="M22" s="55"/>
      <c r="N22" s="55"/>
      <c r="O22" s="55"/>
      <c r="P22" s="55"/>
      <c r="Q22" s="55"/>
      <c r="R22" s="55"/>
      <c r="S22" s="55"/>
      <c r="T22" s="55"/>
      <c r="U22" s="146"/>
      <c r="V22" s="160">
        <v>1</v>
      </c>
      <c r="W22" s="145" t="s">
        <v>983</v>
      </c>
      <c r="X22" s="145" t="s">
        <v>984</v>
      </c>
      <c r="Y22" s="172" t="s">
        <v>985</v>
      </c>
      <c r="Z22" s="107" t="s">
        <v>71</v>
      </c>
    </row>
    <row r="23" spans="1:26" ht="99.75">
      <c r="A23" s="99" t="s">
        <v>7</v>
      </c>
      <c r="B23" s="99" t="s">
        <v>72</v>
      </c>
      <c r="C23" s="106" t="s">
        <v>73</v>
      </c>
      <c r="D23" s="284">
        <v>12061828243</v>
      </c>
      <c r="E23" s="284">
        <v>12181054561</v>
      </c>
      <c r="F23" s="105" t="s">
        <v>41</v>
      </c>
      <c r="G23" s="107">
        <v>0</v>
      </c>
      <c r="H23" s="103">
        <v>0.66</v>
      </c>
      <c r="I23" s="102"/>
      <c r="J23" s="102"/>
      <c r="K23" s="102" t="s">
        <v>42</v>
      </c>
      <c r="L23" s="102"/>
      <c r="M23" s="102"/>
      <c r="N23" s="102" t="s">
        <v>42</v>
      </c>
      <c r="O23" s="102"/>
      <c r="P23" s="102"/>
      <c r="Q23" s="102" t="s">
        <v>42</v>
      </c>
      <c r="R23" s="102"/>
      <c r="S23" s="102"/>
      <c r="T23" s="102" t="s">
        <v>42</v>
      </c>
      <c r="U23" s="156"/>
      <c r="V23" s="183">
        <v>0.99021215138615948</v>
      </c>
      <c r="W23" s="162" t="s">
        <v>672</v>
      </c>
      <c r="X23" s="179" t="s">
        <v>673</v>
      </c>
      <c r="Y23" s="172" t="s">
        <v>674</v>
      </c>
      <c r="Z23" s="107" t="s">
        <v>71</v>
      </c>
    </row>
    <row r="24" spans="1:26" ht="150">
      <c r="A24" s="99" t="s">
        <v>7</v>
      </c>
      <c r="B24" s="100" t="s">
        <v>74</v>
      </c>
      <c r="C24" s="106" t="s">
        <v>75</v>
      </c>
      <c r="D24" s="182">
        <v>2737</v>
      </c>
      <c r="E24" s="182">
        <v>2737</v>
      </c>
      <c r="F24" s="55" t="s">
        <v>41</v>
      </c>
      <c r="G24" s="152">
        <v>1</v>
      </c>
      <c r="H24" s="152" t="s">
        <v>76</v>
      </c>
      <c r="I24" s="55"/>
      <c r="J24" s="55"/>
      <c r="K24" s="55" t="s">
        <v>42</v>
      </c>
      <c r="L24" s="55"/>
      <c r="M24" s="55"/>
      <c r="N24" s="55" t="s">
        <v>42</v>
      </c>
      <c r="O24" s="55"/>
      <c r="P24" s="55"/>
      <c r="Q24" s="55" t="s">
        <v>42</v>
      </c>
      <c r="R24" s="55"/>
      <c r="S24" s="55"/>
      <c r="T24" s="55" t="s">
        <v>42</v>
      </c>
      <c r="U24" s="147"/>
      <c r="V24" s="137">
        <v>1</v>
      </c>
      <c r="W24" s="184" t="s">
        <v>675</v>
      </c>
      <c r="X24" s="185" t="s">
        <v>676</v>
      </c>
      <c r="Y24" s="172" t="s">
        <v>674</v>
      </c>
      <c r="Z24" s="107" t="s">
        <v>71</v>
      </c>
    </row>
    <row r="25" spans="1:26" ht="142.5">
      <c r="A25" s="99" t="s">
        <v>7</v>
      </c>
      <c r="B25" s="106" t="s">
        <v>986</v>
      </c>
      <c r="C25" s="100" t="s">
        <v>987</v>
      </c>
      <c r="D25" s="147" t="s">
        <v>43</v>
      </c>
      <c r="E25" s="147" t="s">
        <v>43</v>
      </c>
      <c r="F25" s="105" t="s">
        <v>41</v>
      </c>
      <c r="G25" s="103">
        <v>0.1</v>
      </c>
      <c r="H25" s="103">
        <v>0.55000000000000004</v>
      </c>
      <c r="I25" s="102"/>
      <c r="J25" s="102"/>
      <c r="K25" s="102"/>
      <c r="L25" s="102"/>
      <c r="M25" s="102"/>
      <c r="N25" s="102" t="s">
        <v>42</v>
      </c>
      <c r="O25" s="102"/>
      <c r="P25" s="102"/>
      <c r="Q25" s="102"/>
      <c r="R25" s="102"/>
      <c r="S25" s="102"/>
      <c r="T25" s="102" t="s">
        <v>42</v>
      </c>
      <c r="U25" s="151" t="s">
        <v>43</v>
      </c>
      <c r="V25" s="186" t="e">
        <v>#VALUE!</v>
      </c>
      <c r="W25" s="133" t="s">
        <v>43</v>
      </c>
      <c r="X25" s="164" t="s">
        <v>43</v>
      </c>
      <c r="Y25" s="172" t="s">
        <v>988</v>
      </c>
      <c r="Z25" s="107" t="s">
        <v>77</v>
      </c>
    </row>
    <row r="26" spans="1:26" ht="142.5">
      <c r="A26" s="99" t="s">
        <v>7</v>
      </c>
      <c r="B26" s="106" t="s">
        <v>78</v>
      </c>
      <c r="C26" s="106" t="s">
        <v>989</v>
      </c>
      <c r="D26" s="147" t="s">
        <v>43</v>
      </c>
      <c r="E26" s="147" t="s">
        <v>43</v>
      </c>
      <c r="F26" s="55" t="s">
        <v>41</v>
      </c>
      <c r="G26" s="165">
        <v>0</v>
      </c>
      <c r="H26" s="165">
        <v>0.55000000000000004</v>
      </c>
      <c r="I26" s="55"/>
      <c r="J26" s="55"/>
      <c r="K26" s="55"/>
      <c r="L26" s="55"/>
      <c r="M26" s="55"/>
      <c r="N26" s="55" t="s">
        <v>42</v>
      </c>
      <c r="O26" s="55"/>
      <c r="P26" s="55"/>
      <c r="Q26" s="55"/>
      <c r="R26" s="55"/>
      <c r="S26" s="55"/>
      <c r="T26" s="55" t="s">
        <v>42</v>
      </c>
      <c r="U26" s="147" t="s">
        <v>43</v>
      </c>
      <c r="V26" s="186" t="e">
        <v>#VALUE!</v>
      </c>
      <c r="W26" s="166" t="s">
        <v>43</v>
      </c>
      <c r="X26" s="46" t="s">
        <v>43</v>
      </c>
      <c r="Y26" s="172" t="s">
        <v>988</v>
      </c>
      <c r="Z26" s="107" t="s">
        <v>77</v>
      </c>
    </row>
    <row r="27" spans="1:26" ht="156.75">
      <c r="A27" s="99" t="s">
        <v>7</v>
      </c>
      <c r="B27" s="110" t="s">
        <v>80</v>
      </c>
      <c r="C27" s="110" t="s">
        <v>81</v>
      </c>
      <c r="D27" s="182">
        <v>30</v>
      </c>
      <c r="E27" s="182">
        <v>30</v>
      </c>
      <c r="F27" s="105" t="s">
        <v>41</v>
      </c>
      <c r="G27" s="103">
        <v>0</v>
      </c>
      <c r="H27" s="103">
        <v>1</v>
      </c>
      <c r="I27" s="102"/>
      <c r="J27" s="102"/>
      <c r="K27" s="102" t="s">
        <v>42</v>
      </c>
      <c r="L27" s="102"/>
      <c r="M27" s="102"/>
      <c r="N27" s="102" t="s">
        <v>42</v>
      </c>
      <c r="O27" s="102"/>
      <c r="P27" s="102"/>
      <c r="Q27" s="102" t="s">
        <v>42</v>
      </c>
      <c r="R27" s="102"/>
      <c r="S27" s="102"/>
      <c r="T27" s="102" t="s">
        <v>42</v>
      </c>
      <c r="U27" s="151" t="s">
        <v>677</v>
      </c>
      <c r="V27" s="186">
        <v>1</v>
      </c>
      <c r="W27" s="166" t="s">
        <v>678</v>
      </c>
      <c r="X27" s="173" t="s">
        <v>679</v>
      </c>
      <c r="Y27" s="172" t="s">
        <v>662</v>
      </c>
      <c r="Z27" s="107" t="s">
        <v>79</v>
      </c>
    </row>
    <row r="28" spans="1:26" ht="225">
      <c r="A28" s="99" t="s">
        <v>7</v>
      </c>
      <c r="B28" s="110" t="s">
        <v>82</v>
      </c>
      <c r="C28" s="110" t="s">
        <v>83</v>
      </c>
      <c r="D28" s="167">
        <v>0.8</v>
      </c>
      <c r="E28" s="167">
        <v>0.8</v>
      </c>
      <c r="F28" s="55" t="s">
        <v>41</v>
      </c>
      <c r="G28" s="152">
        <v>0.1</v>
      </c>
      <c r="H28" s="152">
        <v>0.8</v>
      </c>
      <c r="I28" s="55"/>
      <c r="J28" s="55"/>
      <c r="K28" s="55" t="s">
        <v>42</v>
      </c>
      <c r="L28" s="55"/>
      <c r="M28" s="55"/>
      <c r="N28" s="55" t="s">
        <v>42</v>
      </c>
      <c r="O28" s="55"/>
      <c r="P28" s="55"/>
      <c r="Q28" s="55" t="s">
        <v>42</v>
      </c>
      <c r="R28" s="55"/>
      <c r="S28" s="55"/>
      <c r="T28" s="55" t="s">
        <v>42</v>
      </c>
      <c r="U28" s="148"/>
      <c r="V28" s="137">
        <v>1</v>
      </c>
      <c r="W28" s="187" t="s">
        <v>680</v>
      </c>
      <c r="X28" s="174" t="s">
        <v>990</v>
      </c>
      <c r="Y28" s="172" t="s">
        <v>662</v>
      </c>
      <c r="Z28" s="107" t="s">
        <v>84</v>
      </c>
    </row>
    <row r="29" spans="1:26" ht="409.5">
      <c r="A29" s="106" t="s">
        <v>7</v>
      </c>
      <c r="B29" s="110" t="s">
        <v>85</v>
      </c>
      <c r="C29" s="110" t="s">
        <v>86</v>
      </c>
      <c r="D29" s="271">
        <v>7</v>
      </c>
      <c r="E29" s="271">
        <v>8</v>
      </c>
      <c r="F29" s="217" t="s">
        <v>41</v>
      </c>
      <c r="G29" s="107">
        <v>0.09</v>
      </c>
      <c r="H29" s="107">
        <v>0.77</v>
      </c>
      <c r="I29" s="217"/>
      <c r="J29" s="217"/>
      <c r="K29" s="217" t="s">
        <v>42</v>
      </c>
      <c r="L29" s="217"/>
      <c r="M29" s="217"/>
      <c r="N29" s="217" t="s">
        <v>42</v>
      </c>
      <c r="O29" s="217"/>
      <c r="P29" s="217"/>
      <c r="Q29" s="217" t="s">
        <v>42</v>
      </c>
      <c r="R29" s="217"/>
      <c r="S29" s="217"/>
      <c r="T29" s="217" t="s">
        <v>42</v>
      </c>
      <c r="U29" s="271"/>
      <c r="V29" s="272">
        <v>0.875</v>
      </c>
      <c r="W29" s="117" t="s">
        <v>681</v>
      </c>
      <c r="X29" s="46" t="s">
        <v>991</v>
      </c>
      <c r="Y29" s="222" t="s">
        <v>691</v>
      </c>
      <c r="Z29" s="107" t="s">
        <v>84</v>
      </c>
    </row>
    <row r="30" spans="1:26" ht="409.5">
      <c r="A30" s="106" t="s">
        <v>7</v>
      </c>
      <c r="B30" s="110" t="s">
        <v>87</v>
      </c>
      <c r="C30" s="106" t="s">
        <v>88</v>
      </c>
      <c r="D30" s="271">
        <v>2</v>
      </c>
      <c r="E30" s="271">
        <v>2</v>
      </c>
      <c r="F30" s="107" t="s">
        <v>41</v>
      </c>
      <c r="G30" s="103">
        <v>3</v>
      </c>
      <c r="H30" s="111">
        <v>2</v>
      </c>
      <c r="I30" s="217"/>
      <c r="J30" s="217"/>
      <c r="K30" s="217" t="s">
        <v>42</v>
      </c>
      <c r="L30" s="217"/>
      <c r="M30" s="217"/>
      <c r="N30" s="217" t="s">
        <v>42</v>
      </c>
      <c r="O30" s="217"/>
      <c r="P30" s="217"/>
      <c r="Q30" s="217" t="s">
        <v>42</v>
      </c>
      <c r="R30" s="217"/>
      <c r="S30" s="217"/>
      <c r="T30" s="217" t="s">
        <v>42</v>
      </c>
      <c r="U30" s="271"/>
      <c r="V30" s="272">
        <v>1</v>
      </c>
      <c r="W30" s="46" t="s">
        <v>692</v>
      </c>
      <c r="X30" s="46" t="s">
        <v>992</v>
      </c>
      <c r="Y30" s="222" t="s">
        <v>662</v>
      </c>
      <c r="Z30" s="107" t="s">
        <v>84</v>
      </c>
    </row>
    <row r="31" spans="1:26" ht="409.5">
      <c r="A31" s="106" t="s">
        <v>7</v>
      </c>
      <c r="B31" s="106" t="s">
        <v>89</v>
      </c>
      <c r="C31" s="106" t="s">
        <v>90</v>
      </c>
      <c r="D31" s="188">
        <v>0.62</v>
      </c>
      <c r="E31" s="188">
        <v>0.6</v>
      </c>
      <c r="F31" s="55" t="s">
        <v>41</v>
      </c>
      <c r="G31" s="58">
        <v>0.15</v>
      </c>
      <c r="H31" s="58">
        <v>0.6</v>
      </c>
      <c r="I31" s="55"/>
      <c r="J31" s="55"/>
      <c r="K31" s="55" t="s">
        <v>42</v>
      </c>
      <c r="L31" s="55"/>
      <c r="M31" s="55"/>
      <c r="N31" s="55" t="s">
        <v>42</v>
      </c>
      <c r="O31" s="55"/>
      <c r="P31" s="55"/>
      <c r="Q31" s="55" t="s">
        <v>42</v>
      </c>
      <c r="R31" s="55"/>
      <c r="S31" s="55"/>
      <c r="T31" s="55" t="s">
        <v>42</v>
      </c>
      <c r="U31" s="159"/>
      <c r="V31" s="137">
        <v>1.0333333333333334</v>
      </c>
      <c r="W31" s="189" t="s">
        <v>682</v>
      </c>
      <c r="X31" s="174" t="s">
        <v>993</v>
      </c>
      <c r="Y31" s="222" t="s">
        <v>662</v>
      </c>
      <c r="Z31" s="107" t="s">
        <v>84</v>
      </c>
    </row>
    <row r="32" spans="1:26" ht="409.5">
      <c r="A32" s="106" t="s">
        <v>7</v>
      </c>
      <c r="B32" s="106" t="s">
        <v>91</v>
      </c>
      <c r="C32" s="106" t="s">
        <v>92</v>
      </c>
      <c r="D32" s="191">
        <v>0.95</v>
      </c>
      <c r="E32" s="191">
        <v>0.75</v>
      </c>
      <c r="F32" s="55" t="s">
        <v>41</v>
      </c>
      <c r="G32" s="139">
        <v>0</v>
      </c>
      <c r="H32" s="139">
        <v>0.5</v>
      </c>
      <c r="I32" s="55"/>
      <c r="J32" s="55"/>
      <c r="K32" s="55" t="s">
        <v>42</v>
      </c>
      <c r="L32" s="55"/>
      <c r="M32" s="55"/>
      <c r="N32" s="55" t="s">
        <v>42</v>
      </c>
      <c r="O32" s="55"/>
      <c r="P32" s="55"/>
      <c r="Q32" s="55" t="s">
        <v>42</v>
      </c>
      <c r="R32" s="55"/>
      <c r="S32" s="55"/>
      <c r="T32" s="55" t="s">
        <v>42</v>
      </c>
      <c r="U32" s="159"/>
      <c r="V32" s="273">
        <v>1.2666666666666666</v>
      </c>
      <c r="W32" s="174" t="s">
        <v>683</v>
      </c>
      <c r="X32" s="174" t="s">
        <v>994</v>
      </c>
      <c r="Y32" s="222" t="s">
        <v>662</v>
      </c>
      <c r="Z32" s="107" t="s">
        <v>93</v>
      </c>
    </row>
    <row r="33" spans="1:26" ht="114">
      <c r="A33" s="106" t="s">
        <v>7</v>
      </c>
      <c r="B33" s="106" t="s">
        <v>94</v>
      </c>
      <c r="C33" s="110" t="s">
        <v>95</v>
      </c>
      <c r="D33" s="188" t="s">
        <v>43</v>
      </c>
      <c r="E33" s="188" t="s">
        <v>43</v>
      </c>
      <c r="F33" s="55" t="s">
        <v>41</v>
      </c>
      <c r="G33" s="168">
        <v>83</v>
      </c>
      <c r="H33" s="163">
        <v>86</v>
      </c>
      <c r="I33" s="58"/>
      <c r="J33" s="58"/>
      <c r="K33" s="58" t="s">
        <v>42</v>
      </c>
      <c r="L33" s="58"/>
      <c r="M33" s="58"/>
      <c r="N33" s="58" t="s">
        <v>42</v>
      </c>
      <c r="O33" s="58"/>
      <c r="P33" s="58"/>
      <c r="Q33" s="58" t="s">
        <v>42</v>
      </c>
      <c r="R33" s="58"/>
      <c r="S33" s="58"/>
      <c r="T33" s="58" t="s">
        <v>42</v>
      </c>
      <c r="U33" s="159" t="s">
        <v>43</v>
      </c>
      <c r="V33" s="137" t="e">
        <v>#VALUE!</v>
      </c>
      <c r="W33" s="174" t="s">
        <v>43</v>
      </c>
      <c r="X33" s="174" t="s">
        <v>684</v>
      </c>
      <c r="Y33" s="222" t="s">
        <v>685</v>
      </c>
      <c r="Z33" s="107" t="s">
        <v>96</v>
      </c>
    </row>
    <row r="34" spans="1:26" ht="315">
      <c r="A34" s="106" t="s">
        <v>7</v>
      </c>
      <c r="B34" s="106" t="s">
        <v>97</v>
      </c>
      <c r="C34" s="110" t="s">
        <v>98</v>
      </c>
      <c r="D34" s="178">
        <v>0.55000000000000004</v>
      </c>
      <c r="E34" s="178">
        <v>0.55000000000000004</v>
      </c>
      <c r="F34" s="55" t="s">
        <v>41</v>
      </c>
      <c r="G34" s="58">
        <v>0.5</v>
      </c>
      <c r="H34" s="58">
        <v>0.55000000000000004</v>
      </c>
      <c r="I34" s="55"/>
      <c r="J34" s="55"/>
      <c r="K34" s="55" t="s">
        <v>42</v>
      </c>
      <c r="L34" s="55"/>
      <c r="M34" s="55"/>
      <c r="N34" s="55" t="s">
        <v>42</v>
      </c>
      <c r="O34" s="55"/>
      <c r="P34" s="55"/>
      <c r="Q34" s="55" t="s">
        <v>42</v>
      </c>
      <c r="R34" s="55"/>
      <c r="S34" s="55"/>
      <c r="T34" s="55" t="s">
        <v>42</v>
      </c>
      <c r="U34" s="159"/>
      <c r="V34" s="137">
        <v>1</v>
      </c>
      <c r="W34" s="174" t="s">
        <v>99</v>
      </c>
      <c r="X34" s="174" t="s">
        <v>995</v>
      </c>
      <c r="Y34" s="222" t="s">
        <v>662</v>
      </c>
      <c r="Z34" s="107" t="s">
        <v>100</v>
      </c>
    </row>
    <row r="35" spans="1:26" ht="360">
      <c r="A35" s="106" t="s">
        <v>7</v>
      </c>
      <c r="B35" s="106" t="s">
        <v>101</v>
      </c>
      <c r="C35" s="106" t="s">
        <v>102</v>
      </c>
      <c r="D35" s="178">
        <v>1</v>
      </c>
      <c r="E35" s="178">
        <v>1</v>
      </c>
      <c r="F35" s="55" t="s">
        <v>41</v>
      </c>
      <c r="G35" s="139">
        <v>7</v>
      </c>
      <c r="H35" s="139">
        <v>1</v>
      </c>
      <c r="I35" s="55"/>
      <c r="J35" s="55"/>
      <c r="K35" s="55" t="s">
        <v>42</v>
      </c>
      <c r="L35" s="55"/>
      <c r="M35" s="55"/>
      <c r="N35" s="55" t="s">
        <v>42</v>
      </c>
      <c r="O35" s="55"/>
      <c r="P35" s="55"/>
      <c r="Q35" s="55" t="s">
        <v>42</v>
      </c>
      <c r="R35" s="55"/>
      <c r="S35" s="55"/>
      <c r="T35" s="55" t="s">
        <v>42</v>
      </c>
      <c r="U35" s="159"/>
      <c r="V35" s="137">
        <v>1</v>
      </c>
      <c r="W35" s="174" t="s">
        <v>660</v>
      </c>
      <c r="X35" s="174" t="s">
        <v>996</v>
      </c>
      <c r="Y35" s="222" t="s">
        <v>662</v>
      </c>
      <c r="Z35" s="108" t="s">
        <v>103</v>
      </c>
    </row>
    <row r="36" spans="1:26" ht="405">
      <c r="A36" s="106" t="s">
        <v>7</v>
      </c>
      <c r="B36" s="110" t="s">
        <v>104</v>
      </c>
      <c r="C36" s="106" t="s">
        <v>105</v>
      </c>
      <c r="D36" s="178">
        <v>147255</v>
      </c>
      <c r="E36" s="178">
        <v>150797</v>
      </c>
      <c r="F36" s="55" t="s">
        <v>53</v>
      </c>
      <c r="G36" s="163">
        <v>0.82</v>
      </c>
      <c r="H36" s="163">
        <v>0.85</v>
      </c>
      <c r="I36" s="55"/>
      <c r="J36" s="55"/>
      <c r="K36" s="55"/>
      <c r="L36" s="55"/>
      <c r="M36" s="55"/>
      <c r="N36" s="55" t="s">
        <v>42</v>
      </c>
      <c r="O36" s="55"/>
      <c r="P36" s="55"/>
      <c r="Q36" s="55"/>
      <c r="R36" s="55"/>
      <c r="S36" s="55"/>
      <c r="T36" s="55" t="s">
        <v>42</v>
      </c>
      <c r="U36" s="159"/>
      <c r="V36" s="137">
        <v>0.97651146906105557</v>
      </c>
      <c r="W36" s="174" t="s">
        <v>661</v>
      </c>
      <c r="X36" s="174" t="s">
        <v>997</v>
      </c>
      <c r="Y36" s="222" t="s">
        <v>662</v>
      </c>
      <c r="Z36" s="107" t="s">
        <v>103</v>
      </c>
    </row>
    <row r="37" spans="1:26" ht="210">
      <c r="A37" s="106" t="s">
        <v>7</v>
      </c>
      <c r="B37" s="110" t="s">
        <v>104</v>
      </c>
      <c r="C37" s="106" t="s">
        <v>106</v>
      </c>
      <c r="D37" s="178">
        <v>147255</v>
      </c>
      <c r="E37" s="178">
        <v>129926</v>
      </c>
      <c r="F37" s="55" t="s">
        <v>53</v>
      </c>
      <c r="G37" s="163">
        <v>0.13500000000000001</v>
      </c>
      <c r="H37" s="163">
        <v>0.05</v>
      </c>
      <c r="I37" s="55"/>
      <c r="J37" s="55"/>
      <c r="K37" s="55"/>
      <c r="L37" s="55"/>
      <c r="M37" s="55"/>
      <c r="N37" s="55" t="s">
        <v>42</v>
      </c>
      <c r="O37" s="55"/>
      <c r="P37" s="55"/>
      <c r="Q37" s="55"/>
      <c r="R37" s="55"/>
      <c r="S37" s="55"/>
      <c r="T37" s="55" t="s">
        <v>42</v>
      </c>
      <c r="U37" s="159"/>
      <c r="V37" s="137">
        <v>1.133375921678494</v>
      </c>
      <c r="W37" s="174" t="s">
        <v>661</v>
      </c>
      <c r="X37" s="174" t="s">
        <v>998</v>
      </c>
      <c r="Y37" s="222" t="s">
        <v>662</v>
      </c>
      <c r="Z37" s="107" t="s">
        <v>103</v>
      </c>
    </row>
    <row r="38" spans="1:26" ht="315">
      <c r="A38" s="106" t="s">
        <v>7</v>
      </c>
      <c r="B38" s="110" t="s">
        <v>104</v>
      </c>
      <c r="C38" s="106" t="s">
        <v>107</v>
      </c>
      <c r="D38" s="178">
        <v>2</v>
      </c>
      <c r="E38" s="178">
        <v>2</v>
      </c>
      <c r="F38" s="55" t="s">
        <v>53</v>
      </c>
      <c r="G38" s="163">
        <v>0</v>
      </c>
      <c r="H38" s="163">
        <v>2</v>
      </c>
      <c r="I38" s="55"/>
      <c r="J38" s="55"/>
      <c r="K38" s="55"/>
      <c r="L38" s="55"/>
      <c r="M38" s="55"/>
      <c r="N38" s="55" t="s">
        <v>42</v>
      </c>
      <c r="O38" s="55"/>
      <c r="P38" s="55"/>
      <c r="Q38" s="55"/>
      <c r="R38" s="55"/>
      <c r="S38" s="55"/>
      <c r="T38" s="55" t="s">
        <v>42</v>
      </c>
      <c r="U38" s="159"/>
      <c r="V38" s="137">
        <v>1</v>
      </c>
      <c r="W38" s="174" t="s">
        <v>661</v>
      </c>
      <c r="X38" s="174" t="s">
        <v>999</v>
      </c>
      <c r="Y38" s="222" t="s">
        <v>662</v>
      </c>
      <c r="Z38" s="107" t="s">
        <v>103</v>
      </c>
    </row>
    <row r="39" spans="1:26" ht="165">
      <c r="A39" s="106" t="s">
        <v>7</v>
      </c>
      <c r="B39" s="110" t="s">
        <v>108</v>
      </c>
      <c r="C39" s="106" t="s">
        <v>109</v>
      </c>
      <c r="D39" s="190">
        <v>0.8</v>
      </c>
      <c r="E39" s="191">
        <v>0.8</v>
      </c>
      <c r="F39" s="55" t="s">
        <v>41</v>
      </c>
      <c r="G39" s="163">
        <v>0.1</v>
      </c>
      <c r="H39" s="163">
        <v>0.8</v>
      </c>
      <c r="I39" s="55"/>
      <c r="J39" s="55"/>
      <c r="K39" s="55" t="s">
        <v>42</v>
      </c>
      <c r="L39" s="55"/>
      <c r="M39" s="55"/>
      <c r="N39" s="55" t="s">
        <v>42</v>
      </c>
      <c r="O39" s="55"/>
      <c r="P39" s="55"/>
      <c r="Q39" s="55" t="s">
        <v>42</v>
      </c>
      <c r="R39" s="55"/>
      <c r="S39" s="55"/>
      <c r="T39" s="55" t="s">
        <v>42</v>
      </c>
      <c r="U39" s="159"/>
      <c r="V39" s="137">
        <v>1</v>
      </c>
      <c r="W39" s="174" t="s">
        <v>686</v>
      </c>
      <c r="X39" s="174" t="s">
        <v>1000</v>
      </c>
      <c r="Y39" s="222" t="s">
        <v>662</v>
      </c>
      <c r="Z39" s="107" t="s">
        <v>103</v>
      </c>
    </row>
    <row r="40" spans="1:26" ht="409.5">
      <c r="A40" s="106" t="s">
        <v>7</v>
      </c>
      <c r="B40" s="110" t="s">
        <v>1001</v>
      </c>
      <c r="C40" s="106" t="s">
        <v>110</v>
      </c>
      <c r="D40" s="190">
        <v>0.66659999999999997</v>
      </c>
      <c r="E40" s="191">
        <v>0.6</v>
      </c>
      <c r="F40" s="55" t="s">
        <v>41</v>
      </c>
      <c r="G40" s="163">
        <v>0.1</v>
      </c>
      <c r="H40" s="163">
        <v>0.6</v>
      </c>
      <c r="I40" s="55"/>
      <c r="J40" s="55"/>
      <c r="K40" s="55" t="s">
        <v>42</v>
      </c>
      <c r="L40" s="55"/>
      <c r="M40" s="55"/>
      <c r="N40" s="55" t="s">
        <v>42</v>
      </c>
      <c r="O40" s="55"/>
      <c r="P40" s="55"/>
      <c r="Q40" s="55" t="s">
        <v>42</v>
      </c>
      <c r="R40" s="55"/>
      <c r="S40" s="55"/>
      <c r="T40" s="55" t="s">
        <v>42</v>
      </c>
      <c r="U40" s="159"/>
      <c r="V40" s="137">
        <v>1.111</v>
      </c>
      <c r="W40" s="174" t="s">
        <v>693</v>
      </c>
      <c r="X40" s="174" t="s">
        <v>1002</v>
      </c>
      <c r="Y40" s="222" t="s">
        <v>662</v>
      </c>
      <c r="Z40" s="107" t="s">
        <v>103</v>
      </c>
    </row>
    <row r="41" spans="1:26" s="260" customFormat="1" ht="15">
      <c r="A41" s="230"/>
      <c r="B41" s="231"/>
      <c r="C41" s="230"/>
      <c r="D41" s="255"/>
      <c r="E41" s="256"/>
      <c r="F41" s="80"/>
      <c r="G41" s="257"/>
      <c r="H41" s="257"/>
      <c r="I41" s="80"/>
      <c r="J41" s="80"/>
      <c r="K41" s="80"/>
      <c r="L41" s="80"/>
      <c r="M41" s="80"/>
      <c r="N41" s="80"/>
      <c r="O41" s="80"/>
      <c r="P41" s="80"/>
      <c r="Q41" s="80"/>
      <c r="R41" s="80"/>
      <c r="S41" s="80"/>
      <c r="T41" s="80"/>
      <c r="U41" s="52"/>
      <c r="V41" s="258"/>
      <c r="W41" s="259"/>
      <c r="X41" s="259"/>
      <c r="Y41" s="230"/>
      <c r="Z41" s="232"/>
    </row>
    <row r="42" spans="1:26" ht="31.5">
      <c r="A42" s="112" t="s">
        <v>111</v>
      </c>
      <c r="B42" s="113">
        <v>46059</v>
      </c>
    </row>
    <row r="43" spans="1:26" ht="16.5" customHeight="1"/>
    <row r="44" spans="1:26" ht="14.25"/>
    <row r="45" spans="1:26" ht="14.25"/>
    <row r="46" spans="1:26" ht="14.25"/>
    <row r="47" spans="1:26" ht="14.25"/>
    <row r="48" spans="1:26"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row r="109" ht="14.25"/>
    <row r="110" ht="14.25"/>
    <row r="111" ht="14.25"/>
    <row r="112" ht="14.25"/>
  </sheetData>
  <protectedRanges>
    <protectedRange sqref="X9" name="Rango5_2_1_1"/>
    <protectedRange sqref="X11" name="Rango5_3_1_1_1"/>
    <protectedRange sqref="X28" name="Rango5_5_1_1_1"/>
    <protectedRange sqref="X31" name="Rango5_1_1_1_1"/>
    <protectedRange sqref="X32" name="Rango5_4_1_1"/>
    <protectedRange sqref="X33" name="Rango5_4_1_1_1_1"/>
  </protectedRanges>
  <autoFilter ref="A7:XFC47" xr:uid="{9A0CD14B-7DFA-4637-BBC6-589E8BED258E}"/>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operator="lessThan" allowBlank="1" showInputMessage="1" showErrorMessage="1" sqref="Z2:Z3 B1:B2 Y3" xr:uid="{A4385791-AA9F-4A7F-8B19-6186E9CFFC33}"/>
    <dataValidation type="decimal" operator="lessThan" showInputMessage="1" sqref="Z1" xr:uid="{7FC13250-C886-4E84-8BE2-A181642236E7}">
      <formula1>0</formula1>
    </dataValidation>
    <dataValidation type="decimal" operator="lessThan" allowBlank="1" showInputMessage="1" showErrorMessage="1" sqref="Y1:Y2" xr:uid="{1CD1A95E-C367-494D-909E-6DB7961F4754}">
      <formula1>0</formula1>
    </dataValidation>
    <dataValidation type="list" allowBlank="1" showInputMessage="1" showErrorMessage="1" sqref="F14:F16" xr:uid="{408FC748-A7D6-48FA-9143-440BCE42E613}">
      <formula1>FRECU</formula1>
    </dataValidation>
  </dataValidations>
  <hyperlinks>
    <hyperlink ref="W31" r:id="rId1" display="https://supersalud-my.sharepoint.com/:f:/r/personal/angelica_sanchez_supersalud_gov_co/Documents/EVIDENCIAS%20INDICADOR%20-%20Nuevas%20sedes%20y%20oficinas%20de%20la%20Superintendencia%20Nacional%20de%20Salud%20en%20territorio?csf=1&amp;web=1&amp;e=fUPgbH_x000a__x000a_Se relacionan la siguinetes evidencias:_x000a_1) Estudio de mercado regional Orinoquia (Villavicencio)_x000a_2)  Estudio de títulos inmuebles Villavicencio_x000a_3) Concepto jurídico inmueble Villavicencio_x000a_4) Comunicación bloqueo exhibición inmueble Villavicencio_x000a_5) Correo justificación cambio de sede_x000a_6) Solicitud modificación cambio de sede Cto 218 de 2023_x000a_7)Res120255000000004516_00002 enero 2025" xr:uid="{002AB097-1951-462E-A2BF-7FCAE6F0C903}"/>
  </hyperlinks>
  <pageMargins left="0.7" right="0.7" top="0.75" bottom="0.75" header="0.3" footer="0.3"/>
  <pageSetup scale="33"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0C4F-AABE-435B-B2ED-396A8B6D9872}">
  <sheetPr>
    <tabColor rgb="FF002060"/>
  </sheetPr>
  <dimension ref="A1:N1"/>
  <sheetViews>
    <sheetView zoomScale="70" zoomScaleNormal="70" workbookViewId="0">
      <pane ySplit="1" topLeftCell="A23" activePane="bottomLeft" state="frozen"/>
      <selection activeCell="A8" sqref="A8"/>
      <selection pane="bottomLeft" activeCell="E17" sqref="E17"/>
    </sheetView>
  </sheetViews>
  <sheetFormatPr baseColWidth="10" defaultColWidth="0" defaultRowHeight="15.75" customHeight="1"/>
  <cols>
    <col min="1" max="14" width="10.85546875" style="52" customWidth="1"/>
    <col min="15" max="16384" width="10.85546875" style="52" hidden="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B9D9-16FA-4E77-BDB0-E7BFBEB480EA}">
  <sheetPr>
    <tabColor rgb="FF002060"/>
  </sheetPr>
  <dimension ref="A1:Z57"/>
  <sheetViews>
    <sheetView zoomScale="70" zoomScaleNormal="70" workbookViewId="0">
      <pane ySplit="7" topLeftCell="A38" activePane="bottomLeft" state="frozen"/>
      <selection activeCell="T37" sqref="T37"/>
      <selection pane="bottomLeft" activeCell="X46" sqref="X46"/>
    </sheetView>
  </sheetViews>
  <sheetFormatPr baseColWidth="10" defaultColWidth="0" defaultRowHeight="15" customHeight="1" zeroHeight="1"/>
  <cols>
    <col min="1" max="1" width="32" style="52" customWidth="1"/>
    <col min="2" max="2" width="36.140625" style="52" customWidth="1"/>
    <col min="3" max="3" width="29.7109375" style="52" customWidth="1"/>
    <col min="4" max="5" width="14.5703125" style="52" customWidth="1"/>
    <col min="6" max="6" width="17.7109375" style="52" customWidth="1"/>
    <col min="7" max="7" width="12.28515625" style="52" customWidth="1"/>
    <col min="8" max="8" width="12.42578125" style="52" customWidth="1"/>
    <col min="9" max="20" width="7" customWidth="1"/>
    <col min="21" max="21" width="17.85546875" customWidth="1"/>
    <col min="22" max="22" width="19.28515625" customWidth="1"/>
    <col min="23" max="23" width="21.28515625" customWidth="1"/>
    <col min="24" max="24" width="44.140625" customWidth="1"/>
    <col min="25" max="25" width="22.42578125" customWidth="1"/>
    <col min="26" max="26" width="28.140625" customWidth="1"/>
    <col min="27" max="16384" width="11.42578125" hidden="1"/>
  </cols>
  <sheetData>
    <row r="1" spans="1:26" ht="27" customHeight="1">
      <c r="A1" s="1"/>
      <c r="B1" s="313" t="s">
        <v>0</v>
      </c>
      <c r="C1" s="314"/>
      <c r="D1" s="314"/>
      <c r="E1" s="314"/>
      <c r="F1" s="314"/>
      <c r="G1" s="314"/>
      <c r="H1" s="314"/>
      <c r="I1" s="314"/>
      <c r="J1" s="314"/>
      <c r="K1" s="314"/>
      <c r="L1" s="314"/>
      <c r="M1" s="314"/>
      <c r="N1" s="314"/>
      <c r="O1" s="314"/>
      <c r="P1" s="314"/>
      <c r="Q1" s="314"/>
      <c r="R1" s="314"/>
      <c r="S1" s="314"/>
      <c r="T1" s="314"/>
      <c r="U1" s="314"/>
      <c r="V1" s="314"/>
      <c r="W1" s="314"/>
      <c r="X1" s="315"/>
      <c r="Y1" s="10" t="s">
        <v>1</v>
      </c>
      <c r="Z1" s="2" t="s">
        <v>2</v>
      </c>
    </row>
    <row r="2" spans="1:26" ht="21" customHeight="1">
      <c r="A2" s="9"/>
      <c r="B2" s="316" t="s">
        <v>3</v>
      </c>
      <c r="C2" s="317"/>
      <c r="D2" s="317"/>
      <c r="E2" s="317"/>
      <c r="F2" s="317"/>
      <c r="G2" s="317"/>
      <c r="H2" s="317"/>
      <c r="I2" s="317"/>
      <c r="J2" s="317"/>
      <c r="K2" s="317"/>
      <c r="L2" s="317"/>
      <c r="M2" s="317"/>
      <c r="N2" s="317"/>
      <c r="O2" s="317"/>
      <c r="P2" s="317"/>
      <c r="Q2" s="317"/>
      <c r="R2" s="317"/>
      <c r="S2" s="317"/>
      <c r="T2" s="317"/>
      <c r="U2" s="317"/>
      <c r="V2" s="317"/>
      <c r="W2" s="317"/>
      <c r="X2" s="318"/>
      <c r="Y2" s="11" t="s">
        <v>4</v>
      </c>
      <c r="Z2" s="14">
        <v>1</v>
      </c>
    </row>
    <row r="3" spans="1:26" ht="24" customHeight="1" thickBot="1">
      <c r="A3" s="5"/>
      <c r="B3" s="319"/>
      <c r="C3" s="320"/>
      <c r="D3" s="320"/>
      <c r="E3" s="320"/>
      <c r="F3" s="320"/>
      <c r="G3" s="320"/>
      <c r="H3" s="320"/>
      <c r="I3" s="320"/>
      <c r="J3" s="320"/>
      <c r="K3" s="320"/>
      <c r="L3" s="320"/>
      <c r="M3" s="320"/>
      <c r="N3" s="320"/>
      <c r="O3" s="320"/>
      <c r="P3" s="320"/>
      <c r="Q3" s="320"/>
      <c r="R3" s="320"/>
      <c r="S3" s="320"/>
      <c r="T3" s="320"/>
      <c r="U3" s="320"/>
      <c r="V3" s="320"/>
      <c r="W3" s="320"/>
      <c r="X3" s="321"/>
      <c r="Y3" s="13" t="s">
        <v>5</v>
      </c>
      <c r="Z3" s="15">
        <v>45077</v>
      </c>
    </row>
    <row r="4" spans="1:26" ht="34.5" customHeight="1" thickBot="1">
      <c r="A4" s="53" t="s">
        <v>6</v>
      </c>
      <c r="B4" s="322" t="s">
        <v>359</v>
      </c>
      <c r="C4" s="323"/>
      <c r="D4" s="323"/>
      <c r="E4" s="323"/>
      <c r="F4" s="323"/>
      <c r="G4" s="323"/>
      <c r="H4" s="323"/>
      <c r="I4" s="323"/>
      <c r="J4" s="323"/>
      <c r="K4" s="323"/>
      <c r="L4" s="323"/>
      <c r="M4" s="323"/>
      <c r="N4" s="323"/>
      <c r="O4" s="323"/>
      <c r="P4" s="323"/>
      <c r="Q4" s="323"/>
      <c r="R4" s="323"/>
      <c r="S4" s="323"/>
      <c r="T4" s="323"/>
      <c r="U4" s="323"/>
      <c r="V4" s="323"/>
      <c r="W4" s="323"/>
      <c r="X4" s="323"/>
      <c r="Y4" s="323"/>
      <c r="Z4" s="324"/>
    </row>
    <row r="5" spans="1:26"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ht="21" customHeight="1"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27"/>
      <c r="X7" s="327"/>
      <c r="Y7" s="327"/>
      <c r="Z7" s="327"/>
    </row>
    <row r="8" spans="1:26" s="54" customFormat="1" ht="19.5" customHeight="1">
      <c r="A8" s="61" t="s">
        <v>360</v>
      </c>
      <c r="B8" s="61"/>
      <c r="C8" s="61"/>
      <c r="D8" s="61"/>
      <c r="E8" s="61"/>
      <c r="F8" s="61"/>
      <c r="G8" s="61"/>
      <c r="H8" s="61"/>
      <c r="I8" s="61"/>
      <c r="J8" s="61"/>
      <c r="K8" s="61"/>
      <c r="L8" s="61"/>
      <c r="M8" s="61"/>
      <c r="N8" s="61"/>
      <c r="O8" s="61"/>
      <c r="P8" s="61"/>
      <c r="Q8" s="61"/>
      <c r="R8" s="61"/>
      <c r="S8" s="61"/>
      <c r="T8" s="61"/>
      <c r="U8" s="61"/>
      <c r="V8" s="61"/>
      <c r="W8" s="61"/>
      <c r="X8" s="61"/>
      <c r="Y8" s="61"/>
      <c r="Z8" s="61"/>
    </row>
    <row r="9" spans="1:26" s="82" customFormat="1" ht="114">
      <c r="A9" s="99" t="s">
        <v>113</v>
      </c>
      <c r="B9" s="100" t="s">
        <v>361</v>
      </c>
      <c r="C9" s="101" t="s">
        <v>362</v>
      </c>
      <c r="D9" s="145">
        <v>1</v>
      </c>
      <c r="E9" s="145">
        <v>1</v>
      </c>
      <c r="F9" s="105" t="s">
        <v>41</v>
      </c>
      <c r="G9" s="107">
        <v>2</v>
      </c>
      <c r="H9" s="108">
        <v>2</v>
      </c>
      <c r="I9" s="105"/>
      <c r="J9" s="105"/>
      <c r="K9" s="105"/>
      <c r="L9" s="105"/>
      <c r="M9" s="105"/>
      <c r="N9" s="105">
        <v>1</v>
      </c>
      <c r="O9" s="105"/>
      <c r="P9" s="105"/>
      <c r="Q9" s="105"/>
      <c r="R9" s="105"/>
      <c r="S9" s="105"/>
      <c r="T9" s="105">
        <v>1</v>
      </c>
      <c r="U9" s="216"/>
      <c r="V9" s="218">
        <f>+SUM(I9:T9)/H9</f>
        <v>1</v>
      </c>
      <c r="W9" s="150" t="s">
        <v>775</v>
      </c>
      <c r="X9" s="171" t="s">
        <v>776</v>
      </c>
      <c r="Y9" s="172" t="s">
        <v>662</v>
      </c>
      <c r="Z9" s="107" t="s">
        <v>117</v>
      </c>
    </row>
    <row r="10" spans="1:26" s="82" customFormat="1" ht="114">
      <c r="A10" s="99" t="s">
        <v>113</v>
      </c>
      <c r="B10" s="100" t="s">
        <v>363</v>
      </c>
      <c r="C10" s="101" t="s">
        <v>362</v>
      </c>
      <c r="D10" s="145">
        <v>1</v>
      </c>
      <c r="E10" s="145">
        <v>1</v>
      </c>
      <c r="F10" s="105" t="s">
        <v>41</v>
      </c>
      <c r="G10" s="107">
        <v>3</v>
      </c>
      <c r="H10" s="108">
        <v>3</v>
      </c>
      <c r="I10" s="105"/>
      <c r="J10" s="105"/>
      <c r="K10" s="105"/>
      <c r="L10" s="105"/>
      <c r="M10" s="105"/>
      <c r="N10" s="105">
        <v>1</v>
      </c>
      <c r="O10" s="105"/>
      <c r="P10" s="105"/>
      <c r="Q10" s="105">
        <v>1</v>
      </c>
      <c r="R10" s="105"/>
      <c r="S10" s="105"/>
      <c r="T10" s="105">
        <v>1</v>
      </c>
      <c r="U10" s="216"/>
      <c r="V10" s="218">
        <f>+SUM(I10:T10)/H10</f>
        <v>1</v>
      </c>
      <c r="W10" s="150" t="s">
        <v>777</v>
      </c>
      <c r="X10" s="171" t="s">
        <v>778</v>
      </c>
      <c r="Y10" s="172" t="s">
        <v>662</v>
      </c>
      <c r="Z10" s="107" t="s">
        <v>117</v>
      </c>
    </row>
    <row r="11" spans="1:26" s="54" customFormat="1">
      <c r="A11" s="62" t="s">
        <v>364</v>
      </c>
      <c r="B11" s="62"/>
      <c r="C11" s="62"/>
      <c r="D11" s="62"/>
      <c r="E11" s="125"/>
      <c r="F11" s="62"/>
      <c r="G11" s="62"/>
      <c r="H11" s="62"/>
      <c r="I11" s="125"/>
      <c r="J11" s="125"/>
      <c r="K11" s="125"/>
      <c r="L11" s="125"/>
      <c r="M11" s="125"/>
      <c r="N11" s="125"/>
      <c r="O11" s="125"/>
      <c r="P11" s="125"/>
      <c r="Q11" s="125"/>
      <c r="R11" s="125"/>
      <c r="S11" s="125"/>
      <c r="T11" s="125"/>
      <c r="U11" s="62"/>
      <c r="V11" s="62"/>
      <c r="W11" s="63"/>
      <c r="X11" s="62"/>
      <c r="Y11" s="62"/>
      <c r="Z11" s="62"/>
    </row>
    <row r="12" spans="1:26" s="82" customFormat="1" ht="114">
      <c r="A12" s="99" t="s">
        <v>113</v>
      </c>
      <c r="B12" s="100" t="s">
        <v>365</v>
      </c>
      <c r="C12" s="101" t="s">
        <v>362</v>
      </c>
      <c r="D12" s="145">
        <v>1</v>
      </c>
      <c r="E12" s="145">
        <v>1</v>
      </c>
      <c r="F12" s="105" t="s">
        <v>41</v>
      </c>
      <c r="G12" s="107">
        <v>1</v>
      </c>
      <c r="H12" s="108">
        <v>1</v>
      </c>
      <c r="I12" s="105"/>
      <c r="J12" s="105"/>
      <c r="K12" s="105"/>
      <c r="L12" s="105"/>
      <c r="M12" s="105"/>
      <c r="N12" s="105"/>
      <c r="O12" s="105"/>
      <c r="P12" s="105"/>
      <c r="Q12" s="105"/>
      <c r="R12" s="105"/>
      <c r="S12" s="105"/>
      <c r="T12" s="105">
        <v>1</v>
      </c>
      <c r="U12" s="216"/>
      <c r="V12" s="218">
        <f t="shared" ref="V12:V15" si="0">+SUM(I12:T12)/H12</f>
        <v>1</v>
      </c>
      <c r="W12" s="150" t="s">
        <v>779</v>
      </c>
      <c r="X12" s="171" t="s">
        <v>780</v>
      </c>
      <c r="Y12" s="172" t="s">
        <v>662</v>
      </c>
      <c r="Z12" s="107" t="s">
        <v>117</v>
      </c>
    </row>
    <row r="13" spans="1:26" s="82" customFormat="1" ht="114">
      <c r="A13" s="99" t="s">
        <v>113</v>
      </c>
      <c r="B13" s="100" t="s">
        <v>366</v>
      </c>
      <c r="C13" s="101" t="s">
        <v>362</v>
      </c>
      <c r="D13" s="145">
        <v>1</v>
      </c>
      <c r="E13" s="145">
        <v>1</v>
      </c>
      <c r="F13" s="105" t="s">
        <v>41</v>
      </c>
      <c r="G13" s="107">
        <v>1</v>
      </c>
      <c r="H13" s="108">
        <v>1</v>
      </c>
      <c r="I13" s="105"/>
      <c r="J13" s="105"/>
      <c r="K13" s="105"/>
      <c r="L13" s="105"/>
      <c r="M13" s="105"/>
      <c r="N13" s="105"/>
      <c r="O13" s="105"/>
      <c r="P13" s="105"/>
      <c r="Q13" s="105"/>
      <c r="R13" s="105"/>
      <c r="S13" s="105"/>
      <c r="T13" s="105">
        <v>1</v>
      </c>
      <c r="U13" s="216"/>
      <c r="V13" s="218">
        <f t="shared" si="0"/>
        <v>1</v>
      </c>
      <c r="W13" s="150" t="s">
        <v>781</v>
      </c>
      <c r="X13" s="171" t="s">
        <v>782</v>
      </c>
      <c r="Y13" s="172" t="s">
        <v>662</v>
      </c>
      <c r="Z13" s="107" t="s">
        <v>117</v>
      </c>
    </row>
    <row r="14" spans="1:26" s="82" customFormat="1" ht="114">
      <c r="A14" s="99" t="s">
        <v>113</v>
      </c>
      <c r="B14" s="100" t="s">
        <v>367</v>
      </c>
      <c r="C14" s="101" t="s">
        <v>362</v>
      </c>
      <c r="D14" s="145">
        <v>1</v>
      </c>
      <c r="E14" s="145">
        <v>1</v>
      </c>
      <c r="F14" s="105" t="s">
        <v>41</v>
      </c>
      <c r="G14" s="107">
        <v>1</v>
      </c>
      <c r="H14" s="108">
        <v>1</v>
      </c>
      <c r="I14" s="105"/>
      <c r="J14" s="105"/>
      <c r="K14" s="105"/>
      <c r="L14" s="105"/>
      <c r="M14" s="105"/>
      <c r="N14" s="105"/>
      <c r="O14" s="105"/>
      <c r="P14" s="105"/>
      <c r="Q14" s="105"/>
      <c r="R14" s="105"/>
      <c r="S14" s="105"/>
      <c r="T14" s="105">
        <v>1</v>
      </c>
      <c r="U14" s="216"/>
      <c r="V14" s="218">
        <f t="shared" si="0"/>
        <v>1</v>
      </c>
      <c r="W14" s="150" t="s">
        <v>783</v>
      </c>
      <c r="X14" s="171" t="s">
        <v>784</v>
      </c>
      <c r="Y14" s="172" t="s">
        <v>662</v>
      </c>
      <c r="Z14" s="107" t="s">
        <v>117</v>
      </c>
    </row>
    <row r="15" spans="1:26" s="82" customFormat="1" ht="114">
      <c r="A15" s="99" t="s">
        <v>113</v>
      </c>
      <c r="B15" s="100" t="s">
        <v>368</v>
      </c>
      <c r="C15" s="101" t="s">
        <v>362</v>
      </c>
      <c r="D15" s="145">
        <v>1</v>
      </c>
      <c r="E15" s="145">
        <v>1</v>
      </c>
      <c r="F15" s="105" t="s">
        <v>41</v>
      </c>
      <c r="G15" s="107">
        <v>2</v>
      </c>
      <c r="H15" s="108">
        <v>2</v>
      </c>
      <c r="I15" s="105"/>
      <c r="J15" s="105"/>
      <c r="K15" s="105"/>
      <c r="L15" s="105"/>
      <c r="M15" s="105"/>
      <c r="N15" s="105">
        <v>1</v>
      </c>
      <c r="O15" s="105"/>
      <c r="P15" s="105"/>
      <c r="Q15" s="105"/>
      <c r="R15" s="105"/>
      <c r="S15" s="105"/>
      <c r="T15" s="105">
        <v>1</v>
      </c>
      <c r="U15" s="216"/>
      <c r="V15" s="218">
        <f t="shared" si="0"/>
        <v>1</v>
      </c>
      <c r="W15" s="150" t="s">
        <v>785</v>
      </c>
      <c r="X15" s="171" t="s">
        <v>786</v>
      </c>
      <c r="Y15" s="172" t="s">
        <v>662</v>
      </c>
      <c r="Z15" s="107" t="s">
        <v>117</v>
      </c>
    </row>
    <row r="16" spans="1:26" s="54" customFormat="1">
      <c r="A16" s="64" t="s">
        <v>369</v>
      </c>
      <c r="B16" s="64"/>
      <c r="C16" s="64"/>
      <c r="D16" s="64"/>
      <c r="E16" s="126"/>
      <c r="F16" s="64"/>
      <c r="G16" s="64"/>
      <c r="H16" s="64"/>
      <c r="I16" s="126"/>
      <c r="J16" s="126"/>
      <c r="K16" s="126"/>
      <c r="L16" s="126"/>
      <c r="M16" s="126"/>
      <c r="N16" s="126"/>
      <c r="O16" s="126"/>
      <c r="P16" s="126"/>
      <c r="Q16" s="126"/>
      <c r="R16" s="126"/>
      <c r="S16" s="126"/>
      <c r="T16" s="126"/>
      <c r="U16" s="64"/>
      <c r="V16" s="64"/>
      <c r="W16" s="64"/>
      <c r="X16" s="64"/>
      <c r="Y16" s="64"/>
      <c r="Z16" s="64"/>
    </row>
    <row r="17" spans="1:26" s="82" customFormat="1" ht="114">
      <c r="A17" s="99" t="s">
        <v>113</v>
      </c>
      <c r="B17" s="100" t="s">
        <v>370</v>
      </c>
      <c r="C17" s="101" t="s">
        <v>362</v>
      </c>
      <c r="D17" s="145"/>
      <c r="E17" s="145"/>
      <c r="F17" s="105" t="s">
        <v>41</v>
      </c>
      <c r="G17" s="107">
        <v>4</v>
      </c>
      <c r="H17" s="108">
        <v>2</v>
      </c>
      <c r="I17" s="105"/>
      <c r="J17" s="105"/>
      <c r="K17" s="105">
        <v>1</v>
      </c>
      <c r="L17" s="105"/>
      <c r="M17" s="105"/>
      <c r="N17" s="105">
        <v>1</v>
      </c>
      <c r="O17" s="105"/>
      <c r="P17" s="105"/>
      <c r="Q17" s="105"/>
      <c r="R17" s="105"/>
      <c r="S17" s="105"/>
      <c r="T17" s="105"/>
      <c r="U17" s="216"/>
      <c r="V17" s="218">
        <f t="shared" ref="V17:V23" si="1">+SUM(I17:T17)/H17</f>
        <v>1</v>
      </c>
      <c r="W17" s="150" t="s">
        <v>371</v>
      </c>
      <c r="X17" s="171"/>
      <c r="Y17" s="172" t="s">
        <v>662</v>
      </c>
      <c r="Z17" s="107" t="s">
        <v>117</v>
      </c>
    </row>
    <row r="18" spans="1:26" s="82" customFormat="1" ht="114">
      <c r="A18" s="99" t="s">
        <v>113</v>
      </c>
      <c r="B18" s="100" t="s">
        <v>372</v>
      </c>
      <c r="C18" s="101" t="s">
        <v>362</v>
      </c>
      <c r="D18" s="145">
        <v>1</v>
      </c>
      <c r="E18" s="145">
        <v>1</v>
      </c>
      <c r="F18" s="105" t="s">
        <v>41</v>
      </c>
      <c r="G18" s="107">
        <v>4</v>
      </c>
      <c r="H18" s="108">
        <v>4</v>
      </c>
      <c r="I18" s="105"/>
      <c r="J18" s="105"/>
      <c r="K18" s="105">
        <v>1</v>
      </c>
      <c r="L18" s="105"/>
      <c r="M18" s="105"/>
      <c r="N18" s="105">
        <v>1</v>
      </c>
      <c r="O18" s="105"/>
      <c r="P18" s="105"/>
      <c r="Q18" s="105">
        <v>1</v>
      </c>
      <c r="R18" s="105"/>
      <c r="S18" s="105"/>
      <c r="T18" s="105">
        <v>1</v>
      </c>
      <c r="U18" s="216"/>
      <c r="V18" s="218">
        <f t="shared" si="1"/>
        <v>1</v>
      </c>
      <c r="W18" s="150" t="s">
        <v>787</v>
      </c>
      <c r="X18" s="171" t="s">
        <v>788</v>
      </c>
      <c r="Y18" s="172" t="s">
        <v>662</v>
      </c>
      <c r="Z18" s="107" t="s">
        <v>117</v>
      </c>
    </row>
    <row r="19" spans="1:26" s="82" customFormat="1" ht="114">
      <c r="A19" s="99" t="s">
        <v>113</v>
      </c>
      <c r="B19" s="100" t="s">
        <v>373</v>
      </c>
      <c r="C19" s="101" t="s">
        <v>362</v>
      </c>
      <c r="D19" s="145">
        <v>1</v>
      </c>
      <c r="E19" s="145">
        <v>1</v>
      </c>
      <c r="F19" s="105" t="s">
        <v>41</v>
      </c>
      <c r="G19" s="107">
        <v>4</v>
      </c>
      <c r="H19" s="108">
        <v>4</v>
      </c>
      <c r="I19" s="105"/>
      <c r="J19" s="105"/>
      <c r="K19" s="105">
        <v>1</v>
      </c>
      <c r="L19" s="105"/>
      <c r="M19" s="105"/>
      <c r="N19" s="105">
        <v>1</v>
      </c>
      <c r="O19" s="105"/>
      <c r="P19" s="105"/>
      <c r="Q19" s="105">
        <v>1</v>
      </c>
      <c r="R19" s="105"/>
      <c r="S19" s="105"/>
      <c r="T19" s="105">
        <v>1</v>
      </c>
      <c r="U19" s="216"/>
      <c r="V19" s="218">
        <f t="shared" si="1"/>
        <v>1</v>
      </c>
      <c r="W19" s="150" t="s">
        <v>787</v>
      </c>
      <c r="X19" s="171" t="s">
        <v>789</v>
      </c>
      <c r="Y19" s="172" t="s">
        <v>662</v>
      </c>
      <c r="Z19" s="107" t="s">
        <v>117</v>
      </c>
    </row>
    <row r="20" spans="1:26" s="82" customFormat="1" ht="114">
      <c r="A20" s="99" t="s">
        <v>113</v>
      </c>
      <c r="B20" s="100" t="s">
        <v>374</v>
      </c>
      <c r="C20" s="101" t="s">
        <v>362</v>
      </c>
      <c r="D20" s="145">
        <v>1</v>
      </c>
      <c r="E20" s="145">
        <v>1</v>
      </c>
      <c r="F20" s="105" t="s">
        <v>41</v>
      </c>
      <c r="G20" s="107">
        <v>2</v>
      </c>
      <c r="H20" s="108">
        <v>2</v>
      </c>
      <c r="I20" s="105"/>
      <c r="J20" s="105"/>
      <c r="K20" s="105"/>
      <c r="L20" s="105"/>
      <c r="M20" s="105"/>
      <c r="N20" s="105">
        <v>1</v>
      </c>
      <c r="O20" s="105"/>
      <c r="P20" s="105"/>
      <c r="Q20" s="105"/>
      <c r="R20" s="105"/>
      <c r="S20" s="105"/>
      <c r="T20" s="105">
        <v>1</v>
      </c>
      <c r="U20" s="216"/>
      <c r="V20" s="218">
        <f t="shared" si="1"/>
        <v>1</v>
      </c>
      <c r="W20" s="150" t="s">
        <v>790</v>
      </c>
      <c r="X20" s="171" t="s">
        <v>791</v>
      </c>
      <c r="Y20" s="172" t="s">
        <v>662</v>
      </c>
      <c r="Z20" s="107" t="s">
        <v>117</v>
      </c>
    </row>
    <row r="21" spans="1:26" s="82" customFormat="1" ht="114">
      <c r="A21" s="99" t="s">
        <v>113</v>
      </c>
      <c r="B21" s="100" t="s">
        <v>375</v>
      </c>
      <c r="C21" s="101" t="s">
        <v>362</v>
      </c>
      <c r="D21" s="145">
        <v>1</v>
      </c>
      <c r="E21" s="145">
        <v>1</v>
      </c>
      <c r="F21" s="105" t="s">
        <v>41</v>
      </c>
      <c r="G21" s="107">
        <v>4</v>
      </c>
      <c r="H21" s="108">
        <v>4</v>
      </c>
      <c r="I21" s="105"/>
      <c r="J21" s="105"/>
      <c r="K21" s="105">
        <v>1</v>
      </c>
      <c r="L21" s="105"/>
      <c r="M21" s="105"/>
      <c r="N21" s="105">
        <v>1</v>
      </c>
      <c r="O21" s="105"/>
      <c r="P21" s="105"/>
      <c r="Q21" s="105">
        <v>1</v>
      </c>
      <c r="R21" s="105"/>
      <c r="S21" s="105"/>
      <c r="T21" s="105">
        <v>1</v>
      </c>
      <c r="U21" s="216"/>
      <c r="V21" s="218">
        <f t="shared" si="1"/>
        <v>1</v>
      </c>
      <c r="W21" s="150" t="s">
        <v>792</v>
      </c>
      <c r="X21" s="171" t="s">
        <v>793</v>
      </c>
      <c r="Y21" s="172" t="s">
        <v>662</v>
      </c>
      <c r="Z21" s="107" t="s">
        <v>117</v>
      </c>
    </row>
    <row r="22" spans="1:26" s="82" customFormat="1" ht="114">
      <c r="A22" s="99" t="s">
        <v>113</v>
      </c>
      <c r="B22" s="100" t="s">
        <v>376</v>
      </c>
      <c r="C22" s="101" t="s">
        <v>362</v>
      </c>
      <c r="D22" s="145">
        <v>1</v>
      </c>
      <c r="E22" s="145">
        <v>1</v>
      </c>
      <c r="F22" s="105" t="s">
        <v>41</v>
      </c>
      <c r="G22" s="107">
        <v>4</v>
      </c>
      <c r="H22" s="108">
        <v>4</v>
      </c>
      <c r="I22" s="105"/>
      <c r="J22" s="105"/>
      <c r="K22" s="105">
        <v>1</v>
      </c>
      <c r="L22" s="105"/>
      <c r="M22" s="105"/>
      <c r="N22" s="105">
        <v>1</v>
      </c>
      <c r="O22" s="105"/>
      <c r="P22" s="105"/>
      <c r="Q22" s="105">
        <v>1</v>
      </c>
      <c r="R22" s="105"/>
      <c r="S22" s="105"/>
      <c r="T22" s="105">
        <v>1</v>
      </c>
      <c r="U22" s="216"/>
      <c r="V22" s="218">
        <f t="shared" si="1"/>
        <v>1</v>
      </c>
      <c r="W22" s="150" t="s">
        <v>787</v>
      </c>
      <c r="X22" s="171" t="s">
        <v>794</v>
      </c>
      <c r="Y22" s="172" t="s">
        <v>662</v>
      </c>
      <c r="Z22" s="107" t="s">
        <v>117</v>
      </c>
    </row>
    <row r="23" spans="1:26" s="82" customFormat="1" ht="114">
      <c r="A23" s="99" t="s">
        <v>113</v>
      </c>
      <c r="B23" s="100" t="s">
        <v>377</v>
      </c>
      <c r="C23" s="101" t="s">
        <v>362</v>
      </c>
      <c r="D23" s="145">
        <v>1</v>
      </c>
      <c r="E23" s="145">
        <v>1</v>
      </c>
      <c r="F23" s="105" t="s">
        <v>41</v>
      </c>
      <c r="G23" s="107">
        <v>4</v>
      </c>
      <c r="H23" s="108">
        <v>4</v>
      </c>
      <c r="I23" s="105"/>
      <c r="J23" s="105"/>
      <c r="K23" s="105">
        <v>1</v>
      </c>
      <c r="L23" s="105"/>
      <c r="M23" s="105"/>
      <c r="N23" s="105">
        <v>1</v>
      </c>
      <c r="O23" s="105"/>
      <c r="P23" s="105"/>
      <c r="Q23" s="105">
        <v>1</v>
      </c>
      <c r="R23" s="105"/>
      <c r="S23" s="105"/>
      <c r="T23" s="105">
        <v>1</v>
      </c>
      <c r="U23" s="216"/>
      <c r="V23" s="218">
        <f t="shared" si="1"/>
        <v>1</v>
      </c>
      <c r="W23" s="150" t="s">
        <v>795</v>
      </c>
      <c r="X23" s="171" t="s">
        <v>796</v>
      </c>
      <c r="Y23" s="172" t="s">
        <v>662</v>
      </c>
      <c r="Z23" s="107" t="s">
        <v>117</v>
      </c>
    </row>
    <row r="24" spans="1:26" s="65" customFormat="1" ht="12">
      <c r="A24" s="65" t="s">
        <v>378</v>
      </c>
      <c r="E24" s="127"/>
      <c r="I24" s="127"/>
      <c r="J24" s="127"/>
      <c r="K24" s="127"/>
      <c r="L24" s="127"/>
      <c r="M24" s="127"/>
      <c r="N24" s="127"/>
      <c r="O24" s="127"/>
      <c r="P24" s="127"/>
      <c r="Q24" s="127"/>
      <c r="R24" s="127"/>
      <c r="S24" s="127"/>
      <c r="T24" s="127"/>
    </row>
    <row r="25" spans="1:26" s="82" customFormat="1" ht="114">
      <c r="A25" s="99" t="s">
        <v>113</v>
      </c>
      <c r="B25" s="100" t="s">
        <v>379</v>
      </c>
      <c r="C25" s="101" t="s">
        <v>362</v>
      </c>
      <c r="D25" s="145">
        <v>1</v>
      </c>
      <c r="E25" s="145">
        <v>1</v>
      </c>
      <c r="F25" s="105" t="s">
        <v>41</v>
      </c>
      <c r="G25" s="107">
        <v>4</v>
      </c>
      <c r="H25" s="108">
        <v>4</v>
      </c>
      <c r="I25" s="105"/>
      <c r="J25" s="105"/>
      <c r="K25" s="105">
        <v>1</v>
      </c>
      <c r="L25" s="105"/>
      <c r="M25" s="105"/>
      <c r="N25" s="105">
        <v>1</v>
      </c>
      <c r="O25" s="105"/>
      <c r="P25" s="105"/>
      <c r="Q25" s="105">
        <v>1</v>
      </c>
      <c r="R25" s="105"/>
      <c r="S25" s="105"/>
      <c r="T25" s="105">
        <v>1</v>
      </c>
      <c r="U25" s="216"/>
      <c r="V25" s="218">
        <f>+SUM(I25:T25)/H25</f>
        <v>1</v>
      </c>
      <c r="W25" s="150" t="s">
        <v>797</v>
      </c>
      <c r="X25" s="171" t="s">
        <v>798</v>
      </c>
      <c r="Y25" s="172" t="s">
        <v>662</v>
      </c>
      <c r="Z25" s="107" t="s">
        <v>117</v>
      </c>
    </row>
    <row r="26" spans="1:26" s="82" customFormat="1" ht="114">
      <c r="A26" s="99" t="s">
        <v>113</v>
      </c>
      <c r="B26" s="100" t="s">
        <v>380</v>
      </c>
      <c r="C26" s="101" t="s">
        <v>362</v>
      </c>
      <c r="D26" s="145"/>
      <c r="E26" s="145"/>
      <c r="F26" s="105" t="s">
        <v>41</v>
      </c>
      <c r="G26" s="107">
        <v>1</v>
      </c>
      <c r="H26" s="108">
        <v>1</v>
      </c>
      <c r="I26" s="105"/>
      <c r="J26" s="105"/>
      <c r="K26" s="105"/>
      <c r="L26" s="105">
        <v>1</v>
      </c>
      <c r="M26" s="105"/>
      <c r="N26" s="105"/>
      <c r="O26" s="105"/>
      <c r="P26" s="105"/>
      <c r="Q26" s="105"/>
      <c r="R26" s="105"/>
      <c r="S26" s="105"/>
      <c r="T26" s="105"/>
      <c r="U26" s="216"/>
      <c r="V26" s="218">
        <f>+SUM(I26:T26)/H26</f>
        <v>1</v>
      </c>
      <c r="W26" s="150" t="s">
        <v>381</v>
      </c>
      <c r="X26" s="171"/>
      <c r="Y26" s="172" t="s">
        <v>662</v>
      </c>
      <c r="Z26" s="107" t="s">
        <v>117</v>
      </c>
    </row>
    <row r="27" spans="1:26" s="66" customFormat="1" ht="12">
      <c r="A27" s="66" t="s">
        <v>382</v>
      </c>
      <c r="E27" s="128"/>
      <c r="I27" s="128"/>
      <c r="J27" s="128"/>
      <c r="K27" s="128"/>
      <c r="L27" s="128"/>
      <c r="M27" s="128"/>
      <c r="N27" s="128"/>
      <c r="O27" s="128"/>
      <c r="P27" s="128"/>
      <c r="Q27" s="128"/>
      <c r="R27" s="128"/>
      <c r="S27" s="128"/>
      <c r="T27" s="128"/>
    </row>
    <row r="28" spans="1:26" s="82" customFormat="1" ht="114">
      <c r="A28" s="99" t="s">
        <v>113</v>
      </c>
      <c r="B28" s="100" t="s">
        <v>383</v>
      </c>
      <c r="C28" s="101" t="s">
        <v>362</v>
      </c>
      <c r="D28" s="145">
        <v>1</v>
      </c>
      <c r="E28" s="145">
        <v>1</v>
      </c>
      <c r="F28" s="105" t="s">
        <v>41</v>
      </c>
      <c r="G28" s="107">
        <v>4</v>
      </c>
      <c r="H28" s="108">
        <v>4</v>
      </c>
      <c r="I28" s="105"/>
      <c r="J28" s="105"/>
      <c r="K28" s="105">
        <v>1</v>
      </c>
      <c r="L28" s="105"/>
      <c r="M28" s="105"/>
      <c r="N28" s="105">
        <v>1</v>
      </c>
      <c r="O28" s="105"/>
      <c r="P28" s="105"/>
      <c r="Q28" s="105">
        <v>1</v>
      </c>
      <c r="R28" s="105"/>
      <c r="S28" s="105"/>
      <c r="T28" s="105">
        <v>1</v>
      </c>
      <c r="U28" s="216"/>
      <c r="V28" s="218">
        <f t="shared" ref="V28:V34" si="2">+SUM(I28:T28)/H28</f>
        <v>1</v>
      </c>
      <c r="W28" s="150" t="s">
        <v>799</v>
      </c>
      <c r="X28" s="171" t="s">
        <v>800</v>
      </c>
      <c r="Y28" s="172" t="s">
        <v>662</v>
      </c>
      <c r="Z28" s="107" t="s">
        <v>117</v>
      </c>
    </row>
    <row r="29" spans="1:26" s="82" customFormat="1" ht="114">
      <c r="A29" s="99" t="s">
        <v>113</v>
      </c>
      <c r="B29" s="100" t="s">
        <v>384</v>
      </c>
      <c r="C29" s="101" t="s">
        <v>362</v>
      </c>
      <c r="D29" s="145">
        <v>1</v>
      </c>
      <c r="E29" s="145">
        <v>1</v>
      </c>
      <c r="F29" s="105" t="s">
        <v>41</v>
      </c>
      <c r="G29" s="107">
        <v>2</v>
      </c>
      <c r="H29" s="108">
        <v>2</v>
      </c>
      <c r="I29" s="105"/>
      <c r="J29" s="105"/>
      <c r="K29" s="105"/>
      <c r="L29" s="105"/>
      <c r="M29" s="105"/>
      <c r="N29" s="105">
        <v>1</v>
      </c>
      <c r="O29" s="105"/>
      <c r="P29" s="105"/>
      <c r="Q29" s="105"/>
      <c r="R29" s="105"/>
      <c r="S29" s="105"/>
      <c r="T29" s="105">
        <v>1</v>
      </c>
      <c r="U29" s="216"/>
      <c r="V29" s="218">
        <f t="shared" si="2"/>
        <v>1</v>
      </c>
      <c r="W29" s="150" t="s">
        <v>801</v>
      </c>
      <c r="X29" s="171" t="s">
        <v>802</v>
      </c>
      <c r="Y29" s="172" t="s">
        <v>662</v>
      </c>
      <c r="Z29" s="107" t="s">
        <v>117</v>
      </c>
    </row>
    <row r="30" spans="1:26" s="82" customFormat="1" ht="114">
      <c r="A30" s="99" t="s">
        <v>113</v>
      </c>
      <c r="B30" s="100" t="s">
        <v>386</v>
      </c>
      <c r="C30" s="101" t="s">
        <v>362</v>
      </c>
      <c r="D30" s="145"/>
      <c r="E30" s="145"/>
      <c r="F30" s="105" t="s">
        <v>41</v>
      </c>
      <c r="G30" s="107">
        <v>1</v>
      </c>
      <c r="H30" s="108">
        <v>1</v>
      </c>
      <c r="I30" s="105"/>
      <c r="J30" s="105"/>
      <c r="K30" s="105"/>
      <c r="L30" s="105"/>
      <c r="M30" s="105"/>
      <c r="N30" s="105">
        <v>1</v>
      </c>
      <c r="O30" s="105"/>
      <c r="P30" s="105"/>
      <c r="Q30" s="105"/>
      <c r="R30" s="105"/>
      <c r="S30" s="105"/>
      <c r="T30" s="105"/>
      <c r="U30" s="216"/>
      <c r="V30" s="218">
        <f t="shared" si="2"/>
        <v>1</v>
      </c>
      <c r="W30" s="150" t="s">
        <v>385</v>
      </c>
      <c r="X30" s="171" t="s">
        <v>850</v>
      </c>
      <c r="Y30" s="172" t="s">
        <v>662</v>
      </c>
      <c r="Z30" s="107" t="s">
        <v>117</v>
      </c>
    </row>
    <row r="31" spans="1:26" s="82" customFormat="1" ht="114">
      <c r="A31" s="99" t="s">
        <v>113</v>
      </c>
      <c r="B31" s="100" t="s">
        <v>387</v>
      </c>
      <c r="C31" s="101" t="s">
        <v>362</v>
      </c>
      <c r="D31" s="145">
        <v>1</v>
      </c>
      <c r="E31" s="145">
        <v>1</v>
      </c>
      <c r="F31" s="105" t="s">
        <v>41</v>
      </c>
      <c r="G31" s="107">
        <v>1</v>
      </c>
      <c r="H31" s="108">
        <v>1</v>
      </c>
      <c r="I31" s="105"/>
      <c r="J31" s="105"/>
      <c r="K31" s="105"/>
      <c r="L31" s="105"/>
      <c r="M31" s="105"/>
      <c r="N31" s="105"/>
      <c r="O31" s="105"/>
      <c r="P31" s="105"/>
      <c r="Q31" s="105"/>
      <c r="R31" s="105"/>
      <c r="S31" s="105"/>
      <c r="T31" s="105">
        <v>1</v>
      </c>
      <c r="U31" s="216"/>
      <c r="V31" s="218">
        <f t="shared" si="2"/>
        <v>1</v>
      </c>
      <c r="W31" s="150" t="s">
        <v>803</v>
      </c>
      <c r="X31" s="171" t="s">
        <v>804</v>
      </c>
      <c r="Y31" s="172" t="s">
        <v>662</v>
      </c>
      <c r="Z31" s="107" t="s">
        <v>117</v>
      </c>
    </row>
    <row r="32" spans="1:26" s="82" customFormat="1" ht="114">
      <c r="A32" s="99" t="s">
        <v>113</v>
      </c>
      <c r="B32" s="100" t="s">
        <v>388</v>
      </c>
      <c r="C32" s="101" t="s">
        <v>362</v>
      </c>
      <c r="D32" s="145"/>
      <c r="E32" s="145"/>
      <c r="F32" s="105" t="s">
        <v>41</v>
      </c>
      <c r="G32" s="107">
        <v>1</v>
      </c>
      <c r="H32" s="108">
        <v>1</v>
      </c>
      <c r="I32" s="105"/>
      <c r="J32" s="105"/>
      <c r="K32" s="105"/>
      <c r="L32" s="105"/>
      <c r="M32" s="105"/>
      <c r="N32" s="105">
        <v>1</v>
      </c>
      <c r="O32" s="105"/>
      <c r="P32" s="105"/>
      <c r="Q32" s="105"/>
      <c r="R32" s="105"/>
      <c r="S32" s="105"/>
      <c r="T32" s="105"/>
      <c r="U32" s="216"/>
      <c r="V32" s="218">
        <f t="shared" si="2"/>
        <v>1</v>
      </c>
      <c r="W32" s="150" t="s">
        <v>389</v>
      </c>
      <c r="X32" s="171" t="s">
        <v>850</v>
      </c>
      <c r="Y32" s="172" t="s">
        <v>662</v>
      </c>
      <c r="Z32" s="107" t="s">
        <v>117</v>
      </c>
    </row>
    <row r="33" spans="1:26" s="82" customFormat="1" ht="114">
      <c r="A33" s="99" t="s">
        <v>113</v>
      </c>
      <c r="B33" s="100" t="s">
        <v>390</v>
      </c>
      <c r="C33" s="101" t="s">
        <v>362</v>
      </c>
      <c r="D33" s="145">
        <v>1</v>
      </c>
      <c r="E33" s="145">
        <v>1</v>
      </c>
      <c r="F33" s="105" t="s">
        <v>41</v>
      </c>
      <c r="G33" s="107">
        <v>1</v>
      </c>
      <c r="H33" s="108">
        <v>1</v>
      </c>
      <c r="I33" s="105"/>
      <c r="J33" s="105"/>
      <c r="K33" s="105"/>
      <c r="L33" s="105"/>
      <c r="M33" s="105"/>
      <c r="N33" s="105"/>
      <c r="O33" s="105"/>
      <c r="P33" s="105"/>
      <c r="Q33" s="105"/>
      <c r="R33" s="105"/>
      <c r="S33" s="105"/>
      <c r="T33" s="105">
        <v>1</v>
      </c>
      <c r="U33" s="216"/>
      <c r="V33" s="218">
        <f t="shared" si="2"/>
        <v>1</v>
      </c>
      <c r="W33" s="150" t="s">
        <v>805</v>
      </c>
      <c r="X33" s="171" t="s">
        <v>806</v>
      </c>
      <c r="Y33" s="172" t="s">
        <v>662</v>
      </c>
      <c r="Z33" s="107" t="s">
        <v>117</v>
      </c>
    </row>
    <row r="34" spans="1:26" s="82" customFormat="1" ht="114">
      <c r="A34" s="99" t="s">
        <v>113</v>
      </c>
      <c r="B34" s="100" t="s">
        <v>391</v>
      </c>
      <c r="C34" s="101" t="s">
        <v>362</v>
      </c>
      <c r="D34" s="145">
        <v>1</v>
      </c>
      <c r="E34" s="145">
        <v>1</v>
      </c>
      <c r="F34" s="105" t="s">
        <v>41</v>
      </c>
      <c r="G34" s="107">
        <v>1</v>
      </c>
      <c r="H34" s="108">
        <v>1</v>
      </c>
      <c r="I34" s="105"/>
      <c r="J34" s="105"/>
      <c r="K34" s="105"/>
      <c r="L34" s="105"/>
      <c r="M34" s="105"/>
      <c r="N34" s="105"/>
      <c r="O34" s="105"/>
      <c r="P34" s="105"/>
      <c r="Q34" s="105"/>
      <c r="R34" s="105"/>
      <c r="S34" s="105"/>
      <c r="T34" s="105">
        <v>1</v>
      </c>
      <c r="U34" s="216"/>
      <c r="V34" s="218">
        <f t="shared" si="2"/>
        <v>1</v>
      </c>
      <c r="W34" s="150" t="s">
        <v>807</v>
      </c>
      <c r="X34" s="171" t="s">
        <v>808</v>
      </c>
      <c r="Y34" s="172" t="s">
        <v>662</v>
      </c>
      <c r="Z34" s="107" t="s">
        <v>117</v>
      </c>
    </row>
    <row r="35" spans="1:26" s="54" customFormat="1">
      <c r="A35" s="67" t="s">
        <v>392</v>
      </c>
      <c r="B35" s="192"/>
      <c r="C35" s="193"/>
      <c r="D35" s="68"/>
      <c r="E35" s="129"/>
      <c r="F35" s="68"/>
      <c r="G35" s="68"/>
      <c r="H35" s="68"/>
      <c r="I35" s="129"/>
      <c r="J35" s="130"/>
      <c r="K35" s="130"/>
      <c r="L35" s="130"/>
      <c r="M35" s="130"/>
      <c r="N35" s="131"/>
      <c r="O35" s="130"/>
      <c r="P35" s="130"/>
      <c r="Q35" s="130"/>
      <c r="R35" s="130"/>
      <c r="S35" s="130"/>
      <c r="T35" s="131"/>
      <c r="U35" s="69"/>
      <c r="V35" s="69"/>
      <c r="W35" s="69"/>
      <c r="X35" s="69"/>
      <c r="Y35" s="69"/>
      <c r="Z35" s="69"/>
    </row>
    <row r="36" spans="1:26" s="82" customFormat="1" ht="114">
      <c r="A36" s="99" t="s">
        <v>113</v>
      </c>
      <c r="B36" s="100" t="s">
        <v>393</v>
      </c>
      <c r="C36" s="101" t="s">
        <v>362</v>
      </c>
      <c r="D36" s="145">
        <v>1</v>
      </c>
      <c r="E36" s="145">
        <v>1</v>
      </c>
      <c r="F36" s="105" t="s">
        <v>41</v>
      </c>
      <c r="G36" s="107">
        <v>2</v>
      </c>
      <c r="H36" s="108">
        <v>2</v>
      </c>
      <c r="I36" s="105"/>
      <c r="J36" s="105"/>
      <c r="K36" s="105"/>
      <c r="L36" s="105"/>
      <c r="M36" s="105"/>
      <c r="N36" s="105">
        <v>1</v>
      </c>
      <c r="O36" s="105"/>
      <c r="P36" s="105"/>
      <c r="Q36" s="105"/>
      <c r="R36" s="105"/>
      <c r="S36" s="105"/>
      <c r="T36" s="105">
        <v>1</v>
      </c>
      <c r="U36" s="216"/>
      <c r="V36" s="218">
        <f t="shared" ref="V36:V39" si="3">+SUM(I36:T36)/H36</f>
        <v>1</v>
      </c>
      <c r="W36" s="150" t="s">
        <v>809</v>
      </c>
      <c r="X36" s="171" t="s">
        <v>810</v>
      </c>
      <c r="Y36" s="172" t="s">
        <v>662</v>
      </c>
      <c r="Z36" s="107" t="s">
        <v>117</v>
      </c>
    </row>
    <row r="37" spans="1:26" s="82" customFormat="1" ht="114">
      <c r="A37" s="99" t="s">
        <v>113</v>
      </c>
      <c r="B37" s="100" t="s">
        <v>394</v>
      </c>
      <c r="C37" s="101" t="s">
        <v>362</v>
      </c>
      <c r="D37" s="145">
        <v>1</v>
      </c>
      <c r="E37" s="145">
        <v>1</v>
      </c>
      <c r="F37" s="105" t="s">
        <v>41</v>
      </c>
      <c r="G37" s="107">
        <v>4</v>
      </c>
      <c r="H37" s="108">
        <v>4</v>
      </c>
      <c r="I37" s="105"/>
      <c r="J37" s="105"/>
      <c r="K37" s="105">
        <v>1</v>
      </c>
      <c r="L37" s="105"/>
      <c r="M37" s="105"/>
      <c r="N37" s="105">
        <v>1</v>
      </c>
      <c r="O37" s="105"/>
      <c r="P37" s="105"/>
      <c r="Q37" s="105">
        <v>1</v>
      </c>
      <c r="R37" s="105"/>
      <c r="S37" s="105"/>
      <c r="T37" s="105">
        <v>1</v>
      </c>
      <c r="U37" s="216"/>
      <c r="V37" s="218">
        <f t="shared" si="3"/>
        <v>1</v>
      </c>
      <c r="W37" s="150" t="s">
        <v>811</v>
      </c>
      <c r="X37" s="171" t="s">
        <v>812</v>
      </c>
      <c r="Y37" s="172" t="s">
        <v>662</v>
      </c>
      <c r="Z37" s="107" t="s">
        <v>117</v>
      </c>
    </row>
    <row r="38" spans="1:26" s="82" customFormat="1" ht="114">
      <c r="A38" s="99" t="s">
        <v>113</v>
      </c>
      <c r="B38" s="100" t="s">
        <v>395</v>
      </c>
      <c r="C38" s="101" t="s">
        <v>362</v>
      </c>
      <c r="D38" s="145">
        <v>1</v>
      </c>
      <c r="E38" s="145">
        <v>1</v>
      </c>
      <c r="F38" s="105" t="s">
        <v>41</v>
      </c>
      <c r="G38" s="107">
        <v>4</v>
      </c>
      <c r="H38" s="108">
        <v>4</v>
      </c>
      <c r="I38" s="105"/>
      <c r="J38" s="105"/>
      <c r="K38" s="105">
        <v>1</v>
      </c>
      <c r="L38" s="105"/>
      <c r="M38" s="105"/>
      <c r="N38" s="105">
        <v>1</v>
      </c>
      <c r="O38" s="105"/>
      <c r="P38" s="105"/>
      <c r="Q38" s="105">
        <v>1</v>
      </c>
      <c r="R38" s="105"/>
      <c r="S38" s="105"/>
      <c r="T38" s="105">
        <v>1</v>
      </c>
      <c r="U38" s="216"/>
      <c r="V38" s="218">
        <f t="shared" si="3"/>
        <v>1</v>
      </c>
      <c r="W38" s="150" t="s">
        <v>813</v>
      </c>
      <c r="X38" s="171" t="s">
        <v>814</v>
      </c>
      <c r="Y38" s="172" t="s">
        <v>662</v>
      </c>
      <c r="Z38" s="107" t="s">
        <v>117</v>
      </c>
    </row>
    <row r="39" spans="1:26" s="82" customFormat="1" ht="150">
      <c r="A39" s="106" t="s">
        <v>113</v>
      </c>
      <c r="B39" s="106" t="s">
        <v>396</v>
      </c>
      <c r="C39" s="101" t="s">
        <v>362</v>
      </c>
      <c r="D39" s="145">
        <v>1</v>
      </c>
      <c r="E39" s="145">
        <v>1</v>
      </c>
      <c r="F39" s="105" t="s">
        <v>41</v>
      </c>
      <c r="G39" s="107">
        <v>4</v>
      </c>
      <c r="H39" s="108">
        <v>4</v>
      </c>
      <c r="I39" s="105"/>
      <c r="J39" s="105"/>
      <c r="K39" s="105">
        <v>1</v>
      </c>
      <c r="L39" s="105"/>
      <c r="M39" s="105"/>
      <c r="N39" s="105">
        <v>1</v>
      </c>
      <c r="O39" s="105"/>
      <c r="P39" s="105"/>
      <c r="Q39" s="105">
        <v>1</v>
      </c>
      <c r="R39" s="105"/>
      <c r="S39" s="105"/>
      <c r="T39" s="105">
        <v>1</v>
      </c>
      <c r="U39" s="216"/>
      <c r="V39" s="218">
        <f t="shared" si="3"/>
        <v>1</v>
      </c>
      <c r="W39" s="150" t="s">
        <v>815</v>
      </c>
      <c r="X39" s="171" t="s">
        <v>816</v>
      </c>
      <c r="Y39" s="172" t="s">
        <v>662</v>
      </c>
      <c r="Z39" s="107" t="s">
        <v>117</v>
      </c>
    </row>
    <row r="40" spans="1:26">
      <c r="A40" s="70"/>
      <c r="B40" s="70"/>
      <c r="C40" s="71"/>
      <c r="D40" s="72"/>
      <c r="E40" s="72"/>
      <c r="F40" s="72"/>
      <c r="G40" s="237"/>
      <c r="H40" s="238"/>
      <c r="I40" s="261"/>
      <c r="J40" s="261"/>
      <c r="K40" s="262"/>
      <c r="L40" s="263"/>
      <c r="M40" s="263"/>
      <c r="N40" s="262"/>
      <c r="O40" s="263"/>
      <c r="P40" s="263"/>
      <c r="Q40" s="262"/>
      <c r="R40" s="263"/>
      <c r="S40" s="263"/>
      <c r="T40" s="262"/>
      <c r="U40" s="52"/>
      <c r="V40" s="52"/>
      <c r="W40" s="81"/>
      <c r="X40" s="52"/>
      <c r="Y40" s="52"/>
      <c r="Z40" s="81"/>
    </row>
    <row r="41" spans="1:26" ht="30">
      <c r="A41" s="203" t="s">
        <v>111</v>
      </c>
      <c r="B41" s="204">
        <v>45688</v>
      </c>
      <c r="C41" s="210"/>
      <c r="D41" s="211"/>
      <c r="E41" s="211"/>
      <c r="F41" s="211"/>
      <c r="G41" s="239"/>
      <c r="H41" s="240"/>
      <c r="I41" s="264"/>
      <c r="J41" s="264"/>
      <c r="K41" s="265"/>
      <c r="L41" s="266"/>
      <c r="M41" s="266"/>
      <c r="N41" s="265"/>
      <c r="O41" s="266"/>
      <c r="P41" s="266"/>
      <c r="Q41" s="265"/>
      <c r="R41" s="266"/>
      <c r="S41" s="266"/>
      <c r="T41" s="265"/>
      <c r="U41" s="52"/>
      <c r="V41" s="52"/>
      <c r="W41" s="81"/>
      <c r="X41" s="52"/>
      <c r="Y41" s="52"/>
      <c r="Z41" s="81"/>
    </row>
    <row r="42" spans="1:26">
      <c r="A42" s="212"/>
      <c r="B42" s="212"/>
      <c r="C42" s="210"/>
      <c r="D42" s="211"/>
      <c r="E42" s="211"/>
      <c r="F42" s="80"/>
      <c r="G42" s="80"/>
      <c r="H42" s="236"/>
      <c r="I42" s="134" t="s">
        <v>27</v>
      </c>
      <c r="J42" s="134" t="s">
        <v>28</v>
      </c>
      <c r="K42" s="134" t="s">
        <v>29</v>
      </c>
      <c r="L42" s="134" t="s">
        <v>30</v>
      </c>
      <c r="M42" s="134" t="s">
        <v>349</v>
      </c>
      <c r="N42" s="134" t="s">
        <v>32</v>
      </c>
      <c r="O42" s="134" t="s">
        <v>33</v>
      </c>
      <c r="P42" s="134" t="s">
        <v>350</v>
      </c>
      <c r="Q42" s="134" t="s">
        <v>35</v>
      </c>
      <c r="R42" s="134" t="s">
        <v>36</v>
      </c>
      <c r="S42" s="134" t="s">
        <v>37</v>
      </c>
      <c r="T42" s="134" t="s">
        <v>38</v>
      </c>
      <c r="U42" s="52"/>
      <c r="V42" s="52"/>
      <c r="W42" s="81"/>
      <c r="X42" s="52"/>
      <c r="Y42" s="52"/>
      <c r="Z42" s="81"/>
    </row>
    <row r="43" spans="1:26">
      <c r="A43" s="212"/>
      <c r="B43" s="212"/>
      <c r="C43" s="210"/>
      <c r="D43" s="211"/>
      <c r="E43" s="211"/>
      <c r="F43" s="338" t="s">
        <v>168</v>
      </c>
      <c r="G43" s="338"/>
      <c r="H43" s="338"/>
      <c r="I43" s="170">
        <f t="shared" ref="I43:T43" si="4">SUM(I8:I39)</f>
        <v>0</v>
      </c>
      <c r="J43" s="170">
        <f t="shared" si="4"/>
        <v>0</v>
      </c>
      <c r="K43" s="170">
        <f>SUM(K8:K39)</f>
        <v>11</v>
      </c>
      <c r="L43" s="170">
        <f t="shared" si="4"/>
        <v>1</v>
      </c>
      <c r="M43" s="170">
        <f t="shared" si="4"/>
        <v>0</v>
      </c>
      <c r="N43" s="170">
        <f t="shared" si="4"/>
        <v>19</v>
      </c>
      <c r="O43" s="170">
        <f t="shared" si="4"/>
        <v>0</v>
      </c>
      <c r="P43" s="170">
        <f t="shared" si="4"/>
        <v>0</v>
      </c>
      <c r="Q43" s="170">
        <f t="shared" si="4"/>
        <v>11</v>
      </c>
      <c r="R43" s="170">
        <f t="shared" si="4"/>
        <v>0</v>
      </c>
      <c r="S43" s="170">
        <f t="shared" si="4"/>
        <v>0</v>
      </c>
      <c r="T43" s="170">
        <f t="shared" si="4"/>
        <v>22</v>
      </c>
      <c r="U43" s="52"/>
      <c r="V43" s="52"/>
      <c r="W43" s="81"/>
      <c r="X43" s="52"/>
      <c r="Y43" s="52"/>
      <c r="Z43" s="81"/>
    </row>
    <row r="44" spans="1:26">
      <c r="A44" s="212"/>
      <c r="B44" s="212"/>
      <c r="C44" s="210"/>
      <c r="D44" s="211"/>
      <c r="E44" s="211"/>
      <c r="F44" s="338" t="s">
        <v>169</v>
      </c>
      <c r="G44" s="338"/>
      <c r="H44" s="338"/>
      <c r="I44" s="135"/>
      <c r="J44" s="135"/>
      <c r="K44" s="198">
        <f>+I43+J43+K43</f>
        <v>11</v>
      </c>
      <c r="L44" s="135"/>
      <c r="M44" s="135"/>
      <c r="N44" s="198">
        <f>L43+M43+N43</f>
        <v>20</v>
      </c>
      <c r="O44" s="135"/>
      <c r="P44" s="135"/>
      <c r="Q44" s="198">
        <f>O43+P43+Q43</f>
        <v>11</v>
      </c>
      <c r="R44" s="135"/>
      <c r="S44" s="135"/>
      <c r="T44" s="198">
        <f>R43+S43+T43</f>
        <v>22</v>
      </c>
      <c r="U44" s="52"/>
      <c r="V44" s="52"/>
      <c r="W44" s="81"/>
      <c r="X44" s="52"/>
      <c r="Y44" s="52"/>
      <c r="Z44" s="81"/>
    </row>
    <row r="45" spans="1:26">
      <c r="A45" s="212"/>
      <c r="B45" s="212"/>
      <c r="C45" s="210"/>
      <c r="D45" s="211"/>
      <c r="E45" s="211"/>
      <c r="F45" s="338" t="s">
        <v>351</v>
      </c>
      <c r="G45" s="338"/>
      <c r="H45" s="338"/>
      <c r="I45" s="135"/>
      <c r="J45" s="135"/>
      <c r="K45" s="135"/>
      <c r="L45" s="135"/>
      <c r="M45" s="135"/>
      <c r="N45" s="198">
        <f>+K44+N44</f>
        <v>31</v>
      </c>
      <c r="O45" s="135"/>
      <c r="P45" s="135"/>
      <c r="Q45" s="135"/>
      <c r="R45" s="135"/>
      <c r="S45" s="135"/>
      <c r="T45" s="198">
        <f>+Q44+T44</f>
        <v>33</v>
      </c>
      <c r="U45" s="52"/>
      <c r="V45" s="52"/>
      <c r="W45" s="81"/>
      <c r="X45" s="52"/>
      <c r="Y45" s="52"/>
      <c r="Z45" s="81"/>
    </row>
    <row r="46" spans="1:26">
      <c r="A46" s="212"/>
      <c r="B46" s="212"/>
      <c r="C46" s="210"/>
      <c r="D46" s="211"/>
      <c r="E46" s="211"/>
      <c r="F46" s="338" t="s">
        <v>352</v>
      </c>
      <c r="G46" s="338"/>
      <c r="H46" s="338"/>
      <c r="I46" s="135">
        <f>+I43</f>
        <v>0</v>
      </c>
      <c r="J46" s="135">
        <f>+I43+J43</f>
        <v>0</v>
      </c>
      <c r="K46" s="199">
        <f t="shared" ref="K46:S46" si="5">+J46+K43</f>
        <v>11</v>
      </c>
      <c r="L46" s="135">
        <f t="shared" si="5"/>
        <v>12</v>
      </c>
      <c r="M46" s="135">
        <f t="shared" si="5"/>
        <v>12</v>
      </c>
      <c r="N46" s="199">
        <f t="shared" si="5"/>
        <v>31</v>
      </c>
      <c r="O46" s="135">
        <f t="shared" si="5"/>
        <v>31</v>
      </c>
      <c r="P46" s="135">
        <f t="shared" si="5"/>
        <v>31</v>
      </c>
      <c r="Q46" s="199">
        <f t="shared" si="5"/>
        <v>42</v>
      </c>
      <c r="R46" s="135">
        <f t="shared" si="5"/>
        <v>42</v>
      </c>
      <c r="S46" s="135">
        <f t="shared" si="5"/>
        <v>42</v>
      </c>
      <c r="T46" s="199">
        <f>+S46+T43</f>
        <v>64</v>
      </c>
      <c r="U46" s="52"/>
      <c r="V46" s="52"/>
      <c r="W46" s="81"/>
      <c r="X46" s="52"/>
      <c r="Y46" s="52"/>
      <c r="Z46" s="81"/>
    </row>
    <row r="47" spans="1:26">
      <c r="A47" s="212"/>
      <c r="B47" s="212"/>
      <c r="C47" s="210"/>
      <c r="D47" s="211"/>
      <c r="E47" s="211"/>
      <c r="F47" s="338" t="s">
        <v>353</v>
      </c>
      <c r="G47" s="338"/>
      <c r="H47" s="338"/>
      <c r="I47" s="135"/>
      <c r="J47" s="135"/>
      <c r="K47" s="200">
        <f>+K46/$R51</f>
        <v>0.171875</v>
      </c>
      <c r="L47" s="135"/>
      <c r="M47" s="135"/>
      <c r="N47" s="200">
        <f>+N46/$R51</f>
        <v>0.484375</v>
      </c>
      <c r="O47" s="135"/>
      <c r="P47" s="135"/>
      <c r="Q47" s="281">
        <f>+Q46/$R51</f>
        <v>0.65625</v>
      </c>
      <c r="R47" s="282"/>
      <c r="S47" s="282"/>
      <c r="T47" s="281">
        <f>+T46/$R51</f>
        <v>1</v>
      </c>
      <c r="U47" s="283"/>
      <c r="V47" s="52"/>
      <c r="W47" s="81"/>
      <c r="X47" s="52"/>
      <c r="Y47" s="52"/>
      <c r="Z47" s="81"/>
    </row>
    <row r="48" spans="1:26">
      <c r="I48" s="52"/>
      <c r="J48" s="52"/>
      <c r="K48" s="52"/>
      <c r="L48" s="52"/>
      <c r="M48" s="52"/>
      <c r="N48" s="52"/>
      <c r="O48" s="52"/>
      <c r="P48" s="52"/>
      <c r="Q48" s="283"/>
      <c r="R48" s="283"/>
      <c r="S48" s="283"/>
      <c r="T48" s="283"/>
      <c r="U48" s="283"/>
      <c r="V48" s="52"/>
      <c r="W48" s="52"/>
      <c r="X48" s="52"/>
      <c r="Y48" s="52"/>
      <c r="Z48" s="52"/>
    </row>
    <row r="49" spans="7:26" ht="15" customHeight="1">
      <c r="G49" s="340" t="s">
        <v>965</v>
      </c>
      <c r="H49" s="341"/>
      <c r="I49" s="342" t="s">
        <v>355</v>
      </c>
      <c r="J49" s="342"/>
      <c r="K49" s="342"/>
      <c r="L49" s="342" t="s">
        <v>356</v>
      </c>
      <c r="M49" s="342"/>
      <c r="N49" s="342"/>
      <c r="O49" s="342" t="s">
        <v>357</v>
      </c>
      <c r="P49" s="342"/>
      <c r="Q49" s="342"/>
      <c r="R49" s="342" t="s">
        <v>358</v>
      </c>
      <c r="S49" s="342"/>
      <c r="T49" s="342"/>
      <c r="U49" s="52"/>
      <c r="V49" s="52"/>
      <c r="W49" s="52"/>
      <c r="X49" s="52"/>
      <c r="Y49" s="52"/>
      <c r="Z49" s="52"/>
    </row>
    <row r="50" spans="7:26">
      <c r="G50" s="340"/>
      <c r="H50" s="341"/>
      <c r="I50" s="202">
        <f>+I51/$R51</f>
        <v>0.171875</v>
      </c>
      <c r="J50" s="343">
        <v>11</v>
      </c>
      <c r="K50" s="343"/>
      <c r="L50" s="202">
        <f>+L51/$R51</f>
        <v>0.484375</v>
      </c>
      <c r="M50" s="343">
        <v>20</v>
      </c>
      <c r="N50" s="343"/>
      <c r="O50" s="202">
        <f>+O51/$R51</f>
        <v>0.65625</v>
      </c>
      <c r="P50" s="343">
        <v>11</v>
      </c>
      <c r="Q50" s="343"/>
      <c r="R50" s="202">
        <f>+R51/$R51</f>
        <v>1</v>
      </c>
      <c r="S50" s="343">
        <v>22</v>
      </c>
      <c r="T50" s="343"/>
      <c r="U50" s="52"/>
      <c r="V50" s="52"/>
      <c r="W50" s="52"/>
      <c r="X50" s="52"/>
      <c r="Y50" s="52"/>
      <c r="Z50" s="52"/>
    </row>
    <row r="51" spans="7:26">
      <c r="G51" s="340"/>
      <c r="H51" s="341"/>
      <c r="I51" s="344">
        <f>+J50</f>
        <v>11</v>
      </c>
      <c r="J51" s="344"/>
      <c r="K51" s="344"/>
      <c r="L51" s="344">
        <f>+M50+I51</f>
        <v>31</v>
      </c>
      <c r="M51" s="344"/>
      <c r="N51" s="344"/>
      <c r="O51" s="344">
        <f>+P50+L51</f>
        <v>42</v>
      </c>
      <c r="P51" s="344"/>
      <c r="Q51" s="344"/>
      <c r="R51" s="344">
        <f>+S50+O51</f>
        <v>64</v>
      </c>
      <c r="S51" s="344"/>
      <c r="T51" s="344"/>
      <c r="U51" s="52"/>
      <c r="V51" s="52"/>
      <c r="W51" s="52"/>
      <c r="X51" s="52"/>
      <c r="Y51" s="52"/>
      <c r="Z51" s="52"/>
    </row>
    <row r="52" spans="7:26" hidden="1">
      <c r="H52" s="194"/>
      <c r="I52" s="136"/>
      <c r="J52" s="136"/>
      <c r="K52" s="136"/>
      <c r="L52" s="136"/>
      <c r="M52" s="136"/>
      <c r="N52" s="136"/>
      <c r="O52" s="136"/>
      <c r="P52" s="136"/>
      <c r="Q52" s="136"/>
      <c r="R52" s="136"/>
      <c r="S52" s="136"/>
      <c r="T52" s="136"/>
      <c r="Y52" s="52"/>
      <c r="Z52" s="52"/>
    </row>
    <row r="53" spans="7:26" ht="15.6" hidden="1" customHeight="1">
      <c r="H53" s="339" t="s">
        <v>354</v>
      </c>
      <c r="I53" s="342" t="s">
        <v>355</v>
      </c>
      <c r="J53" s="342"/>
      <c r="K53" s="342"/>
      <c r="L53" s="342" t="s">
        <v>356</v>
      </c>
      <c r="M53" s="342"/>
      <c r="N53" s="342"/>
      <c r="O53" s="342" t="s">
        <v>357</v>
      </c>
      <c r="P53" s="342"/>
      <c r="Q53" s="342"/>
      <c r="R53" s="342" t="s">
        <v>358</v>
      </c>
      <c r="S53" s="342"/>
      <c r="T53" s="342"/>
      <c r="Y53" s="52"/>
      <c r="Z53" s="52"/>
    </row>
    <row r="54" spans="7:26" hidden="1">
      <c r="H54" s="339"/>
      <c r="I54" s="202">
        <f>+K47</f>
        <v>0.171875</v>
      </c>
      <c r="J54" s="343">
        <f>+K46</f>
        <v>11</v>
      </c>
      <c r="K54" s="343"/>
      <c r="L54" s="202">
        <f>+N47</f>
        <v>0.484375</v>
      </c>
      <c r="M54" s="343">
        <f>+N46</f>
        <v>31</v>
      </c>
      <c r="N54" s="343"/>
      <c r="O54" s="202">
        <f>+Q47</f>
        <v>0.65625</v>
      </c>
      <c r="P54" s="343">
        <f>+Q46</f>
        <v>42</v>
      </c>
      <c r="Q54" s="343"/>
      <c r="R54" s="202">
        <f>+T47</f>
        <v>1</v>
      </c>
      <c r="S54" s="343">
        <f>+T46</f>
        <v>64</v>
      </c>
      <c r="T54" s="343"/>
      <c r="Y54" s="52"/>
      <c r="Z54" s="52"/>
    </row>
    <row r="55" spans="7:26" hidden="1">
      <c r="H55" s="339"/>
      <c r="I55" s="344"/>
      <c r="J55" s="344"/>
      <c r="K55" s="344"/>
      <c r="L55" s="344"/>
      <c r="M55" s="344"/>
      <c r="N55" s="344"/>
      <c r="O55" s="344"/>
      <c r="P55" s="344"/>
      <c r="Q55" s="344"/>
      <c r="R55" s="344"/>
      <c r="S55" s="344"/>
      <c r="T55" s="344"/>
      <c r="Y55" s="52"/>
      <c r="Z55" s="52"/>
    </row>
    <row r="56" spans="7:26" ht="15" customHeight="1">
      <c r="I56" s="52"/>
      <c r="J56" s="52"/>
      <c r="K56" s="52"/>
      <c r="L56" s="52"/>
      <c r="M56" s="52"/>
      <c r="N56" s="52"/>
      <c r="O56" s="52"/>
      <c r="P56" s="52"/>
      <c r="Q56" s="52"/>
      <c r="R56" s="52"/>
      <c r="S56" s="52"/>
      <c r="T56" s="52"/>
      <c r="U56" s="52"/>
      <c r="V56" s="52"/>
      <c r="W56" s="52"/>
      <c r="X56" s="52"/>
      <c r="Y56" s="52"/>
      <c r="Z56" s="52"/>
    </row>
    <row r="57" spans="7:26" ht="15" customHeight="1">
      <c r="I57" s="52"/>
      <c r="J57" s="52"/>
      <c r="K57" s="52"/>
      <c r="L57" s="52"/>
      <c r="M57" s="52"/>
      <c r="N57" s="52"/>
      <c r="O57" s="52"/>
      <c r="P57" s="52"/>
      <c r="Q57" s="52"/>
      <c r="R57" s="52"/>
      <c r="S57" s="52"/>
      <c r="T57" s="52"/>
      <c r="U57" s="52"/>
      <c r="V57" s="52"/>
      <c r="W57" s="52"/>
      <c r="X57" s="52"/>
      <c r="Y57" s="52"/>
      <c r="Z57" s="52"/>
    </row>
  </sheetData>
  <mergeCells count="51">
    <mergeCell ref="I51:K51"/>
    <mergeCell ref="L51:N51"/>
    <mergeCell ref="O51:Q51"/>
    <mergeCell ref="R51:T51"/>
    <mergeCell ref="I55:K55"/>
    <mergeCell ref="L55:N55"/>
    <mergeCell ref="O55:Q55"/>
    <mergeCell ref="R55:T55"/>
    <mergeCell ref="I53:K53"/>
    <mergeCell ref="L53:N53"/>
    <mergeCell ref="O53:Q53"/>
    <mergeCell ref="R53:T53"/>
    <mergeCell ref="J54:K54"/>
    <mergeCell ref="M54:N54"/>
    <mergeCell ref="P54:Q54"/>
    <mergeCell ref="S54:T54"/>
    <mergeCell ref="I49:K49"/>
    <mergeCell ref="L49:N49"/>
    <mergeCell ref="O49:Q49"/>
    <mergeCell ref="R49:T49"/>
    <mergeCell ref="J50:K50"/>
    <mergeCell ref="M50:N50"/>
    <mergeCell ref="P50:Q50"/>
    <mergeCell ref="S50:T50"/>
    <mergeCell ref="F44:H44"/>
    <mergeCell ref="F45:H45"/>
    <mergeCell ref="F46:H46"/>
    <mergeCell ref="F47:H47"/>
    <mergeCell ref="H53:H55"/>
    <mergeCell ref="G49:H51"/>
    <mergeCell ref="F6:F7"/>
    <mergeCell ref="G6:H6"/>
    <mergeCell ref="I6:T6"/>
    <mergeCell ref="U6:U7"/>
    <mergeCell ref="F43:H43"/>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E16 E27 D16:D17 D24:E24 D26:D27 D30 D32 D35:E35 D40:D51" xr:uid="{5FF1DB27-8A4D-4F60-8EC6-1DC1991549EB}"/>
    <dataValidation type="decimal" operator="lessThan" allowBlank="1" showInputMessage="1" showErrorMessage="1" sqref="Y1:Y2" xr:uid="{8DE30AF9-DBC6-438D-8445-9B67EA5E4414}">
      <formula1>0</formula1>
    </dataValidation>
    <dataValidation type="decimal" operator="lessThan" showInputMessage="1" sqref="Z1" xr:uid="{ABD4370E-717B-45D0-981E-755206CC0E38}">
      <formula1>0</formula1>
    </dataValidation>
    <dataValidation operator="lessThan" allowBlank="1" showInputMessage="1" showErrorMessage="1" sqref="Z2:Z3 B1:B2 Y3" xr:uid="{A9A38E5C-9454-4F00-8500-66527540EB6B}"/>
  </dataValidations>
  <pageMargins left="0.7" right="0.7" top="0.75" bottom="0.75" header="0.3" footer="0.3"/>
  <pageSetup scale="2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2BC4-5EC7-48CC-A6EE-8273F2E2CBB1}">
  <sheetPr>
    <tabColor rgb="FF002060"/>
  </sheetPr>
  <dimension ref="A1:Z74"/>
  <sheetViews>
    <sheetView topLeftCell="B1" zoomScale="70" zoomScaleNormal="70" workbookViewId="0">
      <pane ySplit="7" topLeftCell="A55" activePane="bottomLeft" state="frozen"/>
      <selection activeCell="T37" sqref="T37"/>
      <selection pane="bottomLeft" activeCell="W62" sqref="W62"/>
    </sheetView>
  </sheetViews>
  <sheetFormatPr baseColWidth="10" defaultColWidth="0" defaultRowHeight="0" customHeight="1" zeroHeight="1"/>
  <cols>
    <col min="1" max="1" width="28.28515625" customWidth="1"/>
    <col min="2" max="2" width="29" customWidth="1"/>
    <col min="3" max="3" width="18.28515625" customWidth="1"/>
    <col min="4" max="5" width="13.5703125" customWidth="1"/>
    <col min="6" max="6" width="17.7109375" customWidth="1"/>
    <col min="7" max="7" width="15.28515625" style="57" customWidth="1"/>
    <col min="8" max="8" width="16.28515625" style="80" customWidth="1"/>
    <col min="9" max="10" width="6.5703125" style="52" customWidth="1"/>
    <col min="11" max="11" width="7.42578125" style="52" customWidth="1"/>
    <col min="12" max="12" width="6.7109375" style="52" customWidth="1"/>
    <col min="13" max="13" width="7" style="52" customWidth="1"/>
    <col min="14" max="14" width="6.140625" style="52" customWidth="1"/>
    <col min="15" max="15" width="6" style="52" customWidth="1"/>
    <col min="16" max="16" width="5.5703125" style="52" customWidth="1"/>
    <col min="17" max="17" width="5.85546875" style="52" customWidth="1"/>
    <col min="18" max="18" width="6" style="52" customWidth="1"/>
    <col min="19" max="19" width="5.5703125" style="52" customWidth="1"/>
    <col min="20" max="20" width="6.5703125" style="52" customWidth="1"/>
    <col min="21" max="21" width="17.85546875" style="52" customWidth="1"/>
    <col min="22" max="22" width="18.42578125" style="52" customWidth="1"/>
    <col min="23" max="23" width="31.28515625" style="52" customWidth="1"/>
    <col min="24" max="24" width="31.140625" style="52" customWidth="1"/>
    <col min="25" max="25" width="32.85546875" style="52" customWidth="1"/>
    <col min="26" max="26" width="22.5703125" style="52" customWidth="1"/>
    <col min="27" max="16384" width="11.42578125" style="52" hidden="1"/>
  </cols>
  <sheetData>
    <row r="1" spans="1:26" customFormat="1" ht="24.75" hidden="1" customHeight="1">
      <c r="A1" s="1"/>
      <c r="B1" s="313" t="s">
        <v>0</v>
      </c>
      <c r="C1" s="314"/>
      <c r="D1" s="314"/>
      <c r="E1" s="314"/>
      <c r="F1" s="314"/>
      <c r="G1" s="314"/>
      <c r="H1" s="314"/>
      <c r="I1" s="314"/>
      <c r="J1" s="314"/>
      <c r="K1" s="314"/>
      <c r="L1" s="314"/>
      <c r="M1" s="314"/>
      <c r="N1" s="314"/>
      <c r="O1" s="314"/>
      <c r="P1" s="314"/>
      <c r="Q1" s="314"/>
      <c r="R1" s="314"/>
      <c r="S1" s="314"/>
      <c r="T1" s="314"/>
      <c r="U1" s="314"/>
      <c r="V1" s="314"/>
      <c r="W1" s="314"/>
      <c r="X1" s="315"/>
      <c r="Y1" s="10" t="s">
        <v>1</v>
      </c>
      <c r="Z1" s="2" t="s">
        <v>2</v>
      </c>
    </row>
    <row r="2" spans="1:26" customFormat="1" ht="18.75" hidden="1" customHeight="1">
      <c r="A2" s="9"/>
      <c r="B2" s="316" t="s">
        <v>3</v>
      </c>
      <c r="C2" s="317"/>
      <c r="D2" s="317"/>
      <c r="E2" s="317"/>
      <c r="F2" s="317"/>
      <c r="G2" s="317"/>
      <c r="H2" s="317"/>
      <c r="I2" s="317"/>
      <c r="J2" s="317"/>
      <c r="K2" s="317"/>
      <c r="L2" s="317"/>
      <c r="M2" s="317"/>
      <c r="N2" s="317"/>
      <c r="O2" s="317"/>
      <c r="P2" s="317"/>
      <c r="Q2" s="317"/>
      <c r="R2" s="317"/>
      <c r="S2" s="317"/>
      <c r="T2" s="317"/>
      <c r="U2" s="317"/>
      <c r="V2" s="317"/>
      <c r="W2" s="317"/>
      <c r="X2" s="318"/>
      <c r="Y2" s="11" t="s">
        <v>4</v>
      </c>
      <c r="Z2" s="14">
        <v>1</v>
      </c>
    </row>
    <row r="3" spans="1:26" customFormat="1" ht="15.75" hidden="1" customHeight="1" thickBot="1">
      <c r="A3" s="5"/>
      <c r="B3" s="319"/>
      <c r="C3" s="320"/>
      <c r="D3" s="320"/>
      <c r="E3" s="320"/>
      <c r="F3" s="320"/>
      <c r="G3" s="320"/>
      <c r="H3" s="320"/>
      <c r="I3" s="320"/>
      <c r="J3" s="320"/>
      <c r="K3" s="320"/>
      <c r="L3" s="320"/>
      <c r="M3" s="320"/>
      <c r="N3" s="320"/>
      <c r="O3" s="320"/>
      <c r="P3" s="320"/>
      <c r="Q3" s="320"/>
      <c r="R3" s="320"/>
      <c r="S3" s="320"/>
      <c r="T3" s="320"/>
      <c r="U3" s="320"/>
      <c r="V3" s="320"/>
      <c r="W3" s="320"/>
      <c r="X3" s="321"/>
      <c r="Y3" s="13" t="s">
        <v>5</v>
      </c>
      <c r="Z3" s="15">
        <v>45077</v>
      </c>
    </row>
    <row r="4" spans="1:26" customFormat="1" ht="34.5" customHeight="1" thickBot="1">
      <c r="A4" s="53" t="s">
        <v>6</v>
      </c>
      <c r="B4" s="322" t="s">
        <v>112</v>
      </c>
      <c r="C4" s="323"/>
      <c r="D4" s="323"/>
      <c r="E4" s="323"/>
      <c r="F4" s="323"/>
      <c r="G4" s="323"/>
      <c r="H4" s="323"/>
      <c r="I4" s="323"/>
      <c r="J4" s="323"/>
      <c r="K4" s="323"/>
      <c r="L4" s="323"/>
      <c r="M4" s="323"/>
      <c r="N4" s="323"/>
      <c r="O4" s="323"/>
      <c r="P4" s="323"/>
      <c r="Q4" s="323"/>
      <c r="R4" s="323"/>
      <c r="S4" s="323"/>
      <c r="T4" s="323"/>
      <c r="U4" s="323"/>
      <c r="V4" s="323"/>
      <c r="W4" s="323"/>
      <c r="X4" s="323"/>
      <c r="Y4" s="323"/>
      <c r="Z4" s="324"/>
    </row>
    <row r="5" spans="1:26" customFormat="1"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customFormat="1"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customFormat="1" ht="21" customHeight="1"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27"/>
      <c r="X7" s="327"/>
      <c r="Y7" s="327"/>
      <c r="Z7" s="327"/>
    </row>
    <row r="8" spans="1:26" s="59" customFormat="1" ht="71.25">
      <c r="A8" s="99" t="s">
        <v>113</v>
      </c>
      <c r="B8" s="100" t="s">
        <v>114</v>
      </c>
      <c r="C8" s="101" t="s">
        <v>115</v>
      </c>
      <c r="D8" s="145">
        <v>1</v>
      </c>
      <c r="E8" s="145">
        <v>1</v>
      </c>
      <c r="F8" s="105" t="s">
        <v>41</v>
      </c>
      <c r="G8" s="107">
        <v>1</v>
      </c>
      <c r="H8" s="108">
        <v>1</v>
      </c>
      <c r="I8" s="251"/>
      <c r="J8" s="251"/>
      <c r="K8" s="251"/>
      <c r="L8" s="251"/>
      <c r="M8" s="251"/>
      <c r="N8" s="251"/>
      <c r="O8" s="251"/>
      <c r="P8" s="251"/>
      <c r="Q8" s="251"/>
      <c r="R8" s="251"/>
      <c r="S8" s="251"/>
      <c r="T8" s="251">
        <v>1</v>
      </c>
      <c r="U8" s="216"/>
      <c r="V8" s="169">
        <f t="shared" ref="V8:V58" si="0">+SUM(I8:T8)/H8</f>
        <v>1</v>
      </c>
      <c r="W8" s="150" t="s">
        <v>695</v>
      </c>
      <c r="X8" s="171" t="s">
        <v>696</v>
      </c>
      <c r="Y8" s="172" t="s">
        <v>662</v>
      </c>
      <c r="Z8" s="107" t="s">
        <v>117</v>
      </c>
    </row>
    <row r="9" spans="1:26" s="57" customFormat="1" ht="71.25">
      <c r="A9" s="99" t="s">
        <v>113</v>
      </c>
      <c r="B9" s="100" t="s">
        <v>118</v>
      </c>
      <c r="C9" s="101" t="s">
        <v>115</v>
      </c>
      <c r="D9" s="145">
        <v>1</v>
      </c>
      <c r="E9" s="145">
        <v>1</v>
      </c>
      <c r="F9" s="102" t="s">
        <v>41</v>
      </c>
      <c r="G9" s="107">
        <v>1</v>
      </c>
      <c r="H9" s="108">
        <v>1</v>
      </c>
      <c r="I9" s="252"/>
      <c r="J9" s="252"/>
      <c r="K9" s="252"/>
      <c r="L9" s="252"/>
      <c r="M9" s="252"/>
      <c r="N9" s="252"/>
      <c r="O9" s="252"/>
      <c r="P9" s="252"/>
      <c r="Q9" s="252"/>
      <c r="R9" s="252"/>
      <c r="S9" s="252"/>
      <c r="T9" s="252">
        <v>1</v>
      </c>
      <c r="U9" s="151"/>
      <c r="V9" s="169">
        <f t="shared" si="0"/>
        <v>1</v>
      </c>
      <c r="W9" s="150" t="s">
        <v>697</v>
      </c>
      <c r="X9" s="171" t="s">
        <v>698</v>
      </c>
      <c r="Y9" s="172" t="s">
        <v>662</v>
      </c>
      <c r="Z9" s="107" t="s">
        <v>117</v>
      </c>
    </row>
    <row r="10" spans="1:26" s="57" customFormat="1" ht="71.25">
      <c r="A10" s="99" t="s">
        <v>113</v>
      </c>
      <c r="B10" s="100" t="s">
        <v>119</v>
      </c>
      <c r="C10" s="101" t="s">
        <v>115</v>
      </c>
      <c r="D10" s="145">
        <v>1</v>
      </c>
      <c r="E10" s="145">
        <v>1</v>
      </c>
      <c r="F10" s="102" t="s">
        <v>41</v>
      </c>
      <c r="G10" s="107">
        <v>1</v>
      </c>
      <c r="H10" s="108">
        <v>1</v>
      </c>
      <c r="I10" s="252"/>
      <c r="J10" s="252"/>
      <c r="K10" s="252"/>
      <c r="L10" s="252"/>
      <c r="M10" s="252"/>
      <c r="N10" s="252"/>
      <c r="O10" s="252"/>
      <c r="P10" s="252"/>
      <c r="Q10" s="252"/>
      <c r="R10" s="252"/>
      <c r="S10" s="252"/>
      <c r="T10" s="252">
        <v>1</v>
      </c>
      <c r="U10" s="151"/>
      <c r="V10" s="169">
        <f t="shared" si="0"/>
        <v>1</v>
      </c>
      <c r="W10" s="150" t="s">
        <v>695</v>
      </c>
      <c r="X10" s="171" t="s">
        <v>698</v>
      </c>
      <c r="Y10" s="172" t="s">
        <v>662</v>
      </c>
      <c r="Z10" s="107" t="s">
        <v>117</v>
      </c>
    </row>
    <row r="11" spans="1:26" s="57" customFormat="1" ht="71.25">
      <c r="A11" s="99" t="s">
        <v>113</v>
      </c>
      <c r="B11" s="100" t="s">
        <v>120</v>
      </c>
      <c r="C11" s="101" t="s">
        <v>115</v>
      </c>
      <c r="D11" s="145">
        <v>1</v>
      </c>
      <c r="E11" s="145">
        <v>1</v>
      </c>
      <c r="F11" s="102" t="s">
        <v>41</v>
      </c>
      <c r="G11" s="107">
        <v>1</v>
      </c>
      <c r="H11" s="108">
        <v>1</v>
      </c>
      <c r="I11" s="252"/>
      <c r="J11" s="252"/>
      <c r="K11" s="252"/>
      <c r="L11" s="252"/>
      <c r="M11" s="252"/>
      <c r="N11" s="252"/>
      <c r="O11" s="252"/>
      <c r="P11" s="252"/>
      <c r="Q11" s="252"/>
      <c r="R11" s="252"/>
      <c r="S11" s="252"/>
      <c r="T11" s="252">
        <v>1</v>
      </c>
      <c r="U11" s="151"/>
      <c r="V11" s="169">
        <f t="shared" si="0"/>
        <v>1</v>
      </c>
      <c r="W11" s="150" t="s">
        <v>699</v>
      </c>
      <c r="X11" s="171" t="s">
        <v>700</v>
      </c>
      <c r="Y11" s="172" t="s">
        <v>662</v>
      </c>
      <c r="Z11" s="107" t="s">
        <v>117</v>
      </c>
    </row>
    <row r="12" spans="1:26" s="57" customFormat="1" ht="71.25">
      <c r="A12" s="99" t="s">
        <v>113</v>
      </c>
      <c r="B12" s="100" t="s">
        <v>121</v>
      </c>
      <c r="C12" s="101" t="s">
        <v>115</v>
      </c>
      <c r="D12" s="145">
        <v>1</v>
      </c>
      <c r="E12" s="145">
        <v>1</v>
      </c>
      <c r="F12" s="102" t="s">
        <v>41</v>
      </c>
      <c r="G12" s="107">
        <v>1</v>
      </c>
      <c r="H12" s="108">
        <v>1</v>
      </c>
      <c r="I12" s="252"/>
      <c r="J12" s="252"/>
      <c r="K12" s="252"/>
      <c r="L12" s="252"/>
      <c r="M12" s="252"/>
      <c r="N12" s="252"/>
      <c r="O12" s="252"/>
      <c r="P12" s="252"/>
      <c r="Q12" s="252"/>
      <c r="R12" s="252"/>
      <c r="S12" s="252"/>
      <c r="T12" s="252">
        <v>1</v>
      </c>
      <c r="U12" s="151"/>
      <c r="V12" s="169">
        <f t="shared" si="0"/>
        <v>1</v>
      </c>
      <c r="W12" s="150" t="s">
        <v>695</v>
      </c>
      <c r="X12" s="171" t="s">
        <v>701</v>
      </c>
      <c r="Y12" s="172" t="s">
        <v>662</v>
      </c>
      <c r="Z12" s="107" t="s">
        <v>117</v>
      </c>
    </row>
    <row r="13" spans="1:26" s="57" customFormat="1" ht="71.25">
      <c r="A13" s="99" t="s">
        <v>113</v>
      </c>
      <c r="B13" s="100" t="s">
        <v>122</v>
      </c>
      <c r="C13" s="101" t="s">
        <v>115</v>
      </c>
      <c r="D13" s="145">
        <v>1</v>
      </c>
      <c r="E13" s="145">
        <v>1</v>
      </c>
      <c r="F13" s="102" t="s">
        <v>41</v>
      </c>
      <c r="G13" s="107">
        <v>1</v>
      </c>
      <c r="H13" s="108">
        <v>1</v>
      </c>
      <c r="I13" s="252"/>
      <c r="J13" s="252"/>
      <c r="K13" s="252"/>
      <c r="L13" s="252"/>
      <c r="M13" s="252"/>
      <c r="N13" s="252"/>
      <c r="O13" s="252"/>
      <c r="P13" s="252"/>
      <c r="Q13" s="252"/>
      <c r="R13" s="252"/>
      <c r="S13" s="252"/>
      <c r="T13" s="252">
        <v>1</v>
      </c>
      <c r="U13" s="151"/>
      <c r="V13" s="169">
        <f t="shared" si="0"/>
        <v>1</v>
      </c>
      <c r="W13" s="150" t="s">
        <v>695</v>
      </c>
      <c r="X13" s="171" t="s">
        <v>702</v>
      </c>
      <c r="Y13" s="172" t="s">
        <v>662</v>
      </c>
      <c r="Z13" s="107" t="s">
        <v>117</v>
      </c>
    </row>
    <row r="14" spans="1:26" s="57" customFormat="1" ht="71.25">
      <c r="A14" s="99" t="s">
        <v>113</v>
      </c>
      <c r="B14" s="100" t="s">
        <v>123</v>
      </c>
      <c r="C14" s="101" t="s">
        <v>115</v>
      </c>
      <c r="D14" s="145">
        <v>1</v>
      </c>
      <c r="E14" s="145">
        <v>1</v>
      </c>
      <c r="F14" s="102" t="s">
        <v>41</v>
      </c>
      <c r="G14" s="107">
        <v>1</v>
      </c>
      <c r="H14" s="108">
        <v>1</v>
      </c>
      <c r="I14" s="252"/>
      <c r="J14" s="252"/>
      <c r="K14" s="252"/>
      <c r="L14" s="252"/>
      <c r="M14" s="252"/>
      <c r="N14" s="252"/>
      <c r="O14" s="252"/>
      <c r="P14" s="252"/>
      <c r="Q14" s="252"/>
      <c r="R14" s="252"/>
      <c r="S14" s="252"/>
      <c r="T14" s="252">
        <v>1</v>
      </c>
      <c r="U14" s="151"/>
      <c r="V14" s="169">
        <f t="shared" si="0"/>
        <v>1</v>
      </c>
      <c r="W14" s="150" t="s">
        <v>695</v>
      </c>
      <c r="X14" s="171" t="s">
        <v>703</v>
      </c>
      <c r="Y14" s="172" t="s">
        <v>662</v>
      </c>
      <c r="Z14" s="107" t="s">
        <v>117</v>
      </c>
    </row>
    <row r="15" spans="1:26" s="57" customFormat="1" ht="90">
      <c r="A15" s="99" t="s">
        <v>113</v>
      </c>
      <c r="B15" s="100" t="s">
        <v>124</v>
      </c>
      <c r="C15" s="101" t="s">
        <v>115</v>
      </c>
      <c r="D15" s="145">
        <v>1</v>
      </c>
      <c r="E15" s="145">
        <v>1</v>
      </c>
      <c r="F15" s="102" t="s">
        <v>41</v>
      </c>
      <c r="G15" s="107">
        <v>1</v>
      </c>
      <c r="H15" s="108">
        <v>1</v>
      </c>
      <c r="I15" s="252"/>
      <c r="J15" s="252"/>
      <c r="K15" s="252"/>
      <c r="L15" s="252"/>
      <c r="M15" s="252"/>
      <c r="N15" s="252"/>
      <c r="O15" s="252"/>
      <c r="P15" s="252"/>
      <c r="Q15" s="252"/>
      <c r="R15" s="252"/>
      <c r="S15" s="252"/>
      <c r="T15" s="252">
        <v>1</v>
      </c>
      <c r="U15" s="151"/>
      <c r="V15" s="169">
        <f t="shared" si="0"/>
        <v>1</v>
      </c>
      <c r="W15" s="150" t="s">
        <v>704</v>
      </c>
      <c r="X15" s="171" t="s">
        <v>705</v>
      </c>
      <c r="Y15" s="172" t="s">
        <v>662</v>
      </c>
      <c r="Z15" s="107" t="s">
        <v>117</v>
      </c>
    </row>
    <row r="16" spans="1:26" s="57" customFormat="1" ht="85.5" customHeight="1">
      <c r="A16" s="99" t="s">
        <v>113</v>
      </c>
      <c r="B16" s="100" t="s">
        <v>125</v>
      </c>
      <c r="C16" s="101" t="s">
        <v>115</v>
      </c>
      <c r="D16" s="145">
        <v>1</v>
      </c>
      <c r="E16" s="145">
        <v>1</v>
      </c>
      <c r="F16" s="102" t="s">
        <v>41</v>
      </c>
      <c r="G16" s="107">
        <v>1</v>
      </c>
      <c r="H16" s="108">
        <v>1</v>
      </c>
      <c r="I16" s="252"/>
      <c r="J16" s="252"/>
      <c r="K16" s="252"/>
      <c r="L16" s="252"/>
      <c r="M16" s="252"/>
      <c r="N16" s="252"/>
      <c r="O16" s="252"/>
      <c r="P16" s="252"/>
      <c r="Q16" s="252"/>
      <c r="R16" s="252"/>
      <c r="S16" s="252"/>
      <c r="T16" s="252">
        <v>1</v>
      </c>
      <c r="U16" s="151"/>
      <c r="V16" s="169">
        <f t="shared" si="0"/>
        <v>1</v>
      </c>
      <c r="W16" s="150" t="s">
        <v>695</v>
      </c>
      <c r="X16" s="171" t="s">
        <v>698</v>
      </c>
      <c r="Y16" s="172" t="s">
        <v>662</v>
      </c>
      <c r="Z16" s="107" t="s">
        <v>117</v>
      </c>
    </row>
    <row r="17" spans="1:26" s="57" customFormat="1" ht="71.25">
      <c r="A17" s="99" t="s">
        <v>113</v>
      </c>
      <c r="B17" s="100" t="s">
        <v>126</v>
      </c>
      <c r="C17" s="101" t="s">
        <v>115</v>
      </c>
      <c r="D17" s="145">
        <v>1</v>
      </c>
      <c r="E17" s="145">
        <v>1</v>
      </c>
      <c r="F17" s="102" t="s">
        <v>41</v>
      </c>
      <c r="G17" s="107">
        <v>1</v>
      </c>
      <c r="H17" s="108">
        <v>1</v>
      </c>
      <c r="I17" s="252"/>
      <c r="J17" s="252"/>
      <c r="K17" s="252"/>
      <c r="L17" s="252"/>
      <c r="M17" s="252"/>
      <c r="N17" s="252"/>
      <c r="O17" s="252"/>
      <c r="P17" s="252"/>
      <c r="Q17" s="252"/>
      <c r="R17" s="252"/>
      <c r="S17" s="252"/>
      <c r="T17" s="252">
        <v>1</v>
      </c>
      <c r="U17" s="151"/>
      <c r="V17" s="169">
        <f t="shared" si="0"/>
        <v>1</v>
      </c>
      <c r="W17" s="150" t="s">
        <v>695</v>
      </c>
      <c r="X17" s="171" t="s">
        <v>696</v>
      </c>
      <c r="Y17" s="172" t="s">
        <v>662</v>
      </c>
      <c r="Z17" s="107" t="s">
        <v>117</v>
      </c>
    </row>
    <row r="18" spans="1:26" s="57" customFormat="1" ht="71.25">
      <c r="A18" s="99" t="s">
        <v>113</v>
      </c>
      <c r="B18" s="100" t="s">
        <v>127</v>
      </c>
      <c r="C18" s="101" t="s">
        <v>115</v>
      </c>
      <c r="D18" s="145">
        <v>1</v>
      </c>
      <c r="E18" s="145">
        <v>1</v>
      </c>
      <c r="F18" s="102" t="s">
        <v>41</v>
      </c>
      <c r="G18" s="107">
        <v>1</v>
      </c>
      <c r="H18" s="108">
        <v>1</v>
      </c>
      <c r="I18" s="252"/>
      <c r="J18" s="252"/>
      <c r="K18" s="252"/>
      <c r="L18" s="252"/>
      <c r="M18" s="252"/>
      <c r="N18" s="252"/>
      <c r="O18" s="252"/>
      <c r="P18" s="252"/>
      <c r="Q18" s="252"/>
      <c r="R18" s="252"/>
      <c r="S18" s="252"/>
      <c r="T18" s="252">
        <v>1</v>
      </c>
      <c r="U18" s="151"/>
      <c r="V18" s="169">
        <f t="shared" si="0"/>
        <v>1</v>
      </c>
      <c r="W18" s="150" t="s">
        <v>695</v>
      </c>
      <c r="X18" s="171" t="s">
        <v>696</v>
      </c>
      <c r="Y18" s="172" t="s">
        <v>662</v>
      </c>
      <c r="Z18" s="107" t="s">
        <v>117</v>
      </c>
    </row>
    <row r="19" spans="1:26" s="57" customFormat="1" ht="71.25">
      <c r="A19" s="99" t="s">
        <v>113</v>
      </c>
      <c r="B19" s="100" t="s">
        <v>128</v>
      </c>
      <c r="C19" s="101" t="s">
        <v>115</v>
      </c>
      <c r="D19" s="145">
        <v>1</v>
      </c>
      <c r="E19" s="145">
        <v>1</v>
      </c>
      <c r="F19" s="102" t="s">
        <v>41</v>
      </c>
      <c r="G19" s="107">
        <v>1</v>
      </c>
      <c r="H19" s="108">
        <v>1</v>
      </c>
      <c r="I19" s="252"/>
      <c r="J19" s="252"/>
      <c r="K19" s="252"/>
      <c r="L19" s="252"/>
      <c r="M19" s="252"/>
      <c r="N19" s="252"/>
      <c r="O19" s="252"/>
      <c r="P19" s="252"/>
      <c r="Q19" s="252"/>
      <c r="R19" s="252"/>
      <c r="S19" s="252"/>
      <c r="T19" s="252">
        <v>1</v>
      </c>
      <c r="U19" s="151"/>
      <c r="V19" s="169">
        <f t="shared" si="0"/>
        <v>1</v>
      </c>
      <c r="W19" s="150" t="s">
        <v>695</v>
      </c>
      <c r="X19" s="171" t="s">
        <v>706</v>
      </c>
      <c r="Y19" s="172" t="s">
        <v>662</v>
      </c>
      <c r="Z19" s="107" t="s">
        <v>117</v>
      </c>
    </row>
    <row r="20" spans="1:26" s="57" customFormat="1" ht="71.25">
      <c r="A20" s="99" t="s">
        <v>113</v>
      </c>
      <c r="B20" s="100" t="s">
        <v>129</v>
      </c>
      <c r="C20" s="101" t="s">
        <v>115</v>
      </c>
      <c r="D20" s="145">
        <v>1</v>
      </c>
      <c r="E20" s="145">
        <v>1</v>
      </c>
      <c r="F20" s="102" t="s">
        <v>41</v>
      </c>
      <c r="G20" s="107">
        <v>1</v>
      </c>
      <c r="H20" s="108">
        <v>1</v>
      </c>
      <c r="I20" s="252"/>
      <c r="J20" s="252"/>
      <c r="K20" s="252"/>
      <c r="L20" s="252"/>
      <c r="M20" s="252"/>
      <c r="N20" s="252"/>
      <c r="O20" s="252"/>
      <c r="P20" s="252"/>
      <c r="Q20" s="252"/>
      <c r="R20" s="252"/>
      <c r="S20" s="252"/>
      <c r="T20" s="252">
        <v>1</v>
      </c>
      <c r="U20" s="151"/>
      <c r="V20" s="169">
        <f t="shared" si="0"/>
        <v>1</v>
      </c>
      <c r="W20" s="150" t="s">
        <v>695</v>
      </c>
      <c r="X20" s="171" t="s">
        <v>706</v>
      </c>
      <c r="Y20" s="172" t="s">
        <v>662</v>
      </c>
      <c r="Z20" s="107" t="s">
        <v>117</v>
      </c>
    </row>
    <row r="21" spans="1:26" s="57" customFormat="1" ht="71.25">
      <c r="A21" s="99" t="s">
        <v>113</v>
      </c>
      <c r="B21" s="100" t="s">
        <v>130</v>
      </c>
      <c r="C21" s="101" t="s">
        <v>115</v>
      </c>
      <c r="D21" s="145">
        <v>1</v>
      </c>
      <c r="E21" s="145">
        <v>1</v>
      </c>
      <c r="F21" s="102" t="s">
        <v>41</v>
      </c>
      <c r="G21" s="107">
        <v>1</v>
      </c>
      <c r="H21" s="108">
        <v>1</v>
      </c>
      <c r="I21" s="252"/>
      <c r="J21" s="252"/>
      <c r="K21" s="252"/>
      <c r="L21" s="252"/>
      <c r="M21" s="252"/>
      <c r="N21" s="252"/>
      <c r="O21" s="252"/>
      <c r="P21" s="252"/>
      <c r="Q21" s="252"/>
      <c r="R21" s="252"/>
      <c r="S21" s="252"/>
      <c r="T21" s="252">
        <v>1</v>
      </c>
      <c r="U21" s="151"/>
      <c r="V21" s="169">
        <f t="shared" si="0"/>
        <v>1</v>
      </c>
      <c r="W21" s="150" t="s">
        <v>695</v>
      </c>
      <c r="X21" s="171" t="s">
        <v>707</v>
      </c>
      <c r="Y21" s="172" t="s">
        <v>662</v>
      </c>
      <c r="Z21" s="107" t="s">
        <v>117</v>
      </c>
    </row>
    <row r="22" spans="1:26" s="57" customFormat="1" ht="71.25">
      <c r="A22" s="99" t="s">
        <v>113</v>
      </c>
      <c r="B22" s="100" t="s">
        <v>131</v>
      </c>
      <c r="C22" s="101" t="s">
        <v>115</v>
      </c>
      <c r="D22" s="145">
        <v>1</v>
      </c>
      <c r="E22" s="145">
        <v>1</v>
      </c>
      <c r="F22" s="102" t="s">
        <v>41</v>
      </c>
      <c r="G22" s="107">
        <v>1</v>
      </c>
      <c r="H22" s="108">
        <v>1</v>
      </c>
      <c r="I22" s="252"/>
      <c r="J22" s="252"/>
      <c r="K22" s="252"/>
      <c r="L22" s="252"/>
      <c r="M22" s="252"/>
      <c r="N22" s="252"/>
      <c r="O22" s="252"/>
      <c r="P22" s="252"/>
      <c r="Q22" s="252"/>
      <c r="R22" s="252"/>
      <c r="S22" s="252"/>
      <c r="T22" s="252">
        <v>1</v>
      </c>
      <c r="U22" s="151"/>
      <c r="V22" s="169">
        <f t="shared" si="0"/>
        <v>1</v>
      </c>
      <c r="W22" s="150" t="s">
        <v>695</v>
      </c>
      <c r="X22" s="171" t="s">
        <v>707</v>
      </c>
      <c r="Y22" s="172" t="s">
        <v>662</v>
      </c>
      <c r="Z22" s="107" t="s">
        <v>117</v>
      </c>
    </row>
    <row r="23" spans="1:26" s="57" customFormat="1" ht="71.25">
      <c r="A23" s="99" t="s">
        <v>113</v>
      </c>
      <c r="B23" s="100" t="s">
        <v>132</v>
      </c>
      <c r="C23" s="101" t="s">
        <v>115</v>
      </c>
      <c r="D23" s="145">
        <v>1</v>
      </c>
      <c r="E23" s="145">
        <v>1</v>
      </c>
      <c r="F23" s="102" t="s">
        <v>41</v>
      </c>
      <c r="G23" s="107">
        <v>1</v>
      </c>
      <c r="H23" s="108">
        <v>1</v>
      </c>
      <c r="I23" s="252"/>
      <c r="J23" s="252"/>
      <c r="K23" s="252"/>
      <c r="L23" s="252"/>
      <c r="M23" s="252"/>
      <c r="N23" s="252"/>
      <c r="O23" s="252"/>
      <c r="P23" s="252"/>
      <c r="Q23" s="252"/>
      <c r="R23" s="252"/>
      <c r="S23" s="252"/>
      <c r="T23" s="252">
        <v>1</v>
      </c>
      <c r="U23" s="151"/>
      <c r="V23" s="169">
        <f t="shared" si="0"/>
        <v>1</v>
      </c>
      <c r="W23" s="150" t="s">
        <v>695</v>
      </c>
      <c r="X23" s="171" t="s">
        <v>707</v>
      </c>
      <c r="Y23" s="172" t="s">
        <v>662</v>
      </c>
      <c r="Z23" s="107" t="s">
        <v>117</v>
      </c>
    </row>
    <row r="24" spans="1:26" s="57" customFormat="1" ht="71.25">
      <c r="A24" s="99" t="s">
        <v>113</v>
      </c>
      <c r="B24" s="100" t="s">
        <v>133</v>
      </c>
      <c r="C24" s="101" t="s">
        <v>115</v>
      </c>
      <c r="D24" s="145">
        <v>1</v>
      </c>
      <c r="E24" s="145">
        <v>1</v>
      </c>
      <c r="F24" s="102" t="s">
        <v>41</v>
      </c>
      <c r="G24" s="107">
        <v>1</v>
      </c>
      <c r="H24" s="108">
        <v>1</v>
      </c>
      <c r="I24" s="252"/>
      <c r="J24" s="252"/>
      <c r="K24" s="252"/>
      <c r="L24" s="252"/>
      <c r="M24" s="252"/>
      <c r="N24" s="252"/>
      <c r="O24" s="252"/>
      <c r="P24" s="252"/>
      <c r="Q24" s="252"/>
      <c r="R24" s="252"/>
      <c r="S24" s="252"/>
      <c r="T24" s="252">
        <v>1</v>
      </c>
      <c r="U24" s="151"/>
      <c r="V24" s="169">
        <f t="shared" si="0"/>
        <v>1</v>
      </c>
      <c r="W24" s="150" t="s">
        <v>695</v>
      </c>
      <c r="X24" s="171" t="s">
        <v>708</v>
      </c>
      <c r="Y24" s="172" t="s">
        <v>662</v>
      </c>
      <c r="Z24" s="107" t="s">
        <v>117</v>
      </c>
    </row>
    <row r="25" spans="1:26" s="57" customFormat="1" ht="71.25">
      <c r="A25" s="99" t="s">
        <v>113</v>
      </c>
      <c r="B25" s="100" t="s">
        <v>134</v>
      </c>
      <c r="C25" s="101" t="s">
        <v>115</v>
      </c>
      <c r="D25" s="145">
        <v>1</v>
      </c>
      <c r="E25" s="145">
        <v>1</v>
      </c>
      <c r="F25" s="102" t="s">
        <v>41</v>
      </c>
      <c r="G25" s="107">
        <v>1</v>
      </c>
      <c r="H25" s="108">
        <v>1</v>
      </c>
      <c r="I25" s="252"/>
      <c r="J25" s="252"/>
      <c r="K25" s="252"/>
      <c r="L25" s="252"/>
      <c r="M25" s="252"/>
      <c r="N25" s="252"/>
      <c r="O25" s="252"/>
      <c r="P25" s="252"/>
      <c r="Q25" s="252"/>
      <c r="R25" s="252"/>
      <c r="S25" s="252"/>
      <c r="T25" s="252">
        <v>1</v>
      </c>
      <c r="U25" s="151"/>
      <c r="V25" s="169">
        <f t="shared" si="0"/>
        <v>1</v>
      </c>
      <c r="W25" s="150" t="s">
        <v>695</v>
      </c>
      <c r="X25" s="171" t="s">
        <v>709</v>
      </c>
      <c r="Y25" s="172" t="s">
        <v>662</v>
      </c>
      <c r="Z25" s="107" t="s">
        <v>117</v>
      </c>
    </row>
    <row r="26" spans="1:26" s="57" customFormat="1" ht="71.25">
      <c r="A26" s="99" t="s">
        <v>113</v>
      </c>
      <c r="B26" s="100" t="s">
        <v>135</v>
      </c>
      <c r="C26" s="101" t="s">
        <v>115</v>
      </c>
      <c r="D26" s="145">
        <v>1</v>
      </c>
      <c r="E26" s="145">
        <v>1</v>
      </c>
      <c r="F26" s="102" t="s">
        <v>41</v>
      </c>
      <c r="G26" s="107">
        <v>1</v>
      </c>
      <c r="H26" s="108">
        <v>1</v>
      </c>
      <c r="I26" s="252"/>
      <c r="J26" s="252"/>
      <c r="K26" s="252"/>
      <c r="L26" s="252"/>
      <c r="M26" s="252"/>
      <c r="N26" s="252"/>
      <c r="O26" s="252"/>
      <c r="P26" s="252"/>
      <c r="Q26" s="252"/>
      <c r="R26" s="252"/>
      <c r="S26" s="252"/>
      <c r="T26" s="252">
        <v>1</v>
      </c>
      <c r="U26" s="151"/>
      <c r="V26" s="169">
        <f t="shared" si="0"/>
        <v>1</v>
      </c>
      <c r="W26" s="150" t="s">
        <v>695</v>
      </c>
      <c r="X26" s="171" t="s">
        <v>709</v>
      </c>
      <c r="Y26" s="172" t="s">
        <v>662</v>
      </c>
      <c r="Z26" s="107" t="s">
        <v>117</v>
      </c>
    </row>
    <row r="27" spans="1:26" s="57" customFormat="1" ht="71.25">
      <c r="A27" s="99" t="s">
        <v>113</v>
      </c>
      <c r="B27" s="100" t="s">
        <v>136</v>
      </c>
      <c r="C27" s="101" t="s">
        <v>115</v>
      </c>
      <c r="D27" s="145">
        <v>1</v>
      </c>
      <c r="E27" s="145">
        <v>1</v>
      </c>
      <c r="F27" s="102" t="s">
        <v>41</v>
      </c>
      <c r="G27" s="107">
        <v>1</v>
      </c>
      <c r="H27" s="108">
        <v>1</v>
      </c>
      <c r="I27" s="252"/>
      <c r="J27" s="252"/>
      <c r="K27" s="252"/>
      <c r="L27" s="252"/>
      <c r="M27" s="252"/>
      <c r="N27" s="252"/>
      <c r="O27" s="252"/>
      <c r="P27" s="252"/>
      <c r="Q27" s="252"/>
      <c r="R27" s="252"/>
      <c r="S27" s="252"/>
      <c r="T27" s="252">
        <v>1</v>
      </c>
      <c r="U27" s="151"/>
      <c r="V27" s="169">
        <f t="shared" si="0"/>
        <v>1</v>
      </c>
      <c r="W27" s="150" t="s">
        <v>710</v>
      </c>
      <c r="X27" s="171" t="s">
        <v>711</v>
      </c>
      <c r="Y27" s="172" t="s">
        <v>662</v>
      </c>
      <c r="Z27" s="107" t="s">
        <v>117</v>
      </c>
    </row>
    <row r="28" spans="1:26" s="57" customFormat="1" ht="120" customHeight="1">
      <c r="A28" s="99" t="s">
        <v>113</v>
      </c>
      <c r="B28" s="100" t="s">
        <v>137</v>
      </c>
      <c r="C28" s="101" t="s">
        <v>115</v>
      </c>
      <c r="D28" s="145">
        <v>1</v>
      </c>
      <c r="E28" s="145">
        <v>1</v>
      </c>
      <c r="F28" s="102" t="s">
        <v>41</v>
      </c>
      <c r="G28" s="107">
        <v>1</v>
      </c>
      <c r="H28" s="108">
        <v>1</v>
      </c>
      <c r="I28" s="252"/>
      <c r="J28" s="252"/>
      <c r="K28" s="252"/>
      <c r="L28" s="252"/>
      <c r="M28" s="252"/>
      <c r="N28" s="252"/>
      <c r="O28" s="252"/>
      <c r="P28" s="252"/>
      <c r="Q28" s="252"/>
      <c r="R28" s="252"/>
      <c r="S28" s="252"/>
      <c r="T28" s="252">
        <v>1</v>
      </c>
      <c r="U28" s="151"/>
      <c r="V28" s="169">
        <f t="shared" si="0"/>
        <v>1</v>
      </c>
      <c r="W28" s="150" t="s">
        <v>712</v>
      </c>
      <c r="X28" s="171" t="s">
        <v>705</v>
      </c>
      <c r="Y28" s="172" t="s">
        <v>662</v>
      </c>
      <c r="Z28" s="107" t="s">
        <v>117</v>
      </c>
    </row>
    <row r="29" spans="1:26" s="57" customFormat="1" ht="71.25">
      <c r="A29" s="99" t="s">
        <v>113</v>
      </c>
      <c r="B29" s="100" t="s">
        <v>138</v>
      </c>
      <c r="C29" s="101" t="s">
        <v>115</v>
      </c>
      <c r="D29" s="145">
        <v>1</v>
      </c>
      <c r="E29" s="145">
        <v>1</v>
      </c>
      <c r="F29" s="102" t="s">
        <v>41</v>
      </c>
      <c r="G29" s="107">
        <v>1</v>
      </c>
      <c r="H29" s="108">
        <v>1</v>
      </c>
      <c r="I29" s="252"/>
      <c r="J29" s="252"/>
      <c r="K29" s="252"/>
      <c r="L29" s="252"/>
      <c r="M29" s="252"/>
      <c r="N29" s="252"/>
      <c r="O29" s="252"/>
      <c r="P29" s="252"/>
      <c r="Q29" s="252"/>
      <c r="R29" s="252"/>
      <c r="S29" s="252"/>
      <c r="T29" s="252">
        <v>1</v>
      </c>
      <c r="U29" s="151"/>
      <c r="V29" s="169">
        <f t="shared" si="0"/>
        <v>1</v>
      </c>
      <c r="W29" s="150" t="s">
        <v>713</v>
      </c>
      <c r="X29" s="171" t="s">
        <v>714</v>
      </c>
      <c r="Y29" s="172" t="s">
        <v>662</v>
      </c>
      <c r="Z29" s="107" t="s">
        <v>117</v>
      </c>
    </row>
    <row r="30" spans="1:26" s="57" customFormat="1" ht="120" customHeight="1">
      <c r="A30" s="99" t="s">
        <v>113</v>
      </c>
      <c r="B30" s="100" t="s">
        <v>139</v>
      </c>
      <c r="C30" s="101" t="s">
        <v>115</v>
      </c>
      <c r="D30" s="145">
        <v>1</v>
      </c>
      <c r="E30" s="145">
        <v>1</v>
      </c>
      <c r="F30" s="102" t="s">
        <v>41</v>
      </c>
      <c r="G30" s="107">
        <v>1</v>
      </c>
      <c r="H30" s="108">
        <v>1</v>
      </c>
      <c r="I30" s="252"/>
      <c r="J30" s="252"/>
      <c r="K30" s="252"/>
      <c r="L30" s="252"/>
      <c r="M30" s="252"/>
      <c r="N30" s="252"/>
      <c r="O30" s="252"/>
      <c r="P30" s="252"/>
      <c r="Q30" s="252"/>
      <c r="R30" s="252"/>
      <c r="S30" s="252"/>
      <c r="T30" s="252">
        <v>1</v>
      </c>
      <c r="U30" s="151"/>
      <c r="V30" s="169">
        <f t="shared" si="0"/>
        <v>1</v>
      </c>
      <c r="W30" s="150" t="s">
        <v>715</v>
      </c>
      <c r="X30" s="171" t="s">
        <v>705</v>
      </c>
      <c r="Y30" s="172" t="s">
        <v>662</v>
      </c>
      <c r="Z30" s="107" t="s">
        <v>117</v>
      </c>
    </row>
    <row r="31" spans="1:26" s="57" customFormat="1" ht="71.25">
      <c r="A31" s="99" t="s">
        <v>113</v>
      </c>
      <c r="B31" s="100" t="s">
        <v>140</v>
      </c>
      <c r="C31" s="101" t="s">
        <v>115</v>
      </c>
      <c r="D31" s="145">
        <v>1</v>
      </c>
      <c r="E31" s="145">
        <v>1</v>
      </c>
      <c r="F31" s="102" t="s">
        <v>41</v>
      </c>
      <c r="G31" s="107">
        <v>1</v>
      </c>
      <c r="H31" s="108">
        <v>1</v>
      </c>
      <c r="I31" s="252"/>
      <c r="J31" s="252"/>
      <c r="K31" s="252"/>
      <c r="L31" s="252"/>
      <c r="M31" s="252"/>
      <c r="N31" s="252"/>
      <c r="O31" s="252"/>
      <c r="P31" s="252"/>
      <c r="Q31" s="252"/>
      <c r="R31" s="252"/>
      <c r="S31" s="252"/>
      <c r="T31" s="252">
        <v>1</v>
      </c>
      <c r="U31" s="151"/>
      <c r="V31" s="169">
        <f t="shared" si="0"/>
        <v>1</v>
      </c>
      <c r="W31" s="150" t="s">
        <v>695</v>
      </c>
      <c r="X31" s="171" t="s">
        <v>696</v>
      </c>
      <c r="Y31" s="172" t="s">
        <v>662</v>
      </c>
      <c r="Z31" s="107" t="s">
        <v>117</v>
      </c>
    </row>
    <row r="32" spans="1:26" s="57" customFormat="1" ht="71.25">
      <c r="A32" s="99" t="s">
        <v>113</v>
      </c>
      <c r="B32" s="100" t="s">
        <v>141</v>
      </c>
      <c r="C32" s="101" t="s">
        <v>115</v>
      </c>
      <c r="D32" s="145">
        <v>1</v>
      </c>
      <c r="E32" s="145">
        <v>1</v>
      </c>
      <c r="F32" s="102" t="s">
        <v>41</v>
      </c>
      <c r="G32" s="107">
        <v>1</v>
      </c>
      <c r="H32" s="108">
        <v>1</v>
      </c>
      <c r="I32" s="252"/>
      <c r="J32" s="252"/>
      <c r="K32" s="252"/>
      <c r="L32" s="252"/>
      <c r="M32" s="252"/>
      <c r="N32" s="252"/>
      <c r="O32" s="252"/>
      <c r="P32" s="252"/>
      <c r="Q32" s="252"/>
      <c r="R32" s="252"/>
      <c r="S32" s="252"/>
      <c r="T32" s="252">
        <v>1</v>
      </c>
      <c r="U32" s="151"/>
      <c r="V32" s="169">
        <f t="shared" si="0"/>
        <v>1</v>
      </c>
      <c r="W32" s="150" t="s">
        <v>716</v>
      </c>
      <c r="X32" s="171" t="s">
        <v>717</v>
      </c>
      <c r="Y32" s="172" t="s">
        <v>662</v>
      </c>
      <c r="Z32" s="107" t="s">
        <v>117</v>
      </c>
    </row>
    <row r="33" spans="1:26" s="57" customFormat="1" ht="71.25">
      <c r="A33" s="99" t="s">
        <v>113</v>
      </c>
      <c r="B33" s="100" t="s">
        <v>142</v>
      </c>
      <c r="C33" s="101" t="s">
        <v>115</v>
      </c>
      <c r="D33" s="145">
        <v>1</v>
      </c>
      <c r="E33" s="145">
        <v>1</v>
      </c>
      <c r="F33" s="102" t="s">
        <v>41</v>
      </c>
      <c r="G33" s="107">
        <v>1</v>
      </c>
      <c r="H33" s="108">
        <v>1</v>
      </c>
      <c r="I33" s="252"/>
      <c r="J33" s="252"/>
      <c r="K33" s="252"/>
      <c r="L33" s="252"/>
      <c r="M33" s="252"/>
      <c r="N33" s="252"/>
      <c r="O33" s="252"/>
      <c r="P33" s="252"/>
      <c r="Q33" s="252"/>
      <c r="R33" s="252"/>
      <c r="S33" s="252"/>
      <c r="T33" s="252">
        <v>1</v>
      </c>
      <c r="U33" s="151"/>
      <c r="V33" s="169">
        <f t="shared" si="0"/>
        <v>1</v>
      </c>
      <c r="W33" s="150" t="s">
        <v>718</v>
      </c>
      <c r="X33" s="171" t="s">
        <v>719</v>
      </c>
      <c r="Y33" s="172" t="s">
        <v>662</v>
      </c>
      <c r="Z33" s="107" t="s">
        <v>117</v>
      </c>
    </row>
    <row r="34" spans="1:26" s="57" customFormat="1" ht="71.25">
      <c r="A34" s="99" t="s">
        <v>113</v>
      </c>
      <c r="B34" s="100" t="s">
        <v>143</v>
      </c>
      <c r="C34" s="101" t="s">
        <v>115</v>
      </c>
      <c r="D34" s="145">
        <v>1</v>
      </c>
      <c r="E34" s="145">
        <v>1</v>
      </c>
      <c r="F34" s="102" t="s">
        <v>41</v>
      </c>
      <c r="G34" s="107">
        <v>1</v>
      </c>
      <c r="H34" s="108">
        <v>1</v>
      </c>
      <c r="I34" s="252"/>
      <c r="J34" s="252"/>
      <c r="K34" s="252"/>
      <c r="L34" s="252"/>
      <c r="M34" s="252"/>
      <c r="N34" s="252"/>
      <c r="O34" s="252"/>
      <c r="P34" s="252"/>
      <c r="Q34" s="252"/>
      <c r="R34" s="252"/>
      <c r="S34" s="252"/>
      <c r="T34" s="252">
        <v>1</v>
      </c>
      <c r="U34" s="151"/>
      <c r="V34" s="169">
        <f t="shared" si="0"/>
        <v>1</v>
      </c>
      <c r="W34" s="150" t="s">
        <v>720</v>
      </c>
      <c r="X34" s="171" t="s">
        <v>721</v>
      </c>
      <c r="Y34" s="172" t="s">
        <v>662</v>
      </c>
      <c r="Z34" s="107" t="s">
        <v>117</v>
      </c>
    </row>
    <row r="35" spans="1:26" s="57" customFormat="1" ht="71.25">
      <c r="A35" s="99" t="s">
        <v>113</v>
      </c>
      <c r="B35" s="100" t="s">
        <v>144</v>
      </c>
      <c r="C35" s="101" t="s">
        <v>115</v>
      </c>
      <c r="D35" s="145">
        <v>1</v>
      </c>
      <c r="E35" s="145">
        <v>1</v>
      </c>
      <c r="F35" s="102" t="s">
        <v>41</v>
      </c>
      <c r="G35" s="107">
        <v>1</v>
      </c>
      <c r="H35" s="108">
        <v>1</v>
      </c>
      <c r="I35" s="252"/>
      <c r="J35" s="252"/>
      <c r="K35" s="252"/>
      <c r="L35" s="252"/>
      <c r="M35" s="252"/>
      <c r="N35" s="252"/>
      <c r="O35" s="252"/>
      <c r="P35" s="252"/>
      <c r="Q35" s="252"/>
      <c r="R35" s="252"/>
      <c r="S35" s="252"/>
      <c r="T35" s="252">
        <v>1</v>
      </c>
      <c r="U35" s="151"/>
      <c r="V35" s="169">
        <f t="shared" si="0"/>
        <v>1</v>
      </c>
      <c r="W35" s="150" t="s">
        <v>722</v>
      </c>
      <c r="X35" s="171" t="s">
        <v>721</v>
      </c>
      <c r="Y35" s="172" t="s">
        <v>662</v>
      </c>
      <c r="Z35" s="107" t="s">
        <v>117</v>
      </c>
    </row>
    <row r="36" spans="1:26" s="57" customFormat="1" ht="71.25">
      <c r="A36" s="99" t="s">
        <v>113</v>
      </c>
      <c r="B36" s="100" t="s">
        <v>145</v>
      </c>
      <c r="C36" s="101" t="s">
        <v>115</v>
      </c>
      <c r="D36" s="145">
        <v>1</v>
      </c>
      <c r="E36" s="145">
        <v>1</v>
      </c>
      <c r="F36" s="102" t="s">
        <v>41</v>
      </c>
      <c r="G36" s="107">
        <v>1</v>
      </c>
      <c r="H36" s="108">
        <v>1</v>
      </c>
      <c r="I36" s="252"/>
      <c r="J36" s="252"/>
      <c r="K36" s="252"/>
      <c r="L36" s="252"/>
      <c r="M36" s="252"/>
      <c r="N36" s="252"/>
      <c r="O36" s="252"/>
      <c r="P36" s="252"/>
      <c r="Q36" s="252"/>
      <c r="R36" s="252"/>
      <c r="S36" s="252"/>
      <c r="T36" s="252">
        <v>1</v>
      </c>
      <c r="U36" s="151"/>
      <c r="V36" s="169">
        <f t="shared" si="0"/>
        <v>1</v>
      </c>
      <c r="W36" s="150" t="s">
        <v>723</v>
      </c>
      <c r="X36" s="171" t="s">
        <v>721</v>
      </c>
      <c r="Y36" s="172" t="s">
        <v>662</v>
      </c>
      <c r="Z36" s="107" t="s">
        <v>117</v>
      </c>
    </row>
    <row r="37" spans="1:26" s="57" customFormat="1" ht="71.25">
      <c r="A37" s="99" t="s">
        <v>113</v>
      </c>
      <c r="B37" s="100" t="s">
        <v>146</v>
      </c>
      <c r="C37" s="101" t="s">
        <v>115</v>
      </c>
      <c r="D37" s="145">
        <v>1</v>
      </c>
      <c r="E37" s="145">
        <v>1</v>
      </c>
      <c r="F37" s="102" t="s">
        <v>41</v>
      </c>
      <c r="G37" s="107">
        <v>1</v>
      </c>
      <c r="H37" s="108">
        <v>1</v>
      </c>
      <c r="I37" s="252"/>
      <c r="J37" s="252"/>
      <c r="K37" s="252"/>
      <c r="L37" s="252"/>
      <c r="M37" s="252"/>
      <c r="N37" s="252"/>
      <c r="O37" s="252"/>
      <c r="P37" s="252"/>
      <c r="Q37" s="252"/>
      <c r="R37" s="252"/>
      <c r="S37" s="252"/>
      <c r="T37" s="252">
        <v>1</v>
      </c>
      <c r="U37" s="151"/>
      <c r="V37" s="169">
        <f t="shared" si="0"/>
        <v>1</v>
      </c>
      <c r="W37" s="150" t="s">
        <v>695</v>
      </c>
      <c r="X37" s="171" t="s">
        <v>724</v>
      </c>
      <c r="Y37" s="172" t="s">
        <v>662</v>
      </c>
      <c r="Z37" s="107" t="s">
        <v>117</v>
      </c>
    </row>
    <row r="38" spans="1:26" s="57" customFormat="1" ht="71.25">
      <c r="A38" s="99" t="s">
        <v>113</v>
      </c>
      <c r="B38" s="100" t="s">
        <v>147</v>
      </c>
      <c r="C38" s="101" t="s">
        <v>115</v>
      </c>
      <c r="D38" s="145">
        <v>1</v>
      </c>
      <c r="E38" s="145">
        <v>1</v>
      </c>
      <c r="F38" s="102" t="s">
        <v>41</v>
      </c>
      <c r="G38" s="107">
        <v>1</v>
      </c>
      <c r="H38" s="108">
        <v>1</v>
      </c>
      <c r="I38" s="252"/>
      <c r="J38" s="252"/>
      <c r="K38" s="252"/>
      <c r="L38" s="252"/>
      <c r="M38" s="252"/>
      <c r="N38" s="252"/>
      <c r="O38" s="252"/>
      <c r="P38" s="252"/>
      <c r="Q38" s="252"/>
      <c r="R38" s="252"/>
      <c r="S38" s="252"/>
      <c r="T38" s="252">
        <v>1</v>
      </c>
      <c r="U38" s="151"/>
      <c r="V38" s="169">
        <f t="shared" si="0"/>
        <v>1</v>
      </c>
      <c r="W38" s="150" t="s">
        <v>695</v>
      </c>
      <c r="X38" s="171" t="s">
        <v>725</v>
      </c>
      <c r="Y38" s="172" t="s">
        <v>662</v>
      </c>
      <c r="Z38" s="107" t="s">
        <v>117</v>
      </c>
    </row>
    <row r="39" spans="1:26" s="57" customFormat="1" ht="105" customHeight="1">
      <c r="A39" s="99" t="s">
        <v>113</v>
      </c>
      <c r="B39" s="100" t="s">
        <v>148</v>
      </c>
      <c r="C39" s="101" t="s">
        <v>115</v>
      </c>
      <c r="D39" s="145">
        <v>1</v>
      </c>
      <c r="E39" s="145">
        <v>1</v>
      </c>
      <c r="F39" s="102" t="s">
        <v>41</v>
      </c>
      <c r="G39" s="107">
        <v>1</v>
      </c>
      <c r="H39" s="108">
        <v>1</v>
      </c>
      <c r="I39" s="252"/>
      <c r="J39" s="252"/>
      <c r="K39" s="252"/>
      <c r="L39" s="252"/>
      <c r="M39" s="252"/>
      <c r="N39" s="252"/>
      <c r="O39" s="252"/>
      <c r="P39" s="252"/>
      <c r="Q39" s="252"/>
      <c r="R39" s="252"/>
      <c r="S39" s="252"/>
      <c r="T39" s="252">
        <v>1</v>
      </c>
      <c r="U39" s="151"/>
      <c r="V39" s="169">
        <f t="shared" si="0"/>
        <v>1</v>
      </c>
      <c r="W39" s="150" t="s">
        <v>726</v>
      </c>
      <c r="X39" s="171" t="s">
        <v>727</v>
      </c>
      <c r="Y39" s="172" t="s">
        <v>662</v>
      </c>
      <c r="Z39" s="107" t="s">
        <v>117</v>
      </c>
    </row>
    <row r="40" spans="1:26" s="57" customFormat="1" ht="71.25">
      <c r="A40" s="99" t="s">
        <v>113</v>
      </c>
      <c r="B40" s="100" t="s">
        <v>149</v>
      </c>
      <c r="C40" s="101" t="s">
        <v>115</v>
      </c>
      <c r="D40" s="145">
        <v>1</v>
      </c>
      <c r="E40" s="145">
        <v>1</v>
      </c>
      <c r="F40" s="102" t="s">
        <v>41</v>
      </c>
      <c r="G40" s="107">
        <v>1</v>
      </c>
      <c r="H40" s="108">
        <v>1</v>
      </c>
      <c r="I40" s="252"/>
      <c r="J40" s="252"/>
      <c r="K40" s="252"/>
      <c r="L40" s="252"/>
      <c r="M40" s="252"/>
      <c r="N40" s="252"/>
      <c r="O40" s="252"/>
      <c r="P40" s="252"/>
      <c r="Q40" s="252"/>
      <c r="R40" s="252"/>
      <c r="S40" s="252"/>
      <c r="T40" s="252">
        <v>1</v>
      </c>
      <c r="U40" s="151"/>
      <c r="V40" s="169">
        <f t="shared" si="0"/>
        <v>1</v>
      </c>
      <c r="W40" s="150" t="s">
        <v>728</v>
      </c>
      <c r="X40" s="171" t="s">
        <v>729</v>
      </c>
      <c r="Y40" s="172" t="s">
        <v>662</v>
      </c>
      <c r="Z40" s="107" t="s">
        <v>117</v>
      </c>
    </row>
    <row r="41" spans="1:26" s="57" customFormat="1" ht="71.25">
      <c r="A41" s="99" t="s">
        <v>113</v>
      </c>
      <c r="B41" s="100" t="s">
        <v>150</v>
      </c>
      <c r="C41" s="101" t="s">
        <v>115</v>
      </c>
      <c r="D41" s="145">
        <v>1</v>
      </c>
      <c r="E41" s="145">
        <v>1</v>
      </c>
      <c r="F41" s="102" t="s">
        <v>41</v>
      </c>
      <c r="G41" s="107">
        <v>1</v>
      </c>
      <c r="H41" s="108">
        <v>1</v>
      </c>
      <c r="I41" s="252"/>
      <c r="J41" s="252"/>
      <c r="K41" s="252"/>
      <c r="L41" s="252"/>
      <c r="M41" s="252"/>
      <c r="N41" s="252"/>
      <c r="O41" s="252"/>
      <c r="P41" s="252"/>
      <c r="Q41" s="252"/>
      <c r="R41" s="252"/>
      <c r="S41" s="252"/>
      <c r="T41" s="252">
        <v>1</v>
      </c>
      <c r="U41" s="151"/>
      <c r="V41" s="169">
        <f t="shared" si="0"/>
        <v>1</v>
      </c>
      <c r="W41" s="150" t="s">
        <v>730</v>
      </c>
      <c r="X41" s="171" t="s">
        <v>731</v>
      </c>
      <c r="Y41" s="172" t="s">
        <v>662</v>
      </c>
      <c r="Z41" s="107" t="s">
        <v>117</v>
      </c>
    </row>
    <row r="42" spans="1:26" s="57" customFormat="1" ht="71.25">
      <c r="A42" s="99" t="s">
        <v>113</v>
      </c>
      <c r="B42" s="100" t="s">
        <v>151</v>
      </c>
      <c r="C42" s="101" t="s">
        <v>115</v>
      </c>
      <c r="D42" s="145">
        <v>1</v>
      </c>
      <c r="E42" s="145">
        <v>1</v>
      </c>
      <c r="F42" s="102" t="s">
        <v>41</v>
      </c>
      <c r="G42" s="107">
        <v>1</v>
      </c>
      <c r="H42" s="108">
        <v>1</v>
      </c>
      <c r="I42" s="252"/>
      <c r="J42" s="252"/>
      <c r="K42" s="252"/>
      <c r="L42" s="252"/>
      <c r="M42" s="252"/>
      <c r="N42" s="252"/>
      <c r="O42" s="252"/>
      <c r="P42" s="252"/>
      <c r="Q42" s="252"/>
      <c r="R42" s="252"/>
      <c r="S42" s="252"/>
      <c r="T42" s="252">
        <v>1</v>
      </c>
      <c r="U42" s="151"/>
      <c r="V42" s="169">
        <f t="shared" si="0"/>
        <v>1</v>
      </c>
      <c r="W42" s="150" t="s">
        <v>732</v>
      </c>
      <c r="X42" s="171" t="s">
        <v>733</v>
      </c>
      <c r="Y42" s="172" t="s">
        <v>662</v>
      </c>
      <c r="Z42" s="107" t="s">
        <v>117</v>
      </c>
    </row>
    <row r="43" spans="1:26" s="57" customFormat="1" ht="71.25">
      <c r="A43" s="99" t="s">
        <v>113</v>
      </c>
      <c r="B43" s="100" t="s">
        <v>152</v>
      </c>
      <c r="C43" s="101" t="s">
        <v>115</v>
      </c>
      <c r="D43" s="145">
        <v>1</v>
      </c>
      <c r="E43" s="145">
        <v>1</v>
      </c>
      <c r="F43" s="102" t="s">
        <v>41</v>
      </c>
      <c r="G43" s="107">
        <v>1</v>
      </c>
      <c r="H43" s="108">
        <v>1</v>
      </c>
      <c r="I43" s="252"/>
      <c r="J43" s="252"/>
      <c r="K43" s="252"/>
      <c r="L43" s="252"/>
      <c r="M43" s="252"/>
      <c r="N43" s="252"/>
      <c r="O43" s="252"/>
      <c r="P43" s="252"/>
      <c r="Q43" s="252"/>
      <c r="R43" s="252"/>
      <c r="S43" s="252"/>
      <c r="T43" s="252">
        <v>1</v>
      </c>
      <c r="U43" s="151"/>
      <c r="V43" s="169">
        <f t="shared" si="0"/>
        <v>1</v>
      </c>
      <c r="W43" s="150" t="s">
        <v>734</v>
      </c>
      <c r="X43" s="171" t="s">
        <v>735</v>
      </c>
      <c r="Y43" s="172" t="s">
        <v>662</v>
      </c>
      <c r="Z43" s="107" t="s">
        <v>117</v>
      </c>
    </row>
    <row r="44" spans="1:26" s="57" customFormat="1" ht="71.25">
      <c r="A44" s="99" t="s">
        <v>113</v>
      </c>
      <c r="B44" s="100" t="s">
        <v>153</v>
      </c>
      <c r="C44" s="101" t="s">
        <v>115</v>
      </c>
      <c r="D44" s="145">
        <v>1</v>
      </c>
      <c r="E44" s="145">
        <v>1</v>
      </c>
      <c r="F44" s="102" t="s">
        <v>41</v>
      </c>
      <c r="G44" s="107">
        <v>1</v>
      </c>
      <c r="H44" s="108">
        <v>1</v>
      </c>
      <c r="I44" s="252"/>
      <c r="J44" s="252"/>
      <c r="K44" s="252"/>
      <c r="L44" s="252"/>
      <c r="M44" s="252"/>
      <c r="N44" s="252"/>
      <c r="O44" s="252"/>
      <c r="P44" s="252"/>
      <c r="Q44" s="252"/>
      <c r="R44" s="252"/>
      <c r="S44" s="252"/>
      <c r="T44" s="252">
        <v>1</v>
      </c>
      <c r="U44" s="151"/>
      <c r="V44" s="169">
        <f t="shared" si="0"/>
        <v>1</v>
      </c>
      <c r="W44" s="150" t="s">
        <v>736</v>
      </c>
      <c r="X44" s="171" t="s">
        <v>737</v>
      </c>
      <c r="Y44" s="172" t="s">
        <v>662</v>
      </c>
      <c r="Z44" s="107" t="s">
        <v>117</v>
      </c>
    </row>
    <row r="45" spans="1:26" s="57" customFormat="1" ht="150" customHeight="1">
      <c r="A45" s="99" t="s">
        <v>113</v>
      </c>
      <c r="B45" s="100" t="s">
        <v>154</v>
      </c>
      <c r="C45" s="101" t="s">
        <v>115</v>
      </c>
      <c r="D45" s="145">
        <v>1</v>
      </c>
      <c r="E45" s="145">
        <v>1</v>
      </c>
      <c r="F45" s="102" t="s">
        <v>41</v>
      </c>
      <c r="G45" s="107">
        <v>1</v>
      </c>
      <c r="H45" s="108">
        <v>1</v>
      </c>
      <c r="I45" s="252"/>
      <c r="J45" s="252"/>
      <c r="K45" s="252"/>
      <c r="L45" s="252"/>
      <c r="M45" s="252"/>
      <c r="N45" s="252"/>
      <c r="O45" s="252"/>
      <c r="P45" s="252"/>
      <c r="Q45" s="252"/>
      <c r="R45" s="252"/>
      <c r="S45" s="252"/>
      <c r="T45" s="252">
        <v>1</v>
      </c>
      <c r="U45" s="151"/>
      <c r="V45" s="169">
        <f t="shared" si="0"/>
        <v>1</v>
      </c>
      <c r="W45" s="150" t="s">
        <v>738</v>
      </c>
      <c r="X45" s="171" t="s">
        <v>739</v>
      </c>
      <c r="Y45" s="172" t="s">
        <v>662</v>
      </c>
      <c r="Z45" s="107" t="s">
        <v>117</v>
      </c>
    </row>
    <row r="46" spans="1:26" s="57" customFormat="1" ht="75" customHeight="1">
      <c r="A46" s="99" t="s">
        <v>113</v>
      </c>
      <c r="B46" s="100" t="s">
        <v>155</v>
      </c>
      <c r="C46" s="101" t="s">
        <v>115</v>
      </c>
      <c r="D46" s="145">
        <v>1</v>
      </c>
      <c r="E46" s="145">
        <v>1</v>
      </c>
      <c r="F46" s="102" t="s">
        <v>41</v>
      </c>
      <c r="G46" s="107">
        <v>1</v>
      </c>
      <c r="H46" s="108">
        <v>1</v>
      </c>
      <c r="I46" s="252"/>
      <c r="J46" s="252"/>
      <c r="K46" s="252"/>
      <c r="L46" s="252"/>
      <c r="M46" s="252"/>
      <c r="N46" s="252"/>
      <c r="O46" s="252"/>
      <c r="P46" s="252"/>
      <c r="Q46" s="252"/>
      <c r="R46" s="252"/>
      <c r="S46" s="252"/>
      <c r="T46" s="252">
        <v>1</v>
      </c>
      <c r="U46" s="151"/>
      <c r="V46" s="169">
        <f t="shared" si="0"/>
        <v>1</v>
      </c>
      <c r="W46" s="150" t="s">
        <v>740</v>
      </c>
      <c r="X46" s="171" t="s">
        <v>741</v>
      </c>
      <c r="Y46" s="172" t="s">
        <v>662</v>
      </c>
      <c r="Z46" s="107" t="s">
        <v>117</v>
      </c>
    </row>
    <row r="47" spans="1:26" s="57" customFormat="1" ht="71.25">
      <c r="A47" s="99" t="s">
        <v>113</v>
      </c>
      <c r="B47" s="100" t="s">
        <v>156</v>
      </c>
      <c r="C47" s="101" t="s">
        <v>115</v>
      </c>
      <c r="D47" s="145">
        <v>1</v>
      </c>
      <c r="E47" s="145">
        <v>1</v>
      </c>
      <c r="F47" s="102" t="s">
        <v>41</v>
      </c>
      <c r="G47" s="107">
        <v>1</v>
      </c>
      <c r="H47" s="108">
        <v>1</v>
      </c>
      <c r="I47" s="252"/>
      <c r="J47" s="252"/>
      <c r="K47" s="252"/>
      <c r="L47" s="252"/>
      <c r="M47" s="252"/>
      <c r="N47" s="252"/>
      <c r="O47" s="252"/>
      <c r="P47" s="252"/>
      <c r="Q47" s="252"/>
      <c r="R47" s="252"/>
      <c r="S47" s="252"/>
      <c r="T47" s="252">
        <v>1</v>
      </c>
      <c r="U47" s="151"/>
      <c r="V47" s="169">
        <f t="shared" si="0"/>
        <v>1</v>
      </c>
      <c r="W47" s="150" t="s">
        <v>742</v>
      </c>
      <c r="X47" s="171" t="s">
        <v>743</v>
      </c>
      <c r="Y47" s="172" t="s">
        <v>662</v>
      </c>
      <c r="Z47" s="107" t="s">
        <v>117</v>
      </c>
    </row>
    <row r="48" spans="1:26" s="57" customFormat="1" ht="71.25">
      <c r="A48" s="99" t="s">
        <v>113</v>
      </c>
      <c r="B48" s="100" t="s">
        <v>157</v>
      </c>
      <c r="C48" s="101" t="s">
        <v>115</v>
      </c>
      <c r="D48" s="145">
        <v>1</v>
      </c>
      <c r="E48" s="145">
        <v>1</v>
      </c>
      <c r="F48" s="102" t="s">
        <v>41</v>
      </c>
      <c r="G48" s="107">
        <v>1</v>
      </c>
      <c r="H48" s="108">
        <v>1</v>
      </c>
      <c r="I48" s="252"/>
      <c r="J48" s="252"/>
      <c r="K48" s="252"/>
      <c r="L48" s="252"/>
      <c r="M48" s="252"/>
      <c r="N48" s="252"/>
      <c r="O48" s="252"/>
      <c r="P48" s="252"/>
      <c r="Q48" s="252"/>
      <c r="R48" s="252"/>
      <c r="S48" s="252"/>
      <c r="T48" s="252">
        <v>1</v>
      </c>
      <c r="U48" s="151"/>
      <c r="V48" s="169">
        <f t="shared" si="0"/>
        <v>1</v>
      </c>
      <c r="W48" s="150" t="s">
        <v>742</v>
      </c>
      <c r="X48" s="171" t="s">
        <v>743</v>
      </c>
      <c r="Y48" s="172" t="s">
        <v>662</v>
      </c>
      <c r="Z48" s="107" t="s">
        <v>117</v>
      </c>
    </row>
    <row r="49" spans="1:26" s="57" customFormat="1" ht="71.25">
      <c r="A49" s="99" t="s">
        <v>113</v>
      </c>
      <c r="B49" s="100" t="s">
        <v>158</v>
      </c>
      <c r="C49" s="101" t="s">
        <v>115</v>
      </c>
      <c r="D49" s="145">
        <v>1</v>
      </c>
      <c r="E49" s="145">
        <v>1</v>
      </c>
      <c r="F49" s="102" t="s">
        <v>41</v>
      </c>
      <c r="G49" s="107">
        <v>1</v>
      </c>
      <c r="H49" s="108">
        <v>1</v>
      </c>
      <c r="I49" s="252"/>
      <c r="J49" s="252"/>
      <c r="K49" s="252"/>
      <c r="L49" s="252"/>
      <c r="M49" s="252"/>
      <c r="N49" s="252"/>
      <c r="O49" s="252"/>
      <c r="P49" s="252"/>
      <c r="Q49" s="252"/>
      <c r="R49" s="252"/>
      <c r="S49" s="252"/>
      <c r="T49" s="252">
        <v>1</v>
      </c>
      <c r="U49" s="151"/>
      <c r="V49" s="169">
        <f t="shared" si="0"/>
        <v>1</v>
      </c>
      <c r="W49" s="150" t="s">
        <v>695</v>
      </c>
      <c r="X49" s="171" t="s">
        <v>698</v>
      </c>
      <c r="Y49" s="172" t="s">
        <v>662</v>
      </c>
      <c r="Z49" s="107" t="s">
        <v>117</v>
      </c>
    </row>
    <row r="50" spans="1:26" s="57" customFormat="1" ht="71.25">
      <c r="A50" s="99" t="s">
        <v>113</v>
      </c>
      <c r="B50" s="100" t="s">
        <v>159</v>
      </c>
      <c r="C50" s="101" t="s">
        <v>115</v>
      </c>
      <c r="D50" s="145">
        <v>1</v>
      </c>
      <c r="E50" s="145">
        <v>1</v>
      </c>
      <c r="F50" s="102" t="s">
        <v>41</v>
      </c>
      <c r="G50" s="107">
        <v>1</v>
      </c>
      <c r="H50" s="108">
        <v>1</v>
      </c>
      <c r="I50" s="252"/>
      <c r="J50" s="252"/>
      <c r="K50" s="252"/>
      <c r="L50" s="252"/>
      <c r="M50" s="252"/>
      <c r="N50" s="252"/>
      <c r="O50" s="252"/>
      <c r="P50" s="252"/>
      <c r="Q50" s="252"/>
      <c r="R50" s="252"/>
      <c r="S50" s="252"/>
      <c r="T50" s="252">
        <v>1</v>
      </c>
      <c r="U50" s="151"/>
      <c r="V50" s="169">
        <f t="shared" si="0"/>
        <v>1</v>
      </c>
      <c r="W50" s="150" t="s">
        <v>744</v>
      </c>
      <c r="X50" s="171" t="s">
        <v>745</v>
      </c>
      <c r="Y50" s="172" t="s">
        <v>662</v>
      </c>
      <c r="Z50" s="107" t="s">
        <v>117</v>
      </c>
    </row>
    <row r="51" spans="1:26" s="57" customFormat="1" ht="71.25">
      <c r="A51" s="99" t="s">
        <v>113</v>
      </c>
      <c r="B51" s="100" t="s">
        <v>160</v>
      </c>
      <c r="C51" s="101" t="s">
        <v>115</v>
      </c>
      <c r="D51" s="145">
        <v>1</v>
      </c>
      <c r="E51" s="145">
        <v>1</v>
      </c>
      <c r="F51" s="102" t="s">
        <v>41</v>
      </c>
      <c r="G51" s="107">
        <v>1</v>
      </c>
      <c r="H51" s="108">
        <v>1</v>
      </c>
      <c r="I51" s="252"/>
      <c r="J51" s="252"/>
      <c r="K51" s="252"/>
      <c r="L51" s="252"/>
      <c r="M51" s="252"/>
      <c r="N51" s="252"/>
      <c r="O51" s="252"/>
      <c r="P51" s="252"/>
      <c r="Q51" s="252"/>
      <c r="R51" s="252"/>
      <c r="S51" s="252"/>
      <c r="T51" s="252">
        <v>1</v>
      </c>
      <c r="U51" s="151"/>
      <c r="V51" s="169">
        <f t="shared" si="0"/>
        <v>1</v>
      </c>
      <c r="W51" s="150" t="s">
        <v>746</v>
      </c>
      <c r="X51" s="171" t="s">
        <v>747</v>
      </c>
      <c r="Y51" s="172" t="s">
        <v>662</v>
      </c>
      <c r="Z51" s="107" t="s">
        <v>117</v>
      </c>
    </row>
    <row r="52" spans="1:26" s="57" customFormat="1" ht="71.25">
      <c r="A52" s="99" t="s">
        <v>113</v>
      </c>
      <c r="B52" s="100" t="s">
        <v>161</v>
      </c>
      <c r="C52" s="101" t="s">
        <v>115</v>
      </c>
      <c r="D52" s="145">
        <v>1</v>
      </c>
      <c r="E52" s="145">
        <v>1</v>
      </c>
      <c r="F52" s="102" t="s">
        <v>41</v>
      </c>
      <c r="G52" s="107">
        <v>1</v>
      </c>
      <c r="H52" s="108">
        <v>1</v>
      </c>
      <c r="I52" s="252"/>
      <c r="J52" s="252"/>
      <c r="K52" s="252"/>
      <c r="L52" s="252"/>
      <c r="M52" s="252"/>
      <c r="N52" s="252"/>
      <c r="O52" s="252"/>
      <c r="P52" s="252"/>
      <c r="Q52" s="252"/>
      <c r="R52" s="252"/>
      <c r="S52" s="252"/>
      <c r="T52" s="252">
        <v>1</v>
      </c>
      <c r="U52" s="151"/>
      <c r="V52" s="169">
        <f t="shared" si="0"/>
        <v>1</v>
      </c>
      <c r="W52" s="150" t="s">
        <v>748</v>
      </c>
      <c r="X52" s="171" t="s">
        <v>749</v>
      </c>
      <c r="Y52" s="172" t="s">
        <v>662</v>
      </c>
      <c r="Z52" s="107" t="s">
        <v>117</v>
      </c>
    </row>
    <row r="53" spans="1:26" s="57" customFormat="1" ht="71.25">
      <c r="A53" s="99" t="s">
        <v>113</v>
      </c>
      <c r="B53" s="100" t="s">
        <v>162</v>
      </c>
      <c r="C53" s="101" t="s">
        <v>115</v>
      </c>
      <c r="D53" s="145">
        <v>1</v>
      </c>
      <c r="E53" s="145">
        <v>1</v>
      </c>
      <c r="F53" s="102" t="s">
        <v>41</v>
      </c>
      <c r="G53" s="107">
        <v>1</v>
      </c>
      <c r="H53" s="108">
        <v>1</v>
      </c>
      <c r="I53" s="252"/>
      <c r="J53" s="252"/>
      <c r="K53" s="252"/>
      <c r="L53" s="252"/>
      <c r="M53" s="252"/>
      <c r="N53" s="252"/>
      <c r="O53" s="252"/>
      <c r="P53" s="252"/>
      <c r="Q53" s="252"/>
      <c r="R53" s="252"/>
      <c r="S53" s="252"/>
      <c r="T53" s="252">
        <v>1</v>
      </c>
      <c r="U53" s="151"/>
      <c r="V53" s="169">
        <f t="shared" si="0"/>
        <v>1</v>
      </c>
      <c r="W53" s="150" t="s">
        <v>750</v>
      </c>
      <c r="X53" s="171" t="s">
        <v>751</v>
      </c>
      <c r="Y53" s="172" t="s">
        <v>662</v>
      </c>
      <c r="Z53" s="107" t="s">
        <v>117</v>
      </c>
    </row>
    <row r="54" spans="1:26" s="57" customFormat="1" ht="75" customHeight="1">
      <c r="A54" s="99" t="s">
        <v>113</v>
      </c>
      <c r="B54" s="100" t="s">
        <v>163</v>
      </c>
      <c r="C54" s="101" t="s">
        <v>115</v>
      </c>
      <c r="D54" s="145">
        <v>1</v>
      </c>
      <c r="E54" s="145">
        <v>1</v>
      </c>
      <c r="F54" s="102" t="s">
        <v>41</v>
      </c>
      <c r="G54" s="107">
        <v>1</v>
      </c>
      <c r="H54" s="108">
        <v>1</v>
      </c>
      <c r="I54" s="252"/>
      <c r="J54" s="252"/>
      <c r="K54" s="252"/>
      <c r="L54" s="252"/>
      <c r="M54" s="252"/>
      <c r="N54" s="252"/>
      <c r="O54" s="252"/>
      <c r="P54" s="252"/>
      <c r="Q54" s="252"/>
      <c r="R54" s="252"/>
      <c r="S54" s="252"/>
      <c r="T54" s="252">
        <v>1</v>
      </c>
      <c r="U54" s="151"/>
      <c r="V54" s="169">
        <f t="shared" si="0"/>
        <v>1</v>
      </c>
      <c r="W54" s="150" t="s">
        <v>752</v>
      </c>
      <c r="X54" s="171" t="s">
        <v>753</v>
      </c>
      <c r="Y54" s="172" t="s">
        <v>662</v>
      </c>
      <c r="Z54" s="107" t="s">
        <v>117</v>
      </c>
    </row>
    <row r="55" spans="1:26" s="57" customFormat="1" ht="71.25">
      <c r="A55" s="99" t="s">
        <v>113</v>
      </c>
      <c r="B55" s="100" t="s">
        <v>164</v>
      </c>
      <c r="C55" s="101" t="s">
        <v>115</v>
      </c>
      <c r="D55" s="145">
        <v>1</v>
      </c>
      <c r="E55" s="145">
        <v>1</v>
      </c>
      <c r="F55" s="102" t="s">
        <v>41</v>
      </c>
      <c r="G55" s="107">
        <v>1</v>
      </c>
      <c r="H55" s="108">
        <v>1</v>
      </c>
      <c r="I55" s="252"/>
      <c r="J55" s="252"/>
      <c r="K55" s="252"/>
      <c r="L55" s="252"/>
      <c r="M55" s="252"/>
      <c r="N55" s="252"/>
      <c r="O55" s="252"/>
      <c r="P55" s="252"/>
      <c r="Q55" s="252"/>
      <c r="R55" s="252"/>
      <c r="S55" s="252"/>
      <c r="T55" s="252">
        <v>1</v>
      </c>
      <c r="U55" s="151"/>
      <c r="V55" s="169">
        <f t="shared" si="0"/>
        <v>1</v>
      </c>
      <c r="W55" s="150" t="s">
        <v>695</v>
      </c>
      <c r="X55" s="171" t="s">
        <v>754</v>
      </c>
      <c r="Y55" s="172" t="s">
        <v>662</v>
      </c>
      <c r="Z55" s="107" t="s">
        <v>117</v>
      </c>
    </row>
    <row r="56" spans="1:26" s="57" customFormat="1" ht="71.25">
      <c r="A56" s="99" t="s">
        <v>113</v>
      </c>
      <c r="B56" s="100" t="s">
        <v>165</v>
      </c>
      <c r="C56" s="101" t="s">
        <v>115</v>
      </c>
      <c r="D56" s="145">
        <v>1</v>
      </c>
      <c r="E56" s="145">
        <v>1</v>
      </c>
      <c r="F56" s="102" t="s">
        <v>41</v>
      </c>
      <c r="G56" s="107">
        <v>4</v>
      </c>
      <c r="H56" s="108">
        <v>4</v>
      </c>
      <c r="I56" s="252"/>
      <c r="J56" s="252"/>
      <c r="K56" s="252">
        <v>1</v>
      </c>
      <c r="L56" s="252"/>
      <c r="M56" s="252"/>
      <c r="N56" s="252">
        <v>1</v>
      </c>
      <c r="O56" s="252"/>
      <c r="P56" s="252"/>
      <c r="Q56" s="252">
        <v>1</v>
      </c>
      <c r="R56" s="252"/>
      <c r="S56" s="252"/>
      <c r="T56" s="252">
        <v>1</v>
      </c>
      <c r="U56" s="151"/>
      <c r="V56" s="169">
        <f t="shared" si="0"/>
        <v>1</v>
      </c>
      <c r="W56" s="150" t="s">
        <v>755</v>
      </c>
      <c r="X56" s="171" t="s">
        <v>756</v>
      </c>
      <c r="Y56" s="172" t="s">
        <v>662</v>
      </c>
      <c r="Z56" s="107" t="s">
        <v>117</v>
      </c>
    </row>
    <row r="57" spans="1:26" s="57" customFormat="1" ht="71.25">
      <c r="A57" s="99" t="s">
        <v>113</v>
      </c>
      <c r="B57" s="100" t="s">
        <v>166</v>
      </c>
      <c r="C57" s="101" t="s">
        <v>115</v>
      </c>
      <c r="D57" s="145">
        <v>1</v>
      </c>
      <c r="E57" s="145">
        <v>1</v>
      </c>
      <c r="F57" s="102" t="s">
        <v>41</v>
      </c>
      <c r="G57" s="107">
        <v>1</v>
      </c>
      <c r="H57" s="108">
        <v>1</v>
      </c>
      <c r="I57" s="252"/>
      <c r="J57" s="252"/>
      <c r="K57" s="252"/>
      <c r="L57" s="252"/>
      <c r="M57" s="252"/>
      <c r="N57" s="252"/>
      <c r="O57" s="252"/>
      <c r="P57" s="252"/>
      <c r="Q57" s="252"/>
      <c r="R57" s="252"/>
      <c r="S57" s="252"/>
      <c r="T57" s="252">
        <v>1</v>
      </c>
      <c r="U57" s="151"/>
      <c r="V57" s="169">
        <f t="shared" si="0"/>
        <v>1</v>
      </c>
      <c r="W57" s="150" t="s">
        <v>757</v>
      </c>
      <c r="X57" s="171" t="s">
        <v>758</v>
      </c>
      <c r="Y57" s="172" t="s">
        <v>662</v>
      </c>
      <c r="Z57" s="107" t="s">
        <v>117</v>
      </c>
    </row>
    <row r="58" spans="1:26" s="57" customFormat="1" ht="71.25">
      <c r="A58" s="99" t="s">
        <v>113</v>
      </c>
      <c r="B58" s="100" t="s">
        <v>167</v>
      </c>
      <c r="C58" s="101" t="s">
        <v>115</v>
      </c>
      <c r="D58" s="145">
        <v>1</v>
      </c>
      <c r="E58" s="145">
        <v>1</v>
      </c>
      <c r="F58" s="102" t="s">
        <v>41</v>
      </c>
      <c r="G58" s="107">
        <v>1</v>
      </c>
      <c r="H58" s="108">
        <v>1</v>
      </c>
      <c r="I58" s="252"/>
      <c r="J58" s="252"/>
      <c r="K58" s="252"/>
      <c r="L58" s="252"/>
      <c r="M58" s="252"/>
      <c r="N58" s="252"/>
      <c r="O58" s="252"/>
      <c r="P58" s="252"/>
      <c r="Q58" s="252"/>
      <c r="R58" s="252"/>
      <c r="S58" s="252"/>
      <c r="T58" s="252">
        <v>1</v>
      </c>
      <c r="U58" s="151"/>
      <c r="V58" s="169">
        <f t="shared" si="0"/>
        <v>1</v>
      </c>
      <c r="W58" s="150" t="s">
        <v>759</v>
      </c>
      <c r="X58" s="171" t="s">
        <v>745</v>
      </c>
      <c r="Y58" s="172" t="s">
        <v>662</v>
      </c>
      <c r="Z58" s="107" t="s">
        <v>117</v>
      </c>
    </row>
    <row r="59" spans="1:26" s="57" customFormat="1" ht="71.25">
      <c r="A59" s="106" t="s">
        <v>113</v>
      </c>
      <c r="B59" s="106" t="s">
        <v>694</v>
      </c>
      <c r="C59" s="101" t="s">
        <v>115</v>
      </c>
      <c r="D59" s="145">
        <v>1</v>
      </c>
      <c r="E59" s="145">
        <v>1</v>
      </c>
      <c r="F59" s="217" t="s">
        <v>41</v>
      </c>
      <c r="G59" s="107">
        <v>1</v>
      </c>
      <c r="H59" s="108">
        <v>1</v>
      </c>
      <c r="I59" s="252"/>
      <c r="J59" s="252"/>
      <c r="K59" s="252"/>
      <c r="L59" s="252"/>
      <c r="M59" s="252"/>
      <c r="N59" s="252"/>
      <c r="O59" s="252"/>
      <c r="P59" s="252"/>
      <c r="Q59" s="252"/>
      <c r="R59" s="252"/>
      <c r="S59" s="252"/>
      <c r="T59" s="252">
        <v>1</v>
      </c>
      <c r="U59" s="151"/>
      <c r="V59" s="169">
        <f>+SUM(I59:T59)/H59</f>
        <v>1</v>
      </c>
      <c r="W59" s="150" t="s">
        <v>760</v>
      </c>
      <c r="X59" s="171" t="s">
        <v>761</v>
      </c>
      <c r="Y59" s="172" t="s">
        <v>662</v>
      </c>
      <c r="Z59" s="107" t="s">
        <v>117</v>
      </c>
    </row>
    <row r="60" spans="1:26" ht="15">
      <c r="A60" s="71"/>
      <c r="B60" s="76"/>
      <c r="C60" s="77"/>
      <c r="D60" s="52"/>
      <c r="E60" s="52"/>
      <c r="F60" s="52"/>
      <c r="G60" s="116"/>
      <c r="H60" s="116"/>
      <c r="I60" s="78"/>
      <c r="J60" s="78"/>
      <c r="K60" s="78"/>
      <c r="L60" s="78"/>
      <c r="M60" s="78"/>
      <c r="N60" s="78"/>
      <c r="O60" s="78"/>
      <c r="P60" s="78"/>
      <c r="Q60" s="78"/>
      <c r="R60" s="78"/>
      <c r="S60" s="78"/>
      <c r="T60" s="79"/>
      <c r="W60" s="80"/>
      <c r="Z60" s="81"/>
    </row>
    <row r="61" spans="1:26" ht="30">
      <c r="A61" s="203" t="s">
        <v>111</v>
      </c>
      <c r="B61" s="204">
        <v>45965</v>
      </c>
      <c r="C61" s="52"/>
      <c r="D61" s="52"/>
      <c r="E61" s="52"/>
      <c r="F61" s="52"/>
      <c r="G61" s="52"/>
      <c r="H61" s="52"/>
    </row>
    <row r="62" spans="1:26" ht="15">
      <c r="A62" s="205"/>
      <c r="B62" s="206"/>
      <c r="C62" s="52"/>
      <c r="D62" s="52"/>
      <c r="E62" s="52"/>
      <c r="F62" s="80"/>
      <c r="G62" s="80"/>
      <c r="H62" s="236"/>
      <c r="I62" s="134" t="s">
        <v>27</v>
      </c>
      <c r="J62" s="134" t="s">
        <v>28</v>
      </c>
      <c r="K62" s="134" t="s">
        <v>29</v>
      </c>
      <c r="L62" s="134" t="s">
        <v>30</v>
      </c>
      <c r="M62" s="134" t="s">
        <v>349</v>
      </c>
      <c r="N62" s="134" t="s">
        <v>32</v>
      </c>
      <c r="O62" s="134" t="s">
        <v>33</v>
      </c>
      <c r="P62" s="134" t="s">
        <v>350</v>
      </c>
      <c r="Q62" s="134" t="s">
        <v>35</v>
      </c>
      <c r="R62" s="134" t="s">
        <v>36</v>
      </c>
      <c r="S62" s="134" t="s">
        <v>37</v>
      </c>
      <c r="T62" s="134" t="s">
        <v>38</v>
      </c>
    </row>
    <row r="63" spans="1:26" ht="15">
      <c r="A63" s="205"/>
      <c r="B63" s="206"/>
      <c r="C63" s="52"/>
      <c r="D63" s="52"/>
      <c r="E63" s="52"/>
      <c r="F63" s="338" t="s">
        <v>168</v>
      </c>
      <c r="G63" s="338"/>
      <c r="H63" s="338"/>
      <c r="I63" s="170">
        <f t="shared" ref="I63:T63" si="1">SUM(I8:I59)</f>
        <v>0</v>
      </c>
      <c r="J63" s="170">
        <f t="shared" si="1"/>
        <v>0</v>
      </c>
      <c r="K63" s="170">
        <f t="shared" si="1"/>
        <v>1</v>
      </c>
      <c r="L63" s="170">
        <f t="shared" si="1"/>
        <v>0</v>
      </c>
      <c r="M63" s="170">
        <f t="shared" si="1"/>
        <v>0</v>
      </c>
      <c r="N63" s="170">
        <f t="shared" si="1"/>
        <v>1</v>
      </c>
      <c r="O63" s="170">
        <f t="shared" si="1"/>
        <v>0</v>
      </c>
      <c r="P63" s="170">
        <f t="shared" si="1"/>
        <v>0</v>
      </c>
      <c r="Q63" s="170">
        <f t="shared" si="1"/>
        <v>1</v>
      </c>
      <c r="R63" s="170">
        <f t="shared" si="1"/>
        <v>0</v>
      </c>
      <c r="S63" s="170">
        <f t="shared" si="1"/>
        <v>0</v>
      </c>
      <c r="T63" s="170">
        <f t="shared" si="1"/>
        <v>52</v>
      </c>
    </row>
    <row r="64" spans="1:26" ht="15">
      <c r="A64" s="205"/>
      <c r="B64" s="206"/>
      <c r="C64" s="52"/>
      <c r="D64" s="52"/>
      <c r="E64" s="52"/>
      <c r="F64" s="338" t="s">
        <v>169</v>
      </c>
      <c r="G64" s="338"/>
      <c r="H64" s="338"/>
      <c r="I64" s="135"/>
      <c r="J64" s="135"/>
      <c r="K64" s="198">
        <f>+I63+J63+K63</f>
        <v>1</v>
      </c>
      <c r="L64" s="135"/>
      <c r="M64" s="135"/>
      <c r="N64" s="198">
        <f>L63+M63+N63</f>
        <v>1</v>
      </c>
      <c r="O64" s="135"/>
      <c r="P64" s="135"/>
      <c r="Q64" s="198">
        <f>O63+P63+Q63</f>
        <v>1</v>
      </c>
      <c r="R64" s="135"/>
      <c r="S64" s="135"/>
      <c r="T64" s="198">
        <f>R63+S63+T63</f>
        <v>52</v>
      </c>
    </row>
    <row r="65" spans="1:22" ht="15">
      <c r="A65" s="52"/>
      <c r="B65" s="52"/>
      <c r="C65" s="52"/>
      <c r="D65" s="52"/>
      <c r="E65" s="52"/>
      <c r="F65" s="338" t="s">
        <v>351</v>
      </c>
      <c r="G65" s="338"/>
      <c r="H65" s="338"/>
      <c r="I65" s="135"/>
      <c r="J65" s="135"/>
      <c r="K65" s="135"/>
      <c r="L65" s="135"/>
      <c r="M65" s="135"/>
      <c r="N65" s="198">
        <f>+K64+N64</f>
        <v>2</v>
      </c>
      <c r="O65" s="135"/>
      <c r="P65" s="135"/>
      <c r="Q65" s="135"/>
      <c r="R65" s="135"/>
      <c r="S65" s="135"/>
      <c r="T65" s="198">
        <f>+Q64+T64</f>
        <v>53</v>
      </c>
    </row>
    <row r="66" spans="1:22" ht="15">
      <c r="A66" s="52"/>
      <c r="B66" s="52"/>
      <c r="C66" s="52"/>
      <c r="D66" s="52"/>
      <c r="E66" s="52"/>
      <c r="F66" s="338" t="s">
        <v>352</v>
      </c>
      <c r="G66" s="338"/>
      <c r="H66" s="338"/>
      <c r="I66" s="135">
        <f>+I63</f>
        <v>0</v>
      </c>
      <c r="J66" s="135">
        <f>+I63+J63</f>
        <v>0</v>
      </c>
      <c r="K66" s="199">
        <f t="shared" ref="K66:S66" si="2">+J66+K63</f>
        <v>1</v>
      </c>
      <c r="L66" s="135">
        <f t="shared" si="2"/>
        <v>1</v>
      </c>
      <c r="M66" s="135">
        <f t="shared" si="2"/>
        <v>1</v>
      </c>
      <c r="N66" s="199">
        <f t="shared" si="2"/>
        <v>2</v>
      </c>
      <c r="O66" s="135">
        <f t="shared" si="2"/>
        <v>2</v>
      </c>
      <c r="P66" s="135">
        <f t="shared" si="2"/>
        <v>2</v>
      </c>
      <c r="Q66" s="199">
        <f t="shared" si="2"/>
        <v>3</v>
      </c>
      <c r="R66" s="135">
        <f t="shared" si="2"/>
        <v>3</v>
      </c>
      <c r="S66" s="135">
        <f t="shared" si="2"/>
        <v>3</v>
      </c>
      <c r="T66" s="199">
        <f>+S66+T63</f>
        <v>55</v>
      </c>
    </row>
    <row r="67" spans="1:22" ht="15.75" customHeight="1">
      <c r="A67" s="52"/>
      <c r="B67" s="52"/>
      <c r="C67" s="52"/>
      <c r="D67" s="52"/>
      <c r="E67" s="52"/>
      <c r="F67" s="338" t="s">
        <v>353</v>
      </c>
      <c r="G67" s="338"/>
      <c r="H67" s="338"/>
      <c r="I67" s="135"/>
      <c r="J67" s="135"/>
      <c r="K67" s="200">
        <f>+K66/$R71</f>
        <v>1.8181818181818181E-2</v>
      </c>
      <c r="L67" s="135"/>
      <c r="M67" s="135"/>
      <c r="N67" s="200">
        <f>+N66/$R71</f>
        <v>3.6363636363636362E-2</v>
      </c>
      <c r="O67" s="135"/>
      <c r="P67" s="135"/>
      <c r="Q67" s="200">
        <f>+Q66/$R71</f>
        <v>5.4545454545454543E-2</v>
      </c>
      <c r="R67" s="135"/>
      <c r="S67" s="135"/>
      <c r="T67" s="281">
        <f>+T66/$R71</f>
        <v>1</v>
      </c>
    </row>
    <row r="68" spans="1:22" ht="15">
      <c r="A68" s="52"/>
      <c r="B68" s="52"/>
      <c r="C68" s="52"/>
      <c r="D68" s="52"/>
      <c r="E68" s="52"/>
      <c r="F68" s="201"/>
      <c r="G68" s="201"/>
      <c r="H68" s="194"/>
      <c r="I68" s="194"/>
      <c r="J68" s="194"/>
      <c r="K68" s="194"/>
      <c r="L68" s="194"/>
      <c r="M68" s="194"/>
      <c r="N68" s="194"/>
      <c r="O68" s="194"/>
      <c r="P68" s="194"/>
      <c r="Q68" s="194"/>
      <c r="R68" s="194"/>
      <c r="S68" s="194"/>
      <c r="T68" s="194"/>
      <c r="U68" s="194"/>
      <c r="V68" s="194"/>
    </row>
    <row r="69" spans="1:22" ht="15" customHeight="1">
      <c r="A69" s="52"/>
      <c r="B69" s="52"/>
      <c r="C69" s="52"/>
      <c r="D69" s="52"/>
      <c r="E69" s="52"/>
      <c r="F69" s="80"/>
      <c r="G69" s="340" t="s">
        <v>965</v>
      </c>
      <c r="H69" s="341"/>
      <c r="I69" s="342" t="s">
        <v>355</v>
      </c>
      <c r="J69" s="342"/>
      <c r="K69" s="342"/>
      <c r="L69" s="342" t="s">
        <v>356</v>
      </c>
      <c r="M69" s="342"/>
      <c r="N69" s="342"/>
      <c r="O69" s="342" t="s">
        <v>357</v>
      </c>
      <c r="P69" s="342"/>
      <c r="Q69" s="342"/>
      <c r="R69" s="342" t="s">
        <v>358</v>
      </c>
      <c r="S69" s="342"/>
      <c r="T69" s="342"/>
    </row>
    <row r="70" spans="1:22" ht="15">
      <c r="A70" s="52"/>
      <c r="B70" s="52"/>
      <c r="C70" s="52"/>
      <c r="D70" s="52"/>
      <c r="E70" s="52"/>
      <c r="F70" s="80"/>
      <c r="G70" s="340"/>
      <c r="H70" s="341"/>
      <c r="I70" s="202">
        <f>+I71/$R71</f>
        <v>1.8181818181818181E-2</v>
      </c>
      <c r="J70" s="343">
        <v>1</v>
      </c>
      <c r="K70" s="343"/>
      <c r="L70" s="202">
        <f>+L71/$R71</f>
        <v>3.6363636363636362E-2</v>
      </c>
      <c r="M70" s="343">
        <v>1</v>
      </c>
      <c r="N70" s="343"/>
      <c r="O70" s="202">
        <f>+O71/$R71</f>
        <v>5.4545454545454543E-2</v>
      </c>
      <c r="P70" s="343">
        <v>1</v>
      </c>
      <c r="Q70" s="343"/>
      <c r="R70" s="202">
        <f>+R71/$R71</f>
        <v>1</v>
      </c>
      <c r="S70" s="343">
        <v>52</v>
      </c>
      <c r="T70" s="343"/>
    </row>
    <row r="71" spans="1:22" ht="15">
      <c r="A71" s="52"/>
      <c r="B71" s="52"/>
      <c r="C71" s="52"/>
      <c r="D71" s="52"/>
      <c r="E71" s="52"/>
      <c r="F71" s="80"/>
      <c r="G71" s="340"/>
      <c r="H71" s="341"/>
      <c r="I71" s="344">
        <f>+J70</f>
        <v>1</v>
      </c>
      <c r="J71" s="344"/>
      <c r="K71" s="344"/>
      <c r="L71" s="344">
        <f>+M70+I71</f>
        <v>2</v>
      </c>
      <c r="M71" s="344"/>
      <c r="N71" s="344"/>
      <c r="O71" s="344">
        <f>+P70+L71</f>
        <v>3</v>
      </c>
      <c r="P71" s="344"/>
      <c r="Q71" s="344"/>
      <c r="R71" s="344">
        <f>+S70+O71</f>
        <v>55</v>
      </c>
      <c r="S71" s="344"/>
      <c r="T71" s="344"/>
    </row>
    <row r="72" spans="1:22" ht="15.75" hidden="1" customHeight="1">
      <c r="F72" s="57"/>
      <c r="H72" s="345" t="s">
        <v>354</v>
      </c>
      <c r="I72" s="346" t="s">
        <v>355</v>
      </c>
      <c r="J72" s="346"/>
      <c r="K72" s="346"/>
      <c r="L72" s="346" t="s">
        <v>356</v>
      </c>
      <c r="M72" s="346"/>
      <c r="N72" s="346"/>
      <c r="O72" s="346" t="s">
        <v>357</v>
      </c>
      <c r="P72" s="346"/>
      <c r="Q72" s="346"/>
      <c r="R72" s="346" t="s">
        <v>358</v>
      </c>
      <c r="S72" s="346"/>
      <c r="T72" s="346"/>
    </row>
    <row r="73" spans="1:22" ht="18" hidden="1" customHeight="1">
      <c r="F73" s="57"/>
      <c r="H73" s="345"/>
      <c r="I73" s="83">
        <f>+K67</f>
        <v>1.8181818181818181E-2</v>
      </c>
      <c r="J73" s="347">
        <f>+K66</f>
        <v>1</v>
      </c>
      <c r="K73" s="347"/>
      <c r="L73" s="83">
        <f>+N67</f>
        <v>3.6363636363636362E-2</v>
      </c>
      <c r="M73" s="347">
        <f>+N66</f>
        <v>2</v>
      </c>
      <c r="N73" s="347"/>
      <c r="O73" s="83">
        <f>+Q67</f>
        <v>5.4545454545454543E-2</v>
      </c>
      <c r="P73" s="347">
        <f>+Q66</f>
        <v>3</v>
      </c>
      <c r="Q73" s="347"/>
      <c r="R73" s="83">
        <f>+T67</f>
        <v>1</v>
      </c>
      <c r="S73" s="347">
        <f>+T66</f>
        <v>55</v>
      </c>
      <c r="T73" s="347"/>
    </row>
    <row r="74" spans="1:22" ht="15.75" hidden="1" customHeight="1">
      <c r="F74" s="57"/>
      <c r="H74" s="345"/>
      <c r="I74" s="348"/>
      <c r="J74" s="348"/>
      <c r="K74" s="348"/>
      <c r="L74" s="348"/>
      <c r="M74" s="348"/>
      <c r="N74" s="348"/>
      <c r="O74" s="348"/>
      <c r="P74" s="348"/>
      <c r="Q74" s="348"/>
      <c r="R74" s="348"/>
      <c r="S74" s="348"/>
      <c r="T74" s="348"/>
    </row>
  </sheetData>
  <mergeCells count="51">
    <mergeCell ref="R71:T71"/>
    <mergeCell ref="F63:H63"/>
    <mergeCell ref="F64:H64"/>
    <mergeCell ref="I74:K74"/>
    <mergeCell ref="L74:N74"/>
    <mergeCell ref="O74:Q74"/>
    <mergeCell ref="R74:T74"/>
    <mergeCell ref="I69:K69"/>
    <mergeCell ref="L69:N69"/>
    <mergeCell ref="O69:Q69"/>
    <mergeCell ref="R69:T69"/>
    <mergeCell ref="J70:K70"/>
    <mergeCell ref="M70:N70"/>
    <mergeCell ref="P70:Q70"/>
    <mergeCell ref="S70:T70"/>
    <mergeCell ref="I71:K71"/>
    <mergeCell ref="L71:N71"/>
    <mergeCell ref="O71:Q71"/>
    <mergeCell ref="I72:K72"/>
    <mergeCell ref="L72:N72"/>
    <mergeCell ref="O72:Q72"/>
    <mergeCell ref="R72:T72"/>
    <mergeCell ref="J73:K73"/>
    <mergeCell ref="M73:N73"/>
    <mergeCell ref="P73:Q73"/>
    <mergeCell ref="S73:T73"/>
    <mergeCell ref="F66:H66"/>
    <mergeCell ref="F67:H67"/>
    <mergeCell ref="F6:F7"/>
    <mergeCell ref="G6:H6"/>
    <mergeCell ref="H72:H74"/>
    <mergeCell ref="G69:H71"/>
    <mergeCell ref="B1:X1"/>
    <mergeCell ref="B2:X3"/>
    <mergeCell ref="B4:Z4"/>
    <mergeCell ref="Z5:Z7"/>
    <mergeCell ref="F65:H65"/>
    <mergeCell ref="A5:A7"/>
    <mergeCell ref="B5:B7"/>
    <mergeCell ref="C5:F5"/>
    <mergeCell ref="G5:U5"/>
    <mergeCell ref="V5:Y5"/>
    <mergeCell ref="C6:C7"/>
    <mergeCell ref="V6:V7"/>
    <mergeCell ref="W6:W7"/>
    <mergeCell ref="X6:X7"/>
    <mergeCell ref="Y6:Y7"/>
    <mergeCell ref="D6:D7"/>
    <mergeCell ref="E6:E7"/>
    <mergeCell ref="I6:T6"/>
    <mergeCell ref="U6:U7"/>
  </mergeCells>
  <dataValidations disablePrompts="1" count="3">
    <dataValidation type="decimal" operator="lessThan" allowBlank="1" showInputMessage="1" showErrorMessage="1" sqref="Y1:Y2" xr:uid="{F1B119B3-B936-41ED-852D-CD1CE7889BD7}">
      <formula1>0</formula1>
    </dataValidation>
    <dataValidation type="decimal" operator="lessThan" showInputMessage="1" sqref="Z1" xr:uid="{20B8C15C-34B4-40CF-9D36-7B9B21822A44}">
      <formula1>0</formula1>
    </dataValidation>
    <dataValidation operator="lessThan" allowBlank="1" showInputMessage="1" showErrorMessage="1" sqref="Z2:Z3 B1:B2 Y3" xr:uid="{D542244F-70E7-41FF-8DD1-7AD8EA964560}"/>
  </dataValidations>
  <pageMargins left="0.7" right="0.7" top="0.75" bottom="0.75" header="0.3" footer="0.3"/>
  <pageSetup scale="2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04F0-8EB7-417E-84A1-AD85976CECFF}">
  <sheetPr>
    <tabColor rgb="FF002060"/>
  </sheetPr>
  <dimension ref="A1:AA2852"/>
  <sheetViews>
    <sheetView zoomScale="70" zoomScaleNormal="70" workbookViewId="0">
      <pane ySplit="7" topLeftCell="A64" activePane="bottomLeft" state="frozen"/>
      <selection activeCell="T37" sqref="T37"/>
      <selection pane="bottomLeft" activeCell="E2809" sqref="E2809"/>
    </sheetView>
  </sheetViews>
  <sheetFormatPr baseColWidth="10" defaultColWidth="0" defaultRowHeight="15"/>
  <cols>
    <col min="1" max="1" width="32" customWidth="1"/>
    <col min="2" max="2" width="37.42578125" customWidth="1"/>
    <col min="3" max="3" width="23.85546875" customWidth="1"/>
    <col min="4" max="4" width="15.5703125" customWidth="1"/>
    <col min="5" max="5" width="16.28515625" customWidth="1"/>
    <col min="6" max="6" width="17.7109375" customWidth="1"/>
    <col min="7" max="7" width="12.28515625" customWidth="1"/>
    <col min="8" max="8" width="12.42578125" customWidth="1"/>
    <col min="9" max="20" width="7" customWidth="1"/>
    <col min="21" max="21" width="17.7109375" customWidth="1"/>
    <col min="22" max="22" width="19.28515625" customWidth="1"/>
    <col min="23" max="23" width="21.28515625" customWidth="1"/>
    <col min="24" max="24" width="44.5703125" customWidth="1"/>
    <col min="25" max="25" width="22.42578125" customWidth="1"/>
    <col min="26" max="26" width="22.5703125" customWidth="1"/>
    <col min="27" max="27" width="0" hidden="1" customWidth="1"/>
    <col min="28" max="16384" width="11.42578125" hidden="1"/>
  </cols>
  <sheetData>
    <row r="1" spans="1:26" ht="27" customHeight="1">
      <c r="A1" s="219"/>
      <c r="B1" s="349"/>
      <c r="C1" s="350"/>
      <c r="D1" s="350"/>
      <c r="E1" s="350"/>
      <c r="F1" s="350"/>
      <c r="G1" s="350"/>
      <c r="H1" s="350"/>
      <c r="I1" s="350"/>
      <c r="J1" s="350"/>
      <c r="K1" s="350"/>
      <c r="L1" s="350"/>
      <c r="M1" s="350"/>
      <c r="N1" s="350"/>
      <c r="O1" s="350"/>
      <c r="P1" s="350"/>
      <c r="Q1" s="350"/>
      <c r="R1" s="350"/>
      <c r="S1" s="350"/>
      <c r="T1" s="350"/>
      <c r="U1" s="350"/>
      <c r="V1" s="350"/>
      <c r="W1" s="350"/>
      <c r="X1" s="351"/>
      <c r="Y1" s="220" t="s">
        <v>1</v>
      </c>
      <c r="Z1" s="2" t="s">
        <v>2</v>
      </c>
    </row>
    <row r="2" spans="1:26" ht="21" customHeight="1">
      <c r="A2" s="9"/>
      <c r="B2" s="352"/>
      <c r="C2" s="317"/>
      <c r="D2" s="317"/>
      <c r="E2" s="317"/>
      <c r="F2" s="317"/>
      <c r="G2" s="317"/>
      <c r="H2" s="317"/>
      <c r="I2" s="317"/>
      <c r="J2" s="317"/>
      <c r="K2" s="317"/>
      <c r="L2" s="317"/>
      <c r="M2" s="317"/>
      <c r="N2" s="317"/>
      <c r="O2" s="317"/>
      <c r="P2" s="317"/>
      <c r="Q2" s="317"/>
      <c r="R2" s="317"/>
      <c r="S2" s="317"/>
      <c r="T2" s="317"/>
      <c r="U2" s="317"/>
      <c r="V2" s="317"/>
      <c r="W2" s="317"/>
      <c r="X2" s="353"/>
      <c r="Y2" s="11" t="s">
        <v>4</v>
      </c>
      <c r="Z2" s="14">
        <v>1</v>
      </c>
    </row>
    <row r="3" spans="1:26" ht="24" customHeight="1" thickBot="1">
      <c r="A3" s="5"/>
      <c r="B3" s="354"/>
      <c r="C3" s="355"/>
      <c r="D3" s="355"/>
      <c r="E3" s="355"/>
      <c r="F3" s="355"/>
      <c r="G3" s="355"/>
      <c r="H3" s="355"/>
      <c r="I3" s="355"/>
      <c r="J3" s="355"/>
      <c r="K3" s="355"/>
      <c r="L3" s="355"/>
      <c r="M3" s="355"/>
      <c r="N3" s="355"/>
      <c r="O3" s="355"/>
      <c r="P3" s="355"/>
      <c r="Q3" s="355"/>
      <c r="R3" s="355"/>
      <c r="S3" s="355"/>
      <c r="T3" s="355"/>
      <c r="U3" s="355"/>
      <c r="V3" s="355"/>
      <c r="W3" s="355"/>
      <c r="X3" s="356"/>
      <c r="Y3" s="11" t="s">
        <v>5</v>
      </c>
      <c r="Z3" s="15">
        <v>45077</v>
      </c>
    </row>
    <row r="4" spans="1:26" ht="34.5" customHeight="1" thickBot="1">
      <c r="A4" s="50" t="s">
        <v>6</v>
      </c>
      <c r="B4" s="323"/>
      <c r="C4" s="323"/>
      <c r="D4" s="323"/>
      <c r="E4" s="323"/>
      <c r="F4" s="323"/>
      <c r="G4" s="323"/>
      <c r="H4" s="323"/>
      <c r="I4" s="323"/>
      <c r="J4" s="323"/>
      <c r="K4" s="323"/>
      <c r="L4" s="323"/>
      <c r="M4" s="323"/>
      <c r="N4" s="323"/>
      <c r="O4" s="323"/>
      <c r="P4" s="323"/>
      <c r="Q4" s="323"/>
      <c r="R4" s="323"/>
      <c r="S4" s="323"/>
      <c r="T4" s="323"/>
      <c r="U4" s="323"/>
      <c r="V4" s="323"/>
      <c r="W4" s="323"/>
      <c r="X4" s="323"/>
      <c r="Y4" s="323"/>
      <c r="Z4" s="324"/>
    </row>
    <row r="5" spans="1:26"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ht="32.25"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27"/>
      <c r="X7" s="327"/>
      <c r="Y7" s="327"/>
      <c r="Z7" s="327"/>
    </row>
    <row r="8" spans="1:26" s="132" customFormat="1" ht="45">
      <c r="A8" s="99" t="s">
        <v>113</v>
      </c>
      <c r="B8" s="100" t="s">
        <v>170</v>
      </c>
      <c r="C8" s="101" t="s">
        <v>171</v>
      </c>
      <c r="D8" s="145"/>
      <c r="E8" s="145"/>
      <c r="F8" s="105" t="s">
        <v>41</v>
      </c>
      <c r="G8" s="107">
        <v>1</v>
      </c>
      <c r="H8" s="108">
        <v>1</v>
      </c>
      <c r="I8" s="105">
        <v>1</v>
      </c>
      <c r="J8" s="105"/>
      <c r="K8" s="105"/>
      <c r="L8" s="105"/>
      <c r="M8" s="105"/>
      <c r="N8" s="105"/>
      <c r="O8" s="105"/>
      <c r="P8" s="105"/>
      <c r="Q8" s="105"/>
      <c r="R8" s="105"/>
      <c r="S8" s="105"/>
      <c r="T8" s="105"/>
      <c r="U8" s="216"/>
      <c r="V8" s="218"/>
      <c r="W8" s="150" t="s">
        <v>172</v>
      </c>
      <c r="X8" s="171" t="s">
        <v>954</v>
      </c>
      <c r="Y8" s="172"/>
      <c r="Z8" s="107" t="s">
        <v>117</v>
      </c>
    </row>
    <row r="9" spans="1:26" s="132" customFormat="1" ht="45">
      <c r="A9" s="99" t="s">
        <v>113</v>
      </c>
      <c r="B9" s="100" t="s">
        <v>173</v>
      </c>
      <c r="C9" s="101" t="s">
        <v>171</v>
      </c>
      <c r="D9" s="145"/>
      <c r="E9" s="145"/>
      <c r="F9" s="105" t="s">
        <v>41</v>
      </c>
      <c r="G9" s="107">
        <v>1</v>
      </c>
      <c r="H9" s="108">
        <v>1</v>
      </c>
      <c r="I9" s="105"/>
      <c r="J9" s="105">
        <v>1</v>
      </c>
      <c r="K9" s="105"/>
      <c r="L9" s="105"/>
      <c r="M9" s="105"/>
      <c r="N9" s="105"/>
      <c r="O9" s="105"/>
      <c r="P9" s="105"/>
      <c r="Q9" s="105"/>
      <c r="R9" s="105"/>
      <c r="S9" s="105"/>
      <c r="T9" s="105"/>
      <c r="U9" s="216"/>
      <c r="V9" s="218"/>
      <c r="W9" s="150" t="s">
        <v>172</v>
      </c>
      <c r="X9" s="171" t="s">
        <v>954</v>
      </c>
      <c r="Y9" s="172"/>
      <c r="Z9" s="107" t="s">
        <v>117</v>
      </c>
    </row>
    <row r="10" spans="1:26" s="132" customFormat="1" ht="45">
      <c r="A10" s="99" t="s">
        <v>113</v>
      </c>
      <c r="B10" s="100" t="s">
        <v>892</v>
      </c>
      <c r="C10" s="101" t="s">
        <v>171</v>
      </c>
      <c r="D10" s="145"/>
      <c r="E10" s="145"/>
      <c r="F10" s="105" t="s">
        <v>41</v>
      </c>
      <c r="G10" s="107">
        <v>1</v>
      </c>
      <c r="H10" s="108">
        <v>1</v>
      </c>
      <c r="I10" s="105"/>
      <c r="J10" s="105">
        <v>1</v>
      </c>
      <c r="K10" s="105"/>
      <c r="L10" s="105"/>
      <c r="M10" s="105"/>
      <c r="N10" s="105"/>
      <c r="O10" s="105"/>
      <c r="P10" s="105"/>
      <c r="Q10" s="105"/>
      <c r="R10" s="105"/>
      <c r="S10" s="105"/>
      <c r="T10" s="105"/>
      <c r="U10" s="216"/>
      <c r="V10" s="169">
        <f t="shared" ref="V10:V66" si="0">+SUM(I10:T10)/H10</f>
        <v>1</v>
      </c>
      <c r="W10" s="150" t="s">
        <v>172</v>
      </c>
      <c r="X10" s="171" t="s">
        <v>954</v>
      </c>
      <c r="Y10" s="172"/>
      <c r="Z10" s="107" t="s">
        <v>117</v>
      </c>
    </row>
    <row r="11" spans="1:26" s="132" customFormat="1" ht="45">
      <c r="A11" s="99" t="s">
        <v>113</v>
      </c>
      <c r="B11" s="100" t="s">
        <v>174</v>
      </c>
      <c r="C11" s="101" t="s">
        <v>171</v>
      </c>
      <c r="D11" s="145"/>
      <c r="E11" s="145"/>
      <c r="F11" s="105" t="s">
        <v>41</v>
      </c>
      <c r="G11" s="107">
        <v>1</v>
      </c>
      <c r="H11" s="108">
        <v>1</v>
      </c>
      <c r="I11" s="105"/>
      <c r="J11" s="105"/>
      <c r="K11" s="105">
        <v>1</v>
      </c>
      <c r="L11" s="105"/>
      <c r="M11" s="105"/>
      <c r="N11" s="105"/>
      <c r="O11" s="105"/>
      <c r="P11" s="105"/>
      <c r="Q11" s="105"/>
      <c r="R11" s="105"/>
      <c r="S11" s="105"/>
      <c r="T11" s="105"/>
      <c r="U11" s="216"/>
      <c r="V11" s="169">
        <f t="shared" si="0"/>
        <v>1</v>
      </c>
      <c r="W11" s="150" t="s">
        <v>172</v>
      </c>
      <c r="X11" s="171" t="s">
        <v>954</v>
      </c>
      <c r="Y11" s="172"/>
      <c r="Z11" s="107" t="s">
        <v>117</v>
      </c>
    </row>
    <row r="12" spans="1:26" s="132" customFormat="1" ht="45">
      <c r="A12" s="99" t="s">
        <v>113</v>
      </c>
      <c r="B12" s="100" t="s">
        <v>175</v>
      </c>
      <c r="C12" s="101" t="s">
        <v>171</v>
      </c>
      <c r="D12" s="145"/>
      <c r="E12" s="145"/>
      <c r="F12" s="105" t="s">
        <v>41</v>
      </c>
      <c r="G12" s="107">
        <v>1</v>
      </c>
      <c r="H12" s="108">
        <v>1</v>
      </c>
      <c r="I12" s="105"/>
      <c r="J12" s="105"/>
      <c r="K12" s="105">
        <v>1</v>
      </c>
      <c r="L12" s="105"/>
      <c r="M12" s="105"/>
      <c r="N12" s="105"/>
      <c r="O12" s="105"/>
      <c r="P12" s="105"/>
      <c r="Q12" s="105"/>
      <c r="R12" s="105"/>
      <c r="S12" s="105"/>
      <c r="T12" s="105"/>
      <c r="U12" s="216"/>
      <c r="V12" s="169">
        <f t="shared" si="0"/>
        <v>1</v>
      </c>
      <c r="W12" s="150" t="s">
        <v>172</v>
      </c>
      <c r="X12" s="171" t="s">
        <v>954</v>
      </c>
      <c r="Y12" s="172"/>
      <c r="Z12" s="107" t="s">
        <v>117</v>
      </c>
    </row>
    <row r="13" spans="1:26" s="132" customFormat="1" ht="42.75">
      <c r="A13" s="99" t="s">
        <v>113</v>
      </c>
      <c r="B13" s="100" t="s">
        <v>176</v>
      </c>
      <c r="C13" s="101" t="s">
        <v>171</v>
      </c>
      <c r="D13" s="145"/>
      <c r="E13" s="145"/>
      <c r="F13" s="105" t="s">
        <v>41</v>
      </c>
      <c r="G13" s="107">
        <v>1</v>
      </c>
      <c r="H13" s="108">
        <v>1</v>
      </c>
      <c r="I13" s="105"/>
      <c r="J13" s="105"/>
      <c r="K13" s="105"/>
      <c r="L13" s="105">
        <v>1</v>
      </c>
      <c r="M13" s="105"/>
      <c r="N13" s="105"/>
      <c r="O13" s="105"/>
      <c r="P13" s="105"/>
      <c r="Q13" s="105"/>
      <c r="R13" s="105"/>
      <c r="S13" s="105"/>
      <c r="T13" s="105"/>
      <c r="U13" s="216"/>
      <c r="V13" s="169">
        <f t="shared" si="0"/>
        <v>1</v>
      </c>
      <c r="W13" s="150" t="s">
        <v>177</v>
      </c>
      <c r="X13" s="171" t="s">
        <v>954</v>
      </c>
      <c r="Y13" s="172"/>
      <c r="Z13" s="107" t="s">
        <v>117</v>
      </c>
    </row>
    <row r="14" spans="1:26" s="132" customFormat="1" ht="42.75">
      <c r="A14" s="99" t="s">
        <v>113</v>
      </c>
      <c r="B14" s="100" t="s">
        <v>178</v>
      </c>
      <c r="C14" s="101" t="s">
        <v>171</v>
      </c>
      <c r="D14" s="145"/>
      <c r="E14" s="145"/>
      <c r="F14" s="105" t="s">
        <v>41</v>
      </c>
      <c r="G14" s="107">
        <v>1</v>
      </c>
      <c r="H14" s="108">
        <v>1</v>
      </c>
      <c r="I14" s="105"/>
      <c r="J14" s="105"/>
      <c r="K14" s="105"/>
      <c r="L14" s="105">
        <v>1</v>
      </c>
      <c r="M14" s="105"/>
      <c r="N14" s="105"/>
      <c r="O14" s="105"/>
      <c r="P14" s="105"/>
      <c r="Q14" s="105"/>
      <c r="R14" s="105"/>
      <c r="S14" s="105"/>
      <c r="T14" s="105"/>
      <c r="U14" s="216"/>
      <c r="V14" s="169">
        <f t="shared" si="0"/>
        <v>1</v>
      </c>
      <c r="W14" s="150" t="s">
        <v>179</v>
      </c>
      <c r="X14" s="171" t="s">
        <v>954</v>
      </c>
      <c r="Y14" s="172"/>
      <c r="Z14" s="107" t="s">
        <v>117</v>
      </c>
    </row>
    <row r="15" spans="1:26" s="132" customFormat="1" ht="42.75">
      <c r="A15" s="99" t="s">
        <v>113</v>
      </c>
      <c r="B15" s="100" t="s">
        <v>180</v>
      </c>
      <c r="C15" s="101" t="s">
        <v>171</v>
      </c>
      <c r="D15" s="145"/>
      <c r="E15" s="145"/>
      <c r="F15" s="105" t="s">
        <v>41</v>
      </c>
      <c r="G15" s="107">
        <v>1</v>
      </c>
      <c r="H15" s="108">
        <v>1</v>
      </c>
      <c r="I15" s="105"/>
      <c r="J15" s="105"/>
      <c r="K15" s="105"/>
      <c r="L15" s="105">
        <v>1</v>
      </c>
      <c r="M15" s="105"/>
      <c r="N15" s="105"/>
      <c r="O15" s="105"/>
      <c r="P15" s="105"/>
      <c r="Q15" s="105"/>
      <c r="R15" s="105"/>
      <c r="S15" s="105"/>
      <c r="T15" s="105"/>
      <c r="U15" s="216"/>
      <c r="V15" s="169">
        <f t="shared" si="0"/>
        <v>1</v>
      </c>
      <c r="W15" s="150" t="s">
        <v>116</v>
      </c>
      <c r="X15" s="171" t="s">
        <v>954</v>
      </c>
      <c r="Y15" s="172"/>
      <c r="Z15" s="107" t="s">
        <v>117</v>
      </c>
    </row>
    <row r="16" spans="1:26" s="132" customFormat="1" ht="60">
      <c r="A16" s="99" t="s">
        <v>113</v>
      </c>
      <c r="B16" s="100" t="s">
        <v>181</v>
      </c>
      <c r="C16" s="101" t="s">
        <v>171</v>
      </c>
      <c r="D16" s="145"/>
      <c r="E16" s="145"/>
      <c r="F16" s="105" t="s">
        <v>41</v>
      </c>
      <c r="G16" s="107">
        <v>1</v>
      </c>
      <c r="H16" s="108">
        <v>1</v>
      </c>
      <c r="I16" s="105"/>
      <c r="J16" s="105"/>
      <c r="K16" s="105"/>
      <c r="L16" s="105">
        <v>1</v>
      </c>
      <c r="M16" s="105"/>
      <c r="N16" s="105"/>
      <c r="O16" s="105"/>
      <c r="P16" s="105"/>
      <c r="Q16" s="105"/>
      <c r="R16" s="105"/>
      <c r="S16" s="105"/>
      <c r="T16" s="105"/>
      <c r="U16" s="216"/>
      <c r="V16" s="169">
        <f t="shared" si="0"/>
        <v>1</v>
      </c>
      <c r="W16" s="150" t="s">
        <v>182</v>
      </c>
      <c r="X16" s="171" t="s">
        <v>954</v>
      </c>
      <c r="Y16" s="172"/>
      <c r="Z16" s="107" t="s">
        <v>117</v>
      </c>
    </row>
    <row r="17" spans="1:26" s="132" customFormat="1" ht="60">
      <c r="A17" s="99" t="s">
        <v>113</v>
      </c>
      <c r="B17" s="100" t="s">
        <v>183</v>
      </c>
      <c r="C17" s="101" t="s">
        <v>171</v>
      </c>
      <c r="D17" s="145"/>
      <c r="E17" s="145"/>
      <c r="F17" s="105" t="s">
        <v>41</v>
      </c>
      <c r="G17" s="107">
        <v>1</v>
      </c>
      <c r="H17" s="108">
        <v>1</v>
      </c>
      <c r="I17" s="105"/>
      <c r="J17" s="105"/>
      <c r="K17" s="105"/>
      <c r="L17" s="105"/>
      <c r="M17" s="105">
        <v>1</v>
      </c>
      <c r="N17" s="105"/>
      <c r="O17" s="105"/>
      <c r="P17" s="105"/>
      <c r="Q17" s="105"/>
      <c r="R17" s="105"/>
      <c r="S17" s="105"/>
      <c r="T17" s="105"/>
      <c r="U17" s="216"/>
      <c r="V17" s="169">
        <f t="shared" si="0"/>
        <v>1</v>
      </c>
      <c r="W17" s="150" t="s">
        <v>182</v>
      </c>
      <c r="X17" s="171" t="s">
        <v>954</v>
      </c>
      <c r="Y17" s="172"/>
      <c r="Z17" s="107" t="s">
        <v>117</v>
      </c>
    </row>
    <row r="18" spans="1:26" s="132" customFormat="1" ht="45">
      <c r="A18" s="99" t="s">
        <v>113</v>
      </c>
      <c r="B18" s="100" t="s">
        <v>184</v>
      </c>
      <c r="C18" s="101" t="s">
        <v>171</v>
      </c>
      <c r="D18" s="145"/>
      <c r="E18" s="145"/>
      <c r="F18" s="105" t="s">
        <v>41</v>
      </c>
      <c r="G18" s="107">
        <v>1</v>
      </c>
      <c r="H18" s="108">
        <v>1</v>
      </c>
      <c r="I18" s="105"/>
      <c r="J18" s="105"/>
      <c r="K18" s="105"/>
      <c r="L18" s="105"/>
      <c r="M18" s="105">
        <v>1</v>
      </c>
      <c r="N18" s="105"/>
      <c r="O18" s="105"/>
      <c r="P18" s="105"/>
      <c r="Q18" s="105"/>
      <c r="R18" s="105"/>
      <c r="S18" s="105"/>
      <c r="T18" s="105"/>
      <c r="U18" s="216"/>
      <c r="V18" s="169">
        <f t="shared" si="0"/>
        <v>1</v>
      </c>
      <c r="W18" s="150" t="s">
        <v>172</v>
      </c>
      <c r="X18" s="171" t="s">
        <v>954</v>
      </c>
      <c r="Y18" s="172"/>
      <c r="Z18" s="107" t="s">
        <v>117</v>
      </c>
    </row>
    <row r="19" spans="1:26" s="132" customFormat="1" ht="42.75">
      <c r="A19" s="99" t="s">
        <v>113</v>
      </c>
      <c r="B19" s="100" t="s">
        <v>185</v>
      </c>
      <c r="C19" s="101" t="s">
        <v>171</v>
      </c>
      <c r="D19" s="145"/>
      <c r="E19" s="145"/>
      <c r="F19" s="105" t="s">
        <v>41</v>
      </c>
      <c r="G19" s="107">
        <v>1</v>
      </c>
      <c r="H19" s="108">
        <v>1</v>
      </c>
      <c r="I19" s="105"/>
      <c r="J19" s="105"/>
      <c r="K19" s="105"/>
      <c r="L19" s="105"/>
      <c r="M19" s="105">
        <v>1</v>
      </c>
      <c r="N19" s="105"/>
      <c r="O19" s="105"/>
      <c r="P19" s="105"/>
      <c r="Q19" s="105"/>
      <c r="R19" s="105"/>
      <c r="S19" s="105"/>
      <c r="T19" s="105"/>
      <c r="U19" s="216"/>
      <c r="V19" s="169">
        <f t="shared" si="0"/>
        <v>1</v>
      </c>
      <c r="W19" s="150" t="s">
        <v>116</v>
      </c>
      <c r="X19" s="171" t="s">
        <v>954</v>
      </c>
      <c r="Y19" s="172"/>
      <c r="Z19" s="107" t="s">
        <v>117</v>
      </c>
    </row>
    <row r="20" spans="1:26" s="132" customFormat="1" ht="42.75">
      <c r="A20" s="99" t="s">
        <v>113</v>
      </c>
      <c r="B20" s="100" t="s">
        <v>186</v>
      </c>
      <c r="C20" s="101" t="s">
        <v>171</v>
      </c>
      <c r="D20" s="145"/>
      <c r="E20" s="145"/>
      <c r="F20" s="105" t="s">
        <v>41</v>
      </c>
      <c r="G20" s="107">
        <v>1</v>
      </c>
      <c r="H20" s="108">
        <v>1</v>
      </c>
      <c r="I20" s="105"/>
      <c r="J20" s="105"/>
      <c r="K20" s="105"/>
      <c r="L20" s="105"/>
      <c r="M20" s="105">
        <v>1</v>
      </c>
      <c r="N20" s="105"/>
      <c r="O20" s="105"/>
      <c r="P20" s="105"/>
      <c r="Q20" s="105"/>
      <c r="R20" s="105"/>
      <c r="S20" s="105"/>
      <c r="T20" s="105"/>
      <c r="U20" s="216"/>
      <c r="V20" s="169">
        <f t="shared" si="0"/>
        <v>1</v>
      </c>
      <c r="W20" s="150" t="s">
        <v>116</v>
      </c>
      <c r="X20" s="171" t="s">
        <v>954</v>
      </c>
      <c r="Y20" s="172"/>
      <c r="Z20" s="107" t="s">
        <v>117</v>
      </c>
    </row>
    <row r="21" spans="1:26" s="132" customFormat="1" ht="42.75">
      <c r="A21" s="99" t="s">
        <v>113</v>
      </c>
      <c r="B21" s="100" t="s">
        <v>187</v>
      </c>
      <c r="C21" s="101" t="s">
        <v>171</v>
      </c>
      <c r="D21" s="145"/>
      <c r="E21" s="145"/>
      <c r="F21" s="105" t="s">
        <v>41</v>
      </c>
      <c r="G21" s="107">
        <v>1</v>
      </c>
      <c r="H21" s="108">
        <v>1</v>
      </c>
      <c r="I21" s="105"/>
      <c r="J21" s="105"/>
      <c r="K21" s="105"/>
      <c r="L21" s="105"/>
      <c r="M21" s="105"/>
      <c r="N21" s="105">
        <v>1</v>
      </c>
      <c r="O21" s="105"/>
      <c r="P21" s="105"/>
      <c r="Q21" s="105"/>
      <c r="R21" s="105"/>
      <c r="S21" s="105"/>
      <c r="T21" s="105"/>
      <c r="U21" s="216"/>
      <c r="V21" s="169">
        <f t="shared" si="0"/>
        <v>1</v>
      </c>
      <c r="W21" s="150" t="s">
        <v>116</v>
      </c>
      <c r="X21" s="171" t="s">
        <v>954</v>
      </c>
      <c r="Y21" s="172"/>
      <c r="Z21" s="107" t="s">
        <v>117</v>
      </c>
    </row>
    <row r="22" spans="1:26" s="132" customFormat="1" ht="42.75">
      <c r="A22" s="99" t="s">
        <v>113</v>
      </c>
      <c r="B22" s="100" t="s">
        <v>188</v>
      </c>
      <c r="C22" s="101" t="s">
        <v>171</v>
      </c>
      <c r="D22" s="145"/>
      <c r="E22" s="145"/>
      <c r="F22" s="105" t="s">
        <v>41</v>
      </c>
      <c r="G22" s="107">
        <v>1</v>
      </c>
      <c r="H22" s="108">
        <v>1</v>
      </c>
      <c r="I22" s="105"/>
      <c r="J22" s="105"/>
      <c r="K22" s="105"/>
      <c r="L22" s="105"/>
      <c r="M22" s="105"/>
      <c r="N22" s="105">
        <v>1</v>
      </c>
      <c r="O22" s="105"/>
      <c r="P22" s="105"/>
      <c r="Q22" s="105"/>
      <c r="R22" s="105"/>
      <c r="S22" s="105"/>
      <c r="T22" s="105"/>
      <c r="U22" s="216"/>
      <c r="V22" s="169">
        <f t="shared" si="0"/>
        <v>1</v>
      </c>
      <c r="W22" s="150" t="s">
        <v>896</v>
      </c>
      <c r="X22" s="171" t="s">
        <v>954</v>
      </c>
      <c r="Y22" s="172"/>
      <c r="Z22" s="107" t="s">
        <v>117</v>
      </c>
    </row>
    <row r="23" spans="1:26" s="132" customFormat="1" ht="114">
      <c r="A23" s="99" t="s">
        <v>113</v>
      </c>
      <c r="B23" s="100" t="s">
        <v>189</v>
      </c>
      <c r="C23" s="101" t="s">
        <v>171</v>
      </c>
      <c r="D23" s="145">
        <v>1</v>
      </c>
      <c r="E23" s="145">
        <v>1</v>
      </c>
      <c r="F23" s="105" t="s">
        <v>41</v>
      </c>
      <c r="G23" s="107">
        <v>1</v>
      </c>
      <c r="H23" s="108">
        <v>1</v>
      </c>
      <c r="I23" s="105"/>
      <c r="J23" s="105"/>
      <c r="K23" s="105"/>
      <c r="L23" s="105"/>
      <c r="M23" s="105"/>
      <c r="N23" s="105"/>
      <c r="O23" s="105"/>
      <c r="P23" s="105"/>
      <c r="Q23" s="105"/>
      <c r="R23" s="105"/>
      <c r="S23" s="105"/>
      <c r="T23" s="105">
        <v>1</v>
      </c>
      <c r="U23" s="216"/>
      <c r="V23" s="169">
        <f t="shared" si="0"/>
        <v>1</v>
      </c>
      <c r="W23" s="150" t="s">
        <v>897</v>
      </c>
      <c r="X23" s="171" t="s">
        <v>898</v>
      </c>
      <c r="Y23" s="172" t="s">
        <v>662</v>
      </c>
      <c r="Z23" s="107" t="s">
        <v>117</v>
      </c>
    </row>
    <row r="24" spans="1:26" s="132" customFormat="1" ht="42.75">
      <c r="A24" s="99" t="s">
        <v>113</v>
      </c>
      <c r="B24" s="100" t="s">
        <v>190</v>
      </c>
      <c r="C24" s="101" t="s">
        <v>171</v>
      </c>
      <c r="D24" s="145"/>
      <c r="E24" s="145"/>
      <c r="F24" s="105" t="s">
        <v>41</v>
      </c>
      <c r="G24" s="107">
        <v>1</v>
      </c>
      <c r="H24" s="108">
        <v>1</v>
      </c>
      <c r="I24" s="105"/>
      <c r="J24" s="105"/>
      <c r="K24" s="105"/>
      <c r="L24" s="105"/>
      <c r="M24" s="105"/>
      <c r="N24" s="105">
        <v>1</v>
      </c>
      <c r="O24" s="105"/>
      <c r="P24" s="105"/>
      <c r="Q24" s="105"/>
      <c r="R24" s="105"/>
      <c r="S24" s="105"/>
      <c r="T24" s="105"/>
      <c r="U24" s="216"/>
      <c r="V24" s="169">
        <f t="shared" si="0"/>
        <v>1</v>
      </c>
      <c r="W24" s="150" t="s">
        <v>179</v>
      </c>
      <c r="X24" s="171" t="s">
        <v>954</v>
      </c>
      <c r="Y24" s="172"/>
      <c r="Z24" s="107"/>
    </row>
    <row r="25" spans="1:26" s="132" customFormat="1" ht="42.75">
      <c r="A25" s="99" t="s">
        <v>113</v>
      </c>
      <c r="B25" s="100" t="s">
        <v>191</v>
      </c>
      <c r="C25" s="101" t="s">
        <v>171</v>
      </c>
      <c r="D25" s="145"/>
      <c r="E25" s="145"/>
      <c r="F25" s="105" t="s">
        <v>41</v>
      </c>
      <c r="G25" s="107">
        <v>1</v>
      </c>
      <c r="H25" s="108">
        <v>1</v>
      </c>
      <c r="I25" s="105"/>
      <c r="J25" s="105"/>
      <c r="K25" s="105"/>
      <c r="L25" s="105"/>
      <c r="M25" s="105"/>
      <c r="N25" s="105">
        <v>1</v>
      </c>
      <c r="O25" s="105"/>
      <c r="P25" s="105"/>
      <c r="Q25" s="105"/>
      <c r="R25" s="105"/>
      <c r="S25" s="105"/>
      <c r="T25" s="105"/>
      <c r="U25" s="216"/>
      <c r="V25" s="169">
        <f t="shared" si="0"/>
        <v>1</v>
      </c>
      <c r="W25" s="150" t="s">
        <v>116</v>
      </c>
      <c r="X25" s="171" t="s">
        <v>954</v>
      </c>
      <c r="Y25" s="172"/>
      <c r="Z25" s="107" t="s">
        <v>117</v>
      </c>
    </row>
    <row r="26" spans="1:26" s="132" customFormat="1" ht="114">
      <c r="A26" s="99" t="s">
        <v>113</v>
      </c>
      <c r="B26" s="100" t="s">
        <v>192</v>
      </c>
      <c r="C26" s="101" t="s">
        <v>171</v>
      </c>
      <c r="D26" s="145">
        <v>1</v>
      </c>
      <c r="E26" s="145">
        <v>1</v>
      </c>
      <c r="F26" s="105" t="s">
        <v>41</v>
      </c>
      <c r="G26" s="107">
        <v>1</v>
      </c>
      <c r="H26" s="108">
        <v>1</v>
      </c>
      <c r="I26" s="105"/>
      <c r="J26" s="105"/>
      <c r="K26" s="105"/>
      <c r="L26" s="105"/>
      <c r="M26" s="105"/>
      <c r="N26" s="105"/>
      <c r="O26" s="105"/>
      <c r="P26" s="105"/>
      <c r="Q26" s="105"/>
      <c r="R26" s="105"/>
      <c r="S26" s="105"/>
      <c r="T26" s="105">
        <v>1</v>
      </c>
      <c r="U26" s="216"/>
      <c r="V26" s="169">
        <f t="shared" si="0"/>
        <v>1</v>
      </c>
      <c r="W26" s="150" t="s">
        <v>899</v>
      </c>
      <c r="X26" s="171" t="s">
        <v>900</v>
      </c>
      <c r="Y26" s="172" t="s">
        <v>662</v>
      </c>
      <c r="Z26" s="107" t="s">
        <v>117</v>
      </c>
    </row>
    <row r="27" spans="1:26" s="132" customFormat="1" ht="114">
      <c r="A27" s="99" t="s">
        <v>113</v>
      </c>
      <c r="B27" s="100" t="s">
        <v>193</v>
      </c>
      <c r="C27" s="101" t="s">
        <v>171</v>
      </c>
      <c r="D27" s="145">
        <v>1</v>
      </c>
      <c r="E27" s="145">
        <v>1</v>
      </c>
      <c r="F27" s="105" t="s">
        <v>41</v>
      </c>
      <c r="G27" s="107">
        <v>1</v>
      </c>
      <c r="H27" s="108">
        <v>1</v>
      </c>
      <c r="I27" s="105"/>
      <c r="J27" s="105"/>
      <c r="K27" s="105"/>
      <c r="L27" s="105"/>
      <c r="M27" s="105"/>
      <c r="N27" s="105"/>
      <c r="O27" s="105"/>
      <c r="P27" s="105"/>
      <c r="Q27" s="105"/>
      <c r="R27" s="105"/>
      <c r="S27" s="105"/>
      <c r="T27" s="105">
        <v>1</v>
      </c>
      <c r="U27" s="216"/>
      <c r="V27" s="169">
        <f t="shared" si="0"/>
        <v>1</v>
      </c>
      <c r="W27" s="150" t="s">
        <v>901</v>
      </c>
      <c r="X27" s="171" t="s">
        <v>902</v>
      </c>
      <c r="Y27" s="172" t="s">
        <v>662</v>
      </c>
      <c r="Z27" s="107" t="s">
        <v>117</v>
      </c>
    </row>
    <row r="28" spans="1:26" s="132" customFormat="1" ht="45">
      <c r="A28" s="99" t="s">
        <v>113</v>
      </c>
      <c r="B28" s="100" t="s">
        <v>194</v>
      </c>
      <c r="C28" s="101" t="s">
        <v>171</v>
      </c>
      <c r="D28" s="145">
        <v>1</v>
      </c>
      <c r="E28" s="145">
        <v>1</v>
      </c>
      <c r="F28" s="105" t="s">
        <v>41</v>
      </c>
      <c r="G28" s="107">
        <v>1</v>
      </c>
      <c r="H28" s="108">
        <v>1</v>
      </c>
      <c r="I28" s="105"/>
      <c r="J28" s="105"/>
      <c r="K28" s="105"/>
      <c r="L28" s="105"/>
      <c r="M28" s="105"/>
      <c r="N28" s="105"/>
      <c r="O28" s="105">
        <v>1</v>
      </c>
      <c r="P28" s="105"/>
      <c r="Q28" s="105"/>
      <c r="R28" s="105"/>
      <c r="S28" s="105"/>
      <c r="T28" s="105"/>
      <c r="U28" s="216"/>
      <c r="V28" s="169">
        <f t="shared" si="0"/>
        <v>1</v>
      </c>
      <c r="W28" s="150" t="s">
        <v>172</v>
      </c>
      <c r="X28" s="171" t="s">
        <v>954</v>
      </c>
      <c r="Y28" s="172"/>
      <c r="Z28" s="107" t="s">
        <v>117</v>
      </c>
    </row>
    <row r="29" spans="1:26" s="132" customFormat="1" ht="42.75">
      <c r="A29" s="99" t="s">
        <v>113</v>
      </c>
      <c r="B29" s="100" t="s">
        <v>195</v>
      </c>
      <c r="C29" s="101" t="s">
        <v>171</v>
      </c>
      <c r="D29" s="145">
        <v>1</v>
      </c>
      <c r="E29" s="145">
        <v>1</v>
      </c>
      <c r="F29" s="105" t="s">
        <v>41</v>
      </c>
      <c r="G29" s="107">
        <v>1</v>
      </c>
      <c r="H29" s="108">
        <v>1</v>
      </c>
      <c r="I29" s="105"/>
      <c r="J29" s="105"/>
      <c r="K29" s="105"/>
      <c r="L29" s="105"/>
      <c r="M29" s="105"/>
      <c r="N29" s="105"/>
      <c r="O29" s="105"/>
      <c r="P29" s="105">
        <v>1</v>
      </c>
      <c r="Q29" s="105"/>
      <c r="R29" s="105"/>
      <c r="S29" s="105"/>
      <c r="T29" s="105"/>
      <c r="U29" s="216"/>
      <c r="V29" s="169">
        <f t="shared" si="0"/>
        <v>1</v>
      </c>
      <c r="W29" s="150" t="s">
        <v>212</v>
      </c>
      <c r="X29" s="171" t="s">
        <v>954</v>
      </c>
      <c r="Y29" s="172"/>
      <c r="Z29" s="107" t="s">
        <v>117</v>
      </c>
    </row>
    <row r="30" spans="1:26" s="132" customFormat="1" ht="114">
      <c r="A30" s="99" t="s">
        <v>113</v>
      </c>
      <c r="B30" s="100" t="s">
        <v>196</v>
      </c>
      <c r="C30" s="101" t="s">
        <v>171</v>
      </c>
      <c r="D30" s="145">
        <v>1</v>
      </c>
      <c r="E30" s="145">
        <v>1</v>
      </c>
      <c r="F30" s="105" t="s">
        <v>41</v>
      </c>
      <c r="G30" s="107">
        <v>1</v>
      </c>
      <c r="H30" s="108">
        <v>1</v>
      </c>
      <c r="I30" s="105"/>
      <c r="J30" s="105"/>
      <c r="K30" s="105"/>
      <c r="L30" s="105"/>
      <c r="M30" s="105"/>
      <c r="N30" s="105"/>
      <c r="O30" s="105"/>
      <c r="P30" s="105"/>
      <c r="Q30" s="105"/>
      <c r="R30" s="105"/>
      <c r="S30" s="105"/>
      <c r="T30" s="105">
        <v>1</v>
      </c>
      <c r="U30" s="216"/>
      <c r="V30" s="169">
        <f t="shared" si="0"/>
        <v>1</v>
      </c>
      <c r="W30" s="150" t="s">
        <v>903</v>
      </c>
      <c r="X30" s="171" t="s">
        <v>904</v>
      </c>
      <c r="Y30" s="172" t="s">
        <v>662</v>
      </c>
      <c r="Z30" s="107" t="s">
        <v>117</v>
      </c>
    </row>
    <row r="31" spans="1:26" s="132" customFormat="1" ht="114">
      <c r="A31" s="99" t="s">
        <v>113</v>
      </c>
      <c r="B31" s="100" t="s">
        <v>197</v>
      </c>
      <c r="C31" s="101" t="s">
        <v>171</v>
      </c>
      <c r="D31" s="145">
        <v>1</v>
      </c>
      <c r="E31" s="145">
        <v>1</v>
      </c>
      <c r="F31" s="105" t="s">
        <v>41</v>
      </c>
      <c r="G31" s="107">
        <v>1</v>
      </c>
      <c r="H31" s="108">
        <v>1</v>
      </c>
      <c r="I31" s="105"/>
      <c r="J31" s="105"/>
      <c r="K31" s="105"/>
      <c r="L31" s="105"/>
      <c r="M31" s="105"/>
      <c r="N31" s="105"/>
      <c r="O31" s="105"/>
      <c r="P31" s="105"/>
      <c r="Q31" s="105"/>
      <c r="R31" s="105"/>
      <c r="S31" s="105"/>
      <c r="T31" s="105">
        <v>1</v>
      </c>
      <c r="U31" s="216"/>
      <c r="V31" s="169">
        <f t="shared" si="0"/>
        <v>1</v>
      </c>
      <c r="W31" s="150" t="s">
        <v>905</v>
      </c>
      <c r="X31" s="171" t="s">
        <v>906</v>
      </c>
      <c r="Y31" s="172" t="s">
        <v>662</v>
      </c>
      <c r="Z31" s="107" t="s">
        <v>117</v>
      </c>
    </row>
    <row r="32" spans="1:26" s="132" customFormat="1" ht="114">
      <c r="A32" s="99" t="s">
        <v>113</v>
      </c>
      <c r="B32" s="100" t="s">
        <v>198</v>
      </c>
      <c r="C32" s="101" t="s">
        <v>171</v>
      </c>
      <c r="D32" s="145">
        <v>1</v>
      </c>
      <c r="E32" s="145">
        <v>1</v>
      </c>
      <c r="F32" s="105" t="s">
        <v>41</v>
      </c>
      <c r="G32" s="107">
        <v>1</v>
      </c>
      <c r="H32" s="108">
        <v>1</v>
      </c>
      <c r="I32" s="105"/>
      <c r="J32" s="105"/>
      <c r="K32" s="105"/>
      <c r="L32" s="105"/>
      <c r="M32" s="105"/>
      <c r="N32" s="105"/>
      <c r="O32" s="105"/>
      <c r="P32" s="105"/>
      <c r="Q32" s="105"/>
      <c r="R32" s="105"/>
      <c r="S32" s="105"/>
      <c r="T32" s="105">
        <v>1</v>
      </c>
      <c r="U32" s="216"/>
      <c r="V32" s="169">
        <f t="shared" si="0"/>
        <v>1</v>
      </c>
      <c r="W32" s="150" t="s">
        <v>907</v>
      </c>
      <c r="X32" s="171" t="s">
        <v>908</v>
      </c>
      <c r="Y32" s="172" t="s">
        <v>662</v>
      </c>
      <c r="Z32" s="107" t="s">
        <v>117</v>
      </c>
    </row>
    <row r="33" spans="1:26" s="132" customFormat="1" ht="114">
      <c r="A33" s="99" t="s">
        <v>113</v>
      </c>
      <c r="B33" s="100" t="s">
        <v>199</v>
      </c>
      <c r="C33" s="101" t="s">
        <v>171</v>
      </c>
      <c r="D33" s="145">
        <v>1</v>
      </c>
      <c r="E33" s="145">
        <v>1</v>
      </c>
      <c r="F33" s="105" t="s">
        <v>41</v>
      </c>
      <c r="G33" s="107">
        <v>1</v>
      </c>
      <c r="H33" s="108">
        <v>1</v>
      </c>
      <c r="I33" s="105"/>
      <c r="J33" s="105"/>
      <c r="K33" s="105"/>
      <c r="L33" s="105"/>
      <c r="M33" s="105"/>
      <c r="N33" s="105"/>
      <c r="O33" s="105"/>
      <c r="P33" s="105"/>
      <c r="Q33" s="105"/>
      <c r="R33" s="105"/>
      <c r="S33" s="105"/>
      <c r="T33" s="105">
        <v>1</v>
      </c>
      <c r="U33" s="216"/>
      <c r="V33" s="169">
        <f t="shared" si="0"/>
        <v>1</v>
      </c>
      <c r="W33" s="150" t="s">
        <v>909</v>
      </c>
      <c r="X33" s="171" t="s">
        <v>910</v>
      </c>
      <c r="Y33" s="172" t="s">
        <v>662</v>
      </c>
      <c r="Z33" s="107" t="s">
        <v>117</v>
      </c>
    </row>
    <row r="34" spans="1:26" s="132" customFormat="1" ht="114">
      <c r="A34" s="99" t="s">
        <v>113</v>
      </c>
      <c r="B34" s="100" t="s">
        <v>200</v>
      </c>
      <c r="C34" s="101" t="s">
        <v>171</v>
      </c>
      <c r="D34" s="145">
        <v>1</v>
      </c>
      <c r="E34" s="145">
        <v>1</v>
      </c>
      <c r="F34" s="105" t="s">
        <v>41</v>
      </c>
      <c r="G34" s="107">
        <v>1</v>
      </c>
      <c r="H34" s="108">
        <v>1</v>
      </c>
      <c r="I34" s="105"/>
      <c r="J34" s="105"/>
      <c r="K34" s="105"/>
      <c r="L34" s="105"/>
      <c r="M34" s="105"/>
      <c r="N34" s="105"/>
      <c r="O34" s="105"/>
      <c r="P34" s="105"/>
      <c r="Q34" s="105"/>
      <c r="R34" s="105"/>
      <c r="S34" s="105"/>
      <c r="T34" s="105">
        <v>1</v>
      </c>
      <c r="U34" s="216"/>
      <c r="V34" s="169">
        <f t="shared" si="0"/>
        <v>1</v>
      </c>
      <c r="W34" s="150" t="s">
        <v>911</v>
      </c>
      <c r="X34" s="171" t="s">
        <v>912</v>
      </c>
      <c r="Y34" s="172" t="s">
        <v>662</v>
      </c>
      <c r="Z34" s="107" t="s">
        <v>117</v>
      </c>
    </row>
    <row r="35" spans="1:26" s="132" customFormat="1" ht="114">
      <c r="A35" s="99" t="s">
        <v>113</v>
      </c>
      <c r="B35" s="100" t="s">
        <v>201</v>
      </c>
      <c r="C35" s="101" t="s">
        <v>171</v>
      </c>
      <c r="D35" s="145">
        <v>1</v>
      </c>
      <c r="E35" s="145">
        <v>1</v>
      </c>
      <c r="F35" s="105" t="s">
        <v>41</v>
      </c>
      <c r="G35" s="107">
        <v>1</v>
      </c>
      <c r="H35" s="108">
        <v>1</v>
      </c>
      <c r="I35" s="105"/>
      <c r="J35" s="105"/>
      <c r="K35" s="105"/>
      <c r="L35" s="105"/>
      <c r="M35" s="105"/>
      <c r="N35" s="105"/>
      <c r="O35" s="105"/>
      <c r="P35" s="105"/>
      <c r="Q35" s="105"/>
      <c r="R35" s="105"/>
      <c r="S35" s="105"/>
      <c r="T35" s="105">
        <v>1</v>
      </c>
      <c r="U35" s="216"/>
      <c r="V35" s="169">
        <f t="shared" si="0"/>
        <v>1</v>
      </c>
      <c r="W35" s="150" t="s">
        <v>913</v>
      </c>
      <c r="X35" s="171" t="s">
        <v>910</v>
      </c>
      <c r="Y35" s="172" t="s">
        <v>662</v>
      </c>
      <c r="Z35" s="107" t="s">
        <v>117</v>
      </c>
    </row>
    <row r="36" spans="1:26" s="132" customFormat="1" ht="114">
      <c r="A36" s="99" t="s">
        <v>113</v>
      </c>
      <c r="B36" s="100" t="s">
        <v>202</v>
      </c>
      <c r="C36" s="101" t="s">
        <v>171</v>
      </c>
      <c r="D36" s="145">
        <v>1</v>
      </c>
      <c r="E36" s="145">
        <v>1</v>
      </c>
      <c r="F36" s="105" t="s">
        <v>41</v>
      </c>
      <c r="G36" s="107">
        <v>1</v>
      </c>
      <c r="H36" s="108">
        <v>1</v>
      </c>
      <c r="I36" s="105"/>
      <c r="J36" s="105"/>
      <c r="K36" s="105"/>
      <c r="L36" s="105"/>
      <c r="M36" s="105"/>
      <c r="N36" s="105"/>
      <c r="O36" s="105"/>
      <c r="P36" s="105"/>
      <c r="Q36" s="105"/>
      <c r="R36" s="105"/>
      <c r="S36" s="105"/>
      <c r="T36" s="105">
        <v>1</v>
      </c>
      <c r="U36" s="216"/>
      <c r="V36" s="169">
        <f t="shared" si="0"/>
        <v>1</v>
      </c>
      <c r="W36" s="150" t="s">
        <v>914</v>
      </c>
      <c r="X36" s="171" t="s">
        <v>915</v>
      </c>
      <c r="Y36" s="172" t="s">
        <v>662</v>
      </c>
      <c r="Z36" s="107" t="s">
        <v>117</v>
      </c>
    </row>
    <row r="37" spans="1:26" s="132" customFormat="1" ht="114">
      <c r="A37" s="99" t="s">
        <v>113</v>
      </c>
      <c r="B37" s="100" t="s">
        <v>203</v>
      </c>
      <c r="C37" s="101" t="s">
        <v>171</v>
      </c>
      <c r="D37" s="145">
        <v>1</v>
      </c>
      <c r="E37" s="145">
        <v>1</v>
      </c>
      <c r="F37" s="105" t="s">
        <v>41</v>
      </c>
      <c r="G37" s="107">
        <v>1</v>
      </c>
      <c r="H37" s="108">
        <v>1</v>
      </c>
      <c r="I37" s="105"/>
      <c r="J37" s="105"/>
      <c r="K37" s="105"/>
      <c r="L37" s="105"/>
      <c r="M37" s="105"/>
      <c r="N37" s="105"/>
      <c r="O37" s="105"/>
      <c r="P37" s="105"/>
      <c r="Q37" s="105"/>
      <c r="R37" s="105"/>
      <c r="S37" s="105"/>
      <c r="T37" s="105">
        <v>1</v>
      </c>
      <c r="U37" s="216"/>
      <c r="V37" s="169">
        <f t="shared" si="0"/>
        <v>1</v>
      </c>
      <c r="W37" s="150" t="s">
        <v>916</v>
      </c>
      <c r="X37" s="171" t="s">
        <v>917</v>
      </c>
      <c r="Y37" s="172" t="s">
        <v>662</v>
      </c>
      <c r="Z37" s="107" t="s">
        <v>117</v>
      </c>
    </row>
    <row r="38" spans="1:26" s="132" customFormat="1" ht="114">
      <c r="A38" s="99" t="s">
        <v>113</v>
      </c>
      <c r="B38" s="100" t="s">
        <v>204</v>
      </c>
      <c r="C38" s="101" t="s">
        <v>171</v>
      </c>
      <c r="D38" s="145">
        <v>1</v>
      </c>
      <c r="E38" s="145">
        <v>1</v>
      </c>
      <c r="F38" s="105" t="s">
        <v>41</v>
      </c>
      <c r="G38" s="107">
        <v>1</v>
      </c>
      <c r="H38" s="108">
        <v>1</v>
      </c>
      <c r="I38" s="105"/>
      <c r="J38" s="105"/>
      <c r="K38" s="105"/>
      <c r="L38" s="105"/>
      <c r="M38" s="105"/>
      <c r="N38" s="105"/>
      <c r="O38" s="105"/>
      <c r="P38" s="105"/>
      <c r="Q38" s="105"/>
      <c r="R38" s="105"/>
      <c r="S38" s="105"/>
      <c r="T38" s="105">
        <v>1</v>
      </c>
      <c r="U38" s="216"/>
      <c r="V38" s="169">
        <f t="shared" si="0"/>
        <v>1</v>
      </c>
      <c r="W38" s="150" t="s">
        <v>918</v>
      </c>
      <c r="X38" s="171" t="s">
        <v>919</v>
      </c>
      <c r="Y38" s="172" t="s">
        <v>662</v>
      </c>
      <c r="Z38" s="107" t="s">
        <v>117</v>
      </c>
    </row>
    <row r="39" spans="1:26" s="132" customFormat="1" ht="114">
      <c r="A39" s="99" t="s">
        <v>113</v>
      </c>
      <c r="B39" s="100" t="s">
        <v>205</v>
      </c>
      <c r="C39" s="101" t="s">
        <v>171</v>
      </c>
      <c r="D39" s="145">
        <v>1</v>
      </c>
      <c r="E39" s="145">
        <v>1</v>
      </c>
      <c r="F39" s="105" t="s">
        <v>41</v>
      </c>
      <c r="G39" s="107">
        <v>1</v>
      </c>
      <c r="H39" s="108">
        <v>1</v>
      </c>
      <c r="I39" s="105"/>
      <c r="J39" s="105"/>
      <c r="K39" s="105"/>
      <c r="L39" s="105"/>
      <c r="M39" s="105"/>
      <c r="N39" s="105"/>
      <c r="O39" s="105"/>
      <c r="P39" s="105"/>
      <c r="Q39" s="105"/>
      <c r="R39" s="105"/>
      <c r="S39" s="105"/>
      <c r="T39" s="105">
        <v>1</v>
      </c>
      <c r="U39" s="216"/>
      <c r="V39" s="169">
        <f t="shared" si="0"/>
        <v>1</v>
      </c>
      <c r="W39" s="150" t="s">
        <v>920</v>
      </c>
      <c r="X39" s="171" t="s">
        <v>921</v>
      </c>
      <c r="Y39" s="172" t="s">
        <v>662</v>
      </c>
      <c r="Z39" s="107" t="s">
        <v>117</v>
      </c>
    </row>
    <row r="40" spans="1:26" s="132" customFormat="1" ht="114">
      <c r="A40" s="99" t="s">
        <v>113</v>
      </c>
      <c r="B40" s="100" t="s">
        <v>206</v>
      </c>
      <c r="C40" s="101" t="s">
        <v>171</v>
      </c>
      <c r="D40" s="145">
        <v>1</v>
      </c>
      <c r="E40" s="145">
        <v>1</v>
      </c>
      <c r="F40" s="105" t="s">
        <v>41</v>
      </c>
      <c r="G40" s="107">
        <v>1</v>
      </c>
      <c r="H40" s="108">
        <v>1</v>
      </c>
      <c r="I40" s="105"/>
      <c r="J40" s="105"/>
      <c r="K40" s="105"/>
      <c r="L40" s="105"/>
      <c r="M40" s="105"/>
      <c r="N40" s="105"/>
      <c r="O40" s="105"/>
      <c r="P40" s="105"/>
      <c r="Q40" s="105"/>
      <c r="R40" s="105"/>
      <c r="S40" s="105"/>
      <c r="T40" s="105">
        <v>1</v>
      </c>
      <c r="U40" s="216"/>
      <c r="V40" s="169">
        <f t="shared" si="0"/>
        <v>1</v>
      </c>
      <c r="W40" s="150" t="s">
        <v>922</v>
      </c>
      <c r="X40" s="171" t="s">
        <v>923</v>
      </c>
      <c r="Y40" s="172" t="s">
        <v>662</v>
      </c>
      <c r="Z40" s="107" t="s">
        <v>117</v>
      </c>
    </row>
    <row r="41" spans="1:26" s="132" customFormat="1" ht="114">
      <c r="A41" s="99" t="s">
        <v>113</v>
      </c>
      <c r="B41" s="100" t="s">
        <v>893</v>
      </c>
      <c r="C41" s="101" t="s">
        <v>171</v>
      </c>
      <c r="D41" s="145">
        <v>1</v>
      </c>
      <c r="E41" s="145">
        <v>1</v>
      </c>
      <c r="F41" s="105" t="s">
        <v>41</v>
      </c>
      <c r="G41" s="107">
        <v>1</v>
      </c>
      <c r="H41" s="108">
        <v>1</v>
      </c>
      <c r="I41" s="105"/>
      <c r="J41" s="105"/>
      <c r="K41" s="105"/>
      <c r="L41" s="105"/>
      <c r="M41" s="105"/>
      <c r="N41" s="105"/>
      <c r="O41" s="105"/>
      <c r="P41" s="105"/>
      <c r="Q41" s="105"/>
      <c r="R41" s="105"/>
      <c r="S41" s="105"/>
      <c r="T41" s="105">
        <v>1</v>
      </c>
      <c r="U41" s="216"/>
      <c r="V41" s="169">
        <f t="shared" si="0"/>
        <v>1</v>
      </c>
      <c r="W41" s="150" t="s">
        <v>924</v>
      </c>
      <c r="X41" s="171" t="s">
        <v>925</v>
      </c>
      <c r="Y41" s="172" t="s">
        <v>662</v>
      </c>
      <c r="Z41" s="107" t="s">
        <v>117</v>
      </c>
    </row>
    <row r="42" spans="1:26" s="132" customFormat="1" ht="114">
      <c r="A42" s="99" t="s">
        <v>113</v>
      </c>
      <c r="B42" s="100" t="s">
        <v>894</v>
      </c>
      <c r="C42" s="101" t="s">
        <v>171</v>
      </c>
      <c r="D42" s="145">
        <v>1</v>
      </c>
      <c r="E42" s="145">
        <v>1</v>
      </c>
      <c r="F42" s="105" t="s">
        <v>41</v>
      </c>
      <c r="G42" s="107">
        <v>1</v>
      </c>
      <c r="H42" s="108">
        <v>1</v>
      </c>
      <c r="I42" s="105"/>
      <c r="J42" s="105"/>
      <c r="K42" s="105"/>
      <c r="L42" s="105"/>
      <c r="M42" s="105"/>
      <c r="N42" s="105"/>
      <c r="O42" s="105"/>
      <c r="P42" s="105"/>
      <c r="Q42" s="105"/>
      <c r="R42" s="105"/>
      <c r="S42" s="105"/>
      <c r="T42" s="105">
        <v>1</v>
      </c>
      <c r="U42" s="216"/>
      <c r="V42" s="169">
        <f t="shared" si="0"/>
        <v>1</v>
      </c>
      <c r="W42" s="150" t="s">
        <v>926</v>
      </c>
      <c r="X42" s="171" t="s">
        <v>927</v>
      </c>
      <c r="Y42" s="172" t="s">
        <v>662</v>
      </c>
      <c r="Z42" s="107" t="s">
        <v>117</v>
      </c>
    </row>
    <row r="43" spans="1:26" s="132" customFormat="1" ht="114">
      <c r="A43" s="99" t="s">
        <v>113</v>
      </c>
      <c r="B43" s="100" t="s">
        <v>207</v>
      </c>
      <c r="C43" s="101" t="s">
        <v>171</v>
      </c>
      <c r="D43" s="145">
        <v>1</v>
      </c>
      <c r="E43" s="145">
        <v>1</v>
      </c>
      <c r="F43" s="105" t="s">
        <v>41</v>
      </c>
      <c r="G43" s="107">
        <v>1</v>
      </c>
      <c r="H43" s="108">
        <v>1</v>
      </c>
      <c r="I43" s="105"/>
      <c r="J43" s="105"/>
      <c r="K43" s="105"/>
      <c r="L43" s="105"/>
      <c r="M43" s="105"/>
      <c r="N43" s="105"/>
      <c r="O43" s="105"/>
      <c r="P43" s="105"/>
      <c r="Q43" s="105"/>
      <c r="R43" s="105"/>
      <c r="S43" s="105"/>
      <c r="T43" s="105">
        <v>1</v>
      </c>
      <c r="U43" s="216"/>
      <c r="V43" s="169">
        <f t="shared" si="0"/>
        <v>1</v>
      </c>
      <c r="W43" s="150" t="s">
        <v>928</v>
      </c>
      <c r="X43" s="171" t="s">
        <v>929</v>
      </c>
      <c r="Y43" s="172" t="s">
        <v>662</v>
      </c>
      <c r="Z43" s="107" t="s">
        <v>117</v>
      </c>
    </row>
    <row r="44" spans="1:26" s="132" customFormat="1" ht="114">
      <c r="A44" s="99" t="s">
        <v>113</v>
      </c>
      <c r="B44" s="100" t="s">
        <v>208</v>
      </c>
      <c r="C44" s="101" t="s">
        <v>171</v>
      </c>
      <c r="D44" s="145">
        <v>1</v>
      </c>
      <c r="E44" s="145">
        <v>1</v>
      </c>
      <c r="F44" s="105" t="s">
        <v>41</v>
      </c>
      <c r="G44" s="107">
        <v>1</v>
      </c>
      <c r="H44" s="108">
        <v>1</v>
      </c>
      <c r="I44" s="105"/>
      <c r="J44" s="105"/>
      <c r="K44" s="105"/>
      <c r="L44" s="105"/>
      <c r="M44" s="105"/>
      <c r="N44" s="105"/>
      <c r="O44" s="105"/>
      <c r="P44" s="105"/>
      <c r="Q44" s="105"/>
      <c r="R44" s="105"/>
      <c r="S44" s="105">
        <v>1</v>
      </c>
      <c r="T44" s="105"/>
      <c r="U44" s="216"/>
      <c r="V44" s="169">
        <f t="shared" si="0"/>
        <v>1</v>
      </c>
      <c r="W44" s="150" t="s">
        <v>930</v>
      </c>
      <c r="X44" s="171" t="s">
        <v>931</v>
      </c>
      <c r="Y44" s="172" t="s">
        <v>662</v>
      </c>
      <c r="Z44" s="107" t="s">
        <v>117</v>
      </c>
    </row>
    <row r="45" spans="1:26" s="132" customFormat="1" ht="114">
      <c r="A45" s="99" t="s">
        <v>113</v>
      </c>
      <c r="B45" s="100" t="s">
        <v>209</v>
      </c>
      <c r="C45" s="101" t="s">
        <v>171</v>
      </c>
      <c r="D45" s="145">
        <v>1</v>
      </c>
      <c r="E45" s="145">
        <v>1</v>
      </c>
      <c r="F45" s="105" t="s">
        <v>41</v>
      </c>
      <c r="G45" s="107">
        <v>1</v>
      </c>
      <c r="H45" s="108">
        <v>1</v>
      </c>
      <c r="I45" s="105"/>
      <c r="J45" s="105"/>
      <c r="K45" s="105"/>
      <c r="L45" s="105"/>
      <c r="M45" s="105"/>
      <c r="N45" s="105"/>
      <c r="O45" s="105"/>
      <c r="P45" s="105"/>
      <c r="Q45" s="105"/>
      <c r="R45" s="105"/>
      <c r="S45" s="105"/>
      <c r="T45" s="105">
        <v>1</v>
      </c>
      <c r="U45" s="216"/>
      <c r="V45" s="169">
        <f t="shared" si="0"/>
        <v>1</v>
      </c>
      <c r="W45" s="150" t="s">
        <v>932</v>
      </c>
      <c r="X45" s="171" t="s">
        <v>933</v>
      </c>
      <c r="Y45" s="172" t="s">
        <v>662</v>
      </c>
      <c r="Z45" s="107" t="s">
        <v>117</v>
      </c>
    </row>
    <row r="46" spans="1:26" s="132" customFormat="1" ht="114">
      <c r="A46" s="99" t="s">
        <v>113</v>
      </c>
      <c r="B46" s="100" t="s">
        <v>210</v>
      </c>
      <c r="C46" s="101" t="s">
        <v>171</v>
      </c>
      <c r="D46" s="145">
        <v>1</v>
      </c>
      <c r="E46" s="145">
        <v>1</v>
      </c>
      <c r="F46" s="105" t="s">
        <v>41</v>
      </c>
      <c r="G46" s="107">
        <v>1</v>
      </c>
      <c r="H46" s="108">
        <v>1</v>
      </c>
      <c r="I46" s="105"/>
      <c r="J46" s="105"/>
      <c r="K46" s="105"/>
      <c r="L46" s="105"/>
      <c r="M46" s="105"/>
      <c r="N46" s="105"/>
      <c r="O46" s="105"/>
      <c r="P46" s="105"/>
      <c r="Q46" s="105"/>
      <c r="R46" s="105"/>
      <c r="S46" s="105"/>
      <c r="T46" s="105">
        <v>1</v>
      </c>
      <c r="U46" s="216"/>
      <c r="V46" s="169">
        <f t="shared" si="0"/>
        <v>1</v>
      </c>
      <c r="W46" s="150" t="s">
        <v>934</v>
      </c>
      <c r="X46" s="171" t="s">
        <v>935</v>
      </c>
      <c r="Y46" s="172" t="s">
        <v>662</v>
      </c>
      <c r="Z46" s="107" t="s">
        <v>117</v>
      </c>
    </row>
    <row r="47" spans="1:26" s="132" customFormat="1" ht="114">
      <c r="A47" s="99" t="s">
        <v>113</v>
      </c>
      <c r="B47" s="100" t="s">
        <v>211</v>
      </c>
      <c r="C47" s="101" t="s">
        <v>171</v>
      </c>
      <c r="D47" s="145">
        <v>1</v>
      </c>
      <c r="E47" s="145">
        <v>1</v>
      </c>
      <c r="F47" s="105" t="s">
        <v>41</v>
      </c>
      <c r="G47" s="107">
        <v>1</v>
      </c>
      <c r="H47" s="108">
        <v>1</v>
      </c>
      <c r="I47" s="105"/>
      <c r="J47" s="105"/>
      <c r="K47" s="105"/>
      <c r="L47" s="105"/>
      <c r="M47" s="105"/>
      <c r="N47" s="105"/>
      <c r="O47" s="105"/>
      <c r="P47" s="105"/>
      <c r="Q47" s="105"/>
      <c r="R47" s="105"/>
      <c r="S47" s="105"/>
      <c r="T47" s="105">
        <v>1</v>
      </c>
      <c r="U47" s="216"/>
      <c r="V47" s="169">
        <f t="shared" si="0"/>
        <v>1</v>
      </c>
      <c r="W47" s="150" t="s">
        <v>936</v>
      </c>
      <c r="X47" s="171" t="s">
        <v>937</v>
      </c>
      <c r="Y47" s="172" t="s">
        <v>662</v>
      </c>
      <c r="Z47" s="107" t="s">
        <v>117</v>
      </c>
    </row>
    <row r="48" spans="1:26" s="132" customFormat="1" ht="114">
      <c r="A48" s="99" t="s">
        <v>113</v>
      </c>
      <c r="B48" s="100" t="s">
        <v>213</v>
      </c>
      <c r="C48" s="101" t="s">
        <v>171</v>
      </c>
      <c r="D48" s="145">
        <v>1</v>
      </c>
      <c r="E48" s="145">
        <v>1</v>
      </c>
      <c r="F48" s="105" t="s">
        <v>41</v>
      </c>
      <c r="G48" s="107">
        <v>1</v>
      </c>
      <c r="H48" s="108">
        <v>1</v>
      </c>
      <c r="I48" s="105"/>
      <c r="J48" s="105"/>
      <c r="K48" s="105"/>
      <c r="L48" s="105"/>
      <c r="M48" s="105"/>
      <c r="N48" s="105"/>
      <c r="O48" s="105"/>
      <c r="P48" s="105"/>
      <c r="Q48" s="105"/>
      <c r="R48" s="105"/>
      <c r="S48" s="105"/>
      <c r="T48" s="105">
        <v>1</v>
      </c>
      <c r="U48" s="216"/>
      <c r="V48" s="169">
        <f t="shared" si="0"/>
        <v>1</v>
      </c>
      <c r="W48" s="150" t="s">
        <v>938</v>
      </c>
      <c r="X48" s="171" t="s">
        <v>939</v>
      </c>
      <c r="Y48" s="172" t="s">
        <v>662</v>
      </c>
      <c r="Z48" s="107" t="s">
        <v>117</v>
      </c>
    </row>
    <row r="49" spans="1:26" s="132" customFormat="1" ht="114">
      <c r="A49" s="99" t="s">
        <v>113</v>
      </c>
      <c r="B49" s="100" t="s">
        <v>214</v>
      </c>
      <c r="C49" s="101" t="s">
        <v>171</v>
      </c>
      <c r="D49" s="145">
        <v>1</v>
      </c>
      <c r="E49" s="145">
        <v>1</v>
      </c>
      <c r="F49" s="105" t="s">
        <v>41</v>
      </c>
      <c r="G49" s="107">
        <v>1</v>
      </c>
      <c r="H49" s="108">
        <v>1</v>
      </c>
      <c r="I49" s="105"/>
      <c r="J49" s="105"/>
      <c r="K49" s="105"/>
      <c r="L49" s="105"/>
      <c r="M49" s="105"/>
      <c r="N49" s="105"/>
      <c r="O49" s="105"/>
      <c r="P49" s="105"/>
      <c r="Q49" s="105"/>
      <c r="R49" s="105"/>
      <c r="S49" s="105"/>
      <c r="T49" s="105">
        <v>1</v>
      </c>
      <c r="U49" s="216"/>
      <c r="V49" s="169">
        <f t="shared" si="0"/>
        <v>1</v>
      </c>
      <c r="W49" s="150" t="s">
        <v>940</v>
      </c>
      <c r="X49" s="171" t="s">
        <v>941</v>
      </c>
      <c r="Y49" s="172" t="s">
        <v>662</v>
      </c>
      <c r="Z49" s="107" t="s">
        <v>117</v>
      </c>
    </row>
    <row r="50" spans="1:26" s="132" customFormat="1" ht="114">
      <c r="A50" s="99" t="s">
        <v>113</v>
      </c>
      <c r="B50" s="100" t="s">
        <v>215</v>
      </c>
      <c r="C50" s="101" t="s">
        <v>171</v>
      </c>
      <c r="D50" s="145">
        <v>1</v>
      </c>
      <c r="E50" s="145">
        <v>1</v>
      </c>
      <c r="F50" s="105" t="s">
        <v>41</v>
      </c>
      <c r="G50" s="107">
        <v>1</v>
      </c>
      <c r="H50" s="108">
        <v>1</v>
      </c>
      <c r="I50" s="105"/>
      <c r="J50" s="105"/>
      <c r="K50" s="105"/>
      <c r="L50" s="105"/>
      <c r="M50" s="105"/>
      <c r="N50" s="105"/>
      <c r="O50" s="105"/>
      <c r="P50" s="105"/>
      <c r="Q50" s="105"/>
      <c r="R50" s="105"/>
      <c r="S50" s="105"/>
      <c r="T50" s="105">
        <v>1</v>
      </c>
      <c r="U50" s="216"/>
      <c r="V50" s="169">
        <f t="shared" si="0"/>
        <v>1</v>
      </c>
      <c r="W50" s="150" t="s">
        <v>942</v>
      </c>
      <c r="X50" s="171" t="s">
        <v>955</v>
      </c>
      <c r="Y50" s="172" t="s">
        <v>662</v>
      </c>
      <c r="Z50" s="107" t="s">
        <v>117</v>
      </c>
    </row>
    <row r="51" spans="1:26" s="132" customFormat="1" ht="114">
      <c r="A51" s="99" t="s">
        <v>113</v>
      </c>
      <c r="B51" s="100" t="s">
        <v>216</v>
      </c>
      <c r="C51" s="101" t="s">
        <v>171</v>
      </c>
      <c r="D51" s="145">
        <v>1</v>
      </c>
      <c r="E51" s="145">
        <v>1</v>
      </c>
      <c r="F51" s="105" t="s">
        <v>41</v>
      </c>
      <c r="G51" s="107">
        <v>1</v>
      </c>
      <c r="H51" s="108">
        <v>1</v>
      </c>
      <c r="I51" s="105"/>
      <c r="J51" s="105"/>
      <c r="K51" s="105"/>
      <c r="L51" s="105"/>
      <c r="M51" s="105"/>
      <c r="N51" s="105"/>
      <c r="O51" s="105"/>
      <c r="P51" s="105"/>
      <c r="Q51" s="105"/>
      <c r="R51" s="105"/>
      <c r="S51" s="105"/>
      <c r="T51" s="105">
        <v>1</v>
      </c>
      <c r="U51" s="216"/>
      <c r="V51" s="169">
        <f t="shared" si="0"/>
        <v>1</v>
      </c>
      <c r="W51" s="150" t="s">
        <v>943</v>
      </c>
      <c r="X51" s="171" t="s">
        <v>944</v>
      </c>
      <c r="Y51" s="172" t="s">
        <v>662</v>
      </c>
      <c r="Z51" s="107" t="s">
        <v>117</v>
      </c>
    </row>
    <row r="52" spans="1:26" s="132" customFormat="1" ht="45">
      <c r="A52" s="99" t="s">
        <v>113</v>
      </c>
      <c r="B52" s="100" t="s">
        <v>217</v>
      </c>
      <c r="C52" s="101" t="s">
        <v>171</v>
      </c>
      <c r="D52" s="145"/>
      <c r="E52" s="145"/>
      <c r="F52" s="105" t="s">
        <v>41</v>
      </c>
      <c r="G52" s="107">
        <v>2</v>
      </c>
      <c r="H52" s="108">
        <v>1</v>
      </c>
      <c r="I52" s="105"/>
      <c r="J52" s="105"/>
      <c r="K52" s="105"/>
      <c r="L52" s="105"/>
      <c r="M52" s="105"/>
      <c r="N52" s="105">
        <v>1</v>
      </c>
      <c r="O52" s="105"/>
      <c r="P52" s="105"/>
      <c r="Q52" s="105"/>
      <c r="R52" s="105"/>
      <c r="S52" s="105"/>
      <c r="T52" s="105"/>
      <c r="U52" s="216"/>
      <c r="V52" s="169">
        <f t="shared" si="0"/>
        <v>1</v>
      </c>
      <c r="W52" s="150" t="s">
        <v>172</v>
      </c>
      <c r="X52" s="171" t="s">
        <v>954</v>
      </c>
      <c r="Y52" s="172"/>
      <c r="Z52" s="107" t="s">
        <v>117</v>
      </c>
    </row>
    <row r="53" spans="1:26" s="132" customFormat="1" ht="71.25">
      <c r="A53" s="99" t="s">
        <v>113</v>
      </c>
      <c r="B53" s="100" t="s">
        <v>218</v>
      </c>
      <c r="C53" s="101" t="s">
        <v>171</v>
      </c>
      <c r="D53" s="145"/>
      <c r="E53" s="145"/>
      <c r="F53" s="105" t="s">
        <v>41</v>
      </c>
      <c r="G53" s="107">
        <v>2</v>
      </c>
      <c r="H53" s="108">
        <v>1</v>
      </c>
      <c r="I53" s="105"/>
      <c r="J53" s="105"/>
      <c r="K53" s="105"/>
      <c r="L53" s="105"/>
      <c r="M53" s="105"/>
      <c r="N53" s="105">
        <v>1</v>
      </c>
      <c r="O53" s="105"/>
      <c r="P53" s="105"/>
      <c r="Q53" s="105"/>
      <c r="R53" s="105"/>
      <c r="S53" s="105"/>
      <c r="T53" s="105"/>
      <c r="U53" s="216"/>
      <c r="V53" s="169">
        <f t="shared" si="0"/>
        <v>1</v>
      </c>
      <c r="W53" s="150" t="s">
        <v>172</v>
      </c>
      <c r="X53" s="171" t="s">
        <v>954</v>
      </c>
      <c r="Y53" s="172"/>
      <c r="Z53" s="107" t="s">
        <v>117</v>
      </c>
    </row>
    <row r="54" spans="1:26" s="132" customFormat="1" ht="60">
      <c r="A54" s="99" t="s">
        <v>113</v>
      </c>
      <c r="B54" s="100" t="s">
        <v>219</v>
      </c>
      <c r="C54" s="101" t="s">
        <v>171</v>
      </c>
      <c r="D54" s="145"/>
      <c r="E54" s="145"/>
      <c r="F54" s="105" t="s">
        <v>41</v>
      </c>
      <c r="G54" s="107">
        <v>2</v>
      </c>
      <c r="H54" s="108">
        <v>1</v>
      </c>
      <c r="I54" s="105"/>
      <c r="J54" s="105"/>
      <c r="K54" s="105"/>
      <c r="L54" s="105"/>
      <c r="M54" s="105"/>
      <c r="N54" s="105">
        <v>1</v>
      </c>
      <c r="O54" s="105"/>
      <c r="P54" s="105"/>
      <c r="Q54" s="105"/>
      <c r="R54" s="105"/>
      <c r="S54" s="105"/>
      <c r="T54" s="105"/>
      <c r="U54" s="216"/>
      <c r="V54" s="169">
        <f t="shared" si="0"/>
        <v>1</v>
      </c>
      <c r="W54" s="150" t="s">
        <v>182</v>
      </c>
      <c r="X54" s="171" t="s">
        <v>954</v>
      </c>
      <c r="Y54" s="172"/>
      <c r="Z54" s="107" t="s">
        <v>117</v>
      </c>
    </row>
    <row r="55" spans="1:26" s="132" customFormat="1" ht="114">
      <c r="A55" s="99" t="s">
        <v>113</v>
      </c>
      <c r="B55" s="100" t="s">
        <v>220</v>
      </c>
      <c r="C55" s="101" t="s">
        <v>171</v>
      </c>
      <c r="D55" s="145">
        <v>1</v>
      </c>
      <c r="E55" s="145">
        <v>1</v>
      </c>
      <c r="F55" s="105" t="s">
        <v>41</v>
      </c>
      <c r="G55" s="107">
        <v>2</v>
      </c>
      <c r="H55" s="108">
        <v>2</v>
      </c>
      <c r="I55" s="105"/>
      <c r="J55" s="105"/>
      <c r="K55" s="105"/>
      <c r="L55" s="105"/>
      <c r="M55" s="105"/>
      <c r="N55" s="105">
        <v>1</v>
      </c>
      <c r="O55" s="105"/>
      <c r="P55" s="105"/>
      <c r="Q55" s="105"/>
      <c r="R55" s="105"/>
      <c r="S55" s="105"/>
      <c r="T55" s="105">
        <v>1</v>
      </c>
      <c r="U55" s="216"/>
      <c r="V55" s="169">
        <f t="shared" si="0"/>
        <v>1</v>
      </c>
      <c r="W55" s="150" t="s">
        <v>943</v>
      </c>
      <c r="X55" s="171" t="s">
        <v>956</v>
      </c>
      <c r="Y55" s="172" t="s">
        <v>662</v>
      </c>
      <c r="Z55" s="107" t="s">
        <v>117</v>
      </c>
    </row>
    <row r="56" spans="1:26" s="132" customFormat="1" ht="114">
      <c r="A56" s="99" t="s">
        <v>113</v>
      </c>
      <c r="B56" s="100" t="s">
        <v>895</v>
      </c>
      <c r="C56" s="101" t="s">
        <v>171</v>
      </c>
      <c r="D56" s="145">
        <v>1</v>
      </c>
      <c r="E56" s="145">
        <v>1</v>
      </c>
      <c r="F56" s="105" t="s">
        <v>41</v>
      </c>
      <c r="G56" s="107">
        <v>2</v>
      </c>
      <c r="H56" s="108">
        <v>2</v>
      </c>
      <c r="I56" s="105"/>
      <c r="J56" s="105"/>
      <c r="K56" s="105"/>
      <c r="L56" s="105"/>
      <c r="M56" s="105"/>
      <c r="N56" s="105">
        <v>1</v>
      </c>
      <c r="O56" s="105"/>
      <c r="P56" s="105"/>
      <c r="Q56" s="105"/>
      <c r="R56" s="105"/>
      <c r="S56" s="105"/>
      <c r="T56" s="105">
        <v>1</v>
      </c>
      <c r="U56" s="216"/>
      <c r="V56" s="169">
        <f t="shared" si="0"/>
        <v>1</v>
      </c>
      <c r="W56" s="150" t="s">
        <v>945</v>
      </c>
      <c r="X56" s="171" t="s">
        <v>964</v>
      </c>
      <c r="Y56" s="172" t="s">
        <v>662</v>
      </c>
      <c r="Z56" s="107" t="s">
        <v>117</v>
      </c>
    </row>
    <row r="57" spans="1:26" s="132" customFormat="1" ht="114">
      <c r="A57" s="99" t="s">
        <v>113</v>
      </c>
      <c r="B57" s="100" t="s">
        <v>221</v>
      </c>
      <c r="C57" s="101" t="s">
        <v>171</v>
      </c>
      <c r="D57" s="145">
        <v>1</v>
      </c>
      <c r="E57" s="145">
        <v>1</v>
      </c>
      <c r="F57" s="105" t="s">
        <v>41</v>
      </c>
      <c r="G57" s="107">
        <v>2</v>
      </c>
      <c r="H57" s="108">
        <v>2</v>
      </c>
      <c r="I57" s="105"/>
      <c r="J57" s="105"/>
      <c r="K57" s="105"/>
      <c r="L57" s="105"/>
      <c r="M57" s="105"/>
      <c r="N57" s="105">
        <v>1</v>
      </c>
      <c r="O57" s="105"/>
      <c r="P57" s="105"/>
      <c r="Q57" s="105"/>
      <c r="R57" s="105"/>
      <c r="S57" s="105"/>
      <c r="T57" s="105">
        <v>1</v>
      </c>
      <c r="U57" s="216" t="s">
        <v>222</v>
      </c>
      <c r="V57" s="169">
        <f t="shared" si="0"/>
        <v>1</v>
      </c>
      <c r="W57" s="150" t="s">
        <v>946</v>
      </c>
      <c r="X57" s="171" t="s">
        <v>957</v>
      </c>
      <c r="Y57" s="172" t="s">
        <v>662</v>
      </c>
      <c r="Z57" s="107" t="s">
        <v>117</v>
      </c>
    </row>
    <row r="58" spans="1:26" s="132" customFormat="1" ht="114">
      <c r="A58" s="99" t="s">
        <v>113</v>
      </c>
      <c r="B58" s="100" t="s">
        <v>223</v>
      </c>
      <c r="C58" s="101" t="s">
        <v>171</v>
      </c>
      <c r="D58" s="145">
        <v>1</v>
      </c>
      <c r="E58" s="145">
        <v>1</v>
      </c>
      <c r="F58" s="105" t="s">
        <v>41</v>
      </c>
      <c r="G58" s="107">
        <v>4</v>
      </c>
      <c r="H58" s="108">
        <v>4</v>
      </c>
      <c r="I58" s="105"/>
      <c r="J58" s="105"/>
      <c r="K58" s="105">
        <v>1</v>
      </c>
      <c r="L58" s="105"/>
      <c r="M58" s="105"/>
      <c r="N58" s="105">
        <v>1</v>
      </c>
      <c r="O58" s="105"/>
      <c r="P58" s="105"/>
      <c r="Q58" s="105">
        <v>1</v>
      </c>
      <c r="R58" s="105"/>
      <c r="S58" s="105"/>
      <c r="T58" s="105">
        <v>1</v>
      </c>
      <c r="U58" s="216"/>
      <c r="V58" s="169">
        <f t="shared" si="0"/>
        <v>1</v>
      </c>
      <c r="W58" s="150" t="s">
        <v>947</v>
      </c>
      <c r="X58" s="171" t="s">
        <v>958</v>
      </c>
      <c r="Y58" s="172" t="s">
        <v>662</v>
      </c>
      <c r="Z58" s="107" t="s">
        <v>117</v>
      </c>
    </row>
    <row r="59" spans="1:26" s="132" customFormat="1" ht="99.75">
      <c r="A59" s="99" t="s">
        <v>113</v>
      </c>
      <c r="B59" s="100" t="s">
        <v>224</v>
      </c>
      <c r="C59" s="101" t="s">
        <v>171</v>
      </c>
      <c r="D59" s="145"/>
      <c r="E59" s="145"/>
      <c r="F59" s="105" t="s">
        <v>41</v>
      </c>
      <c r="G59" s="107">
        <v>4</v>
      </c>
      <c r="H59" s="108">
        <v>3</v>
      </c>
      <c r="I59" s="105"/>
      <c r="J59" s="105"/>
      <c r="K59" s="105">
        <v>1</v>
      </c>
      <c r="L59" s="105"/>
      <c r="M59" s="105"/>
      <c r="N59" s="105">
        <v>1</v>
      </c>
      <c r="O59" s="105"/>
      <c r="P59" s="105"/>
      <c r="Q59" s="105">
        <v>1</v>
      </c>
      <c r="R59" s="105"/>
      <c r="S59" s="105"/>
      <c r="T59" s="105"/>
      <c r="U59" s="216"/>
      <c r="V59" s="169">
        <f t="shared" si="0"/>
        <v>1</v>
      </c>
      <c r="W59" s="150" t="s">
        <v>172</v>
      </c>
      <c r="X59" s="171" t="s">
        <v>954</v>
      </c>
      <c r="Y59" s="172"/>
      <c r="Z59" s="107" t="s">
        <v>117</v>
      </c>
    </row>
    <row r="60" spans="1:26" s="132" customFormat="1" ht="71.25" customHeight="1">
      <c r="A60" s="99" t="s">
        <v>113</v>
      </c>
      <c r="B60" s="100" t="s">
        <v>225</v>
      </c>
      <c r="C60" s="101" t="s">
        <v>171</v>
      </c>
      <c r="D60" s="145">
        <v>1</v>
      </c>
      <c r="E60" s="145">
        <v>1</v>
      </c>
      <c r="F60" s="105" t="s">
        <v>41</v>
      </c>
      <c r="G60" s="107">
        <v>4</v>
      </c>
      <c r="H60" s="108">
        <v>4</v>
      </c>
      <c r="I60" s="105"/>
      <c r="J60" s="105"/>
      <c r="K60" s="105">
        <v>1</v>
      </c>
      <c r="L60" s="105"/>
      <c r="M60" s="105"/>
      <c r="N60" s="105">
        <v>1</v>
      </c>
      <c r="O60" s="105"/>
      <c r="P60" s="105"/>
      <c r="Q60" s="105">
        <v>1</v>
      </c>
      <c r="R60" s="105"/>
      <c r="S60" s="105"/>
      <c r="T60" s="105">
        <v>1</v>
      </c>
      <c r="U60" s="216"/>
      <c r="V60" s="169">
        <f t="shared" si="0"/>
        <v>1</v>
      </c>
      <c r="W60" s="150" t="s">
        <v>947</v>
      </c>
      <c r="X60" s="171" t="s">
        <v>948</v>
      </c>
      <c r="Y60" s="172" t="s">
        <v>662</v>
      </c>
      <c r="Z60" s="107" t="s">
        <v>117</v>
      </c>
    </row>
    <row r="61" spans="1:26" s="132" customFormat="1" ht="114">
      <c r="A61" s="99" t="s">
        <v>113</v>
      </c>
      <c r="B61" s="100" t="s">
        <v>226</v>
      </c>
      <c r="C61" s="101" t="s">
        <v>171</v>
      </c>
      <c r="D61" s="145">
        <v>1</v>
      </c>
      <c r="E61" s="145">
        <v>1</v>
      </c>
      <c r="F61" s="105" t="s">
        <v>41</v>
      </c>
      <c r="G61" s="107">
        <v>4</v>
      </c>
      <c r="H61" s="108">
        <v>4</v>
      </c>
      <c r="I61" s="105"/>
      <c r="J61" s="105"/>
      <c r="K61" s="105">
        <v>1</v>
      </c>
      <c r="L61" s="105"/>
      <c r="M61" s="105"/>
      <c r="N61" s="105">
        <v>1</v>
      </c>
      <c r="O61" s="105"/>
      <c r="P61" s="105"/>
      <c r="Q61" s="105">
        <v>1</v>
      </c>
      <c r="R61" s="105"/>
      <c r="S61" s="105"/>
      <c r="T61" s="105">
        <v>1</v>
      </c>
      <c r="U61" s="216"/>
      <c r="V61" s="169">
        <f t="shared" si="0"/>
        <v>1</v>
      </c>
      <c r="W61" s="150" t="s">
        <v>949</v>
      </c>
      <c r="X61" s="171" t="s">
        <v>959</v>
      </c>
      <c r="Y61" s="172" t="s">
        <v>662</v>
      </c>
      <c r="Z61" s="107" t="s">
        <v>117</v>
      </c>
    </row>
    <row r="62" spans="1:26" s="132" customFormat="1" ht="114">
      <c r="A62" s="99" t="s">
        <v>113</v>
      </c>
      <c r="B62" s="100" t="s">
        <v>227</v>
      </c>
      <c r="C62" s="101" t="s">
        <v>171</v>
      </c>
      <c r="D62" s="145">
        <v>1</v>
      </c>
      <c r="E62" s="145">
        <v>1</v>
      </c>
      <c r="F62" s="105" t="s">
        <v>41</v>
      </c>
      <c r="G62" s="107">
        <v>4</v>
      </c>
      <c r="H62" s="108">
        <v>4</v>
      </c>
      <c r="I62" s="105"/>
      <c r="J62" s="105"/>
      <c r="K62" s="105">
        <v>1</v>
      </c>
      <c r="L62" s="105"/>
      <c r="M62" s="105"/>
      <c r="N62" s="105">
        <v>1</v>
      </c>
      <c r="O62" s="105"/>
      <c r="P62" s="105"/>
      <c r="Q62" s="105">
        <v>1</v>
      </c>
      <c r="R62" s="105"/>
      <c r="S62" s="105"/>
      <c r="T62" s="105">
        <v>1</v>
      </c>
      <c r="U62" s="216"/>
      <c r="V62" s="169">
        <f t="shared" si="0"/>
        <v>1</v>
      </c>
      <c r="W62" s="150" t="s">
        <v>950</v>
      </c>
      <c r="X62" s="171" t="s">
        <v>960</v>
      </c>
      <c r="Y62" s="172" t="s">
        <v>662</v>
      </c>
      <c r="Z62" s="107" t="s">
        <v>117</v>
      </c>
    </row>
    <row r="63" spans="1:26" s="132" customFormat="1" ht="114">
      <c r="A63" s="99" t="s">
        <v>113</v>
      </c>
      <c r="B63" s="100" t="s">
        <v>228</v>
      </c>
      <c r="C63" s="101" t="s">
        <v>171</v>
      </c>
      <c r="D63" s="145">
        <v>1</v>
      </c>
      <c r="E63" s="145">
        <v>1</v>
      </c>
      <c r="F63" s="105" t="s">
        <v>41</v>
      </c>
      <c r="G63" s="107">
        <v>4</v>
      </c>
      <c r="H63" s="108">
        <v>4</v>
      </c>
      <c r="I63" s="105"/>
      <c r="J63" s="105"/>
      <c r="K63" s="105">
        <v>1</v>
      </c>
      <c r="L63" s="105"/>
      <c r="M63" s="105"/>
      <c r="N63" s="105">
        <v>1</v>
      </c>
      <c r="O63" s="105"/>
      <c r="P63" s="105"/>
      <c r="Q63" s="105">
        <v>1</v>
      </c>
      <c r="R63" s="105"/>
      <c r="S63" s="105"/>
      <c r="T63" s="105">
        <v>1</v>
      </c>
      <c r="U63" s="216"/>
      <c r="V63" s="169">
        <f t="shared" si="0"/>
        <v>1</v>
      </c>
      <c r="W63" s="150" t="s">
        <v>951</v>
      </c>
      <c r="X63" s="171" t="s">
        <v>961</v>
      </c>
      <c r="Y63" s="172" t="s">
        <v>662</v>
      </c>
      <c r="Z63" s="107" t="s">
        <v>117</v>
      </c>
    </row>
    <row r="64" spans="1:26" s="132" customFormat="1" ht="128.25">
      <c r="A64" s="99" t="s">
        <v>113</v>
      </c>
      <c r="B64" s="100" t="s">
        <v>229</v>
      </c>
      <c r="C64" s="101" t="s">
        <v>171</v>
      </c>
      <c r="D64" s="145">
        <v>1</v>
      </c>
      <c r="E64" s="145">
        <v>1</v>
      </c>
      <c r="F64" s="105" t="s">
        <v>41</v>
      </c>
      <c r="G64" s="107">
        <v>4</v>
      </c>
      <c r="H64" s="108">
        <v>4</v>
      </c>
      <c r="I64" s="105"/>
      <c r="J64" s="105"/>
      <c r="K64" s="105">
        <v>1</v>
      </c>
      <c r="L64" s="105"/>
      <c r="M64" s="105"/>
      <c r="N64" s="105">
        <v>1</v>
      </c>
      <c r="O64" s="105"/>
      <c r="P64" s="105"/>
      <c r="Q64" s="105">
        <v>1</v>
      </c>
      <c r="R64" s="105"/>
      <c r="S64" s="105"/>
      <c r="T64" s="105">
        <v>1</v>
      </c>
      <c r="U64" s="216"/>
      <c r="V64" s="169">
        <f t="shared" si="0"/>
        <v>1</v>
      </c>
      <c r="W64" s="150" t="s">
        <v>952</v>
      </c>
      <c r="X64" s="171" t="s">
        <v>962</v>
      </c>
      <c r="Y64" s="172" t="s">
        <v>662</v>
      </c>
      <c r="Z64" s="107" t="s">
        <v>117</v>
      </c>
    </row>
    <row r="65" spans="1:26" s="132" customFormat="1" ht="114">
      <c r="A65" s="99" t="s">
        <v>113</v>
      </c>
      <c r="B65" s="100" t="s">
        <v>230</v>
      </c>
      <c r="C65" s="101" t="s">
        <v>171</v>
      </c>
      <c r="D65" s="145">
        <v>1</v>
      </c>
      <c r="E65" s="145">
        <v>1</v>
      </c>
      <c r="F65" s="105" t="s">
        <v>41</v>
      </c>
      <c r="G65" s="107">
        <v>4</v>
      </c>
      <c r="H65" s="108">
        <v>4</v>
      </c>
      <c r="I65" s="105"/>
      <c r="J65" s="105"/>
      <c r="K65" s="105">
        <v>1</v>
      </c>
      <c r="L65" s="105"/>
      <c r="M65" s="105"/>
      <c r="N65" s="105">
        <v>1</v>
      </c>
      <c r="O65" s="105"/>
      <c r="P65" s="105"/>
      <c r="Q65" s="105">
        <v>1</v>
      </c>
      <c r="R65" s="105"/>
      <c r="S65" s="105"/>
      <c r="T65" s="105">
        <v>1</v>
      </c>
      <c r="U65" s="216"/>
      <c r="V65" s="169">
        <f t="shared" si="0"/>
        <v>1</v>
      </c>
      <c r="W65" s="150" t="s">
        <v>953</v>
      </c>
      <c r="X65" s="171" t="s">
        <v>963</v>
      </c>
      <c r="Y65" s="172" t="s">
        <v>662</v>
      </c>
      <c r="Z65" s="107" t="s">
        <v>117</v>
      </c>
    </row>
    <row r="66" spans="1:26" s="132" customFormat="1" ht="42.75">
      <c r="A66" s="99" t="s">
        <v>113</v>
      </c>
      <c r="B66" s="106" t="s">
        <v>231</v>
      </c>
      <c r="C66" s="101" t="s">
        <v>171</v>
      </c>
      <c r="D66" s="145"/>
      <c r="E66" s="145"/>
      <c r="F66" s="105" t="s">
        <v>41</v>
      </c>
      <c r="G66" s="107">
        <v>4</v>
      </c>
      <c r="H66" s="108">
        <v>3</v>
      </c>
      <c r="I66" s="105"/>
      <c r="J66" s="105"/>
      <c r="K66" s="105">
        <v>1</v>
      </c>
      <c r="L66" s="105"/>
      <c r="M66" s="105"/>
      <c r="N66" s="105">
        <v>1</v>
      </c>
      <c r="O66" s="105"/>
      <c r="P66" s="105"/>
      <c r="Q66" s="105">
        <v>1</v>
      </c>
      <c r="R66" s="105"/>
      <c r="S66" s="105"/>
      <c r="T66" s="105"/>
      <c r="U66" s="216"/>
      <c r="V66" s="169">
        <f t="shared" si="0"/>
        <v>1</v>
      </c>
      <c r="W66" s="150"/>
      <c r="X66" s="171" t="s">
        <v>954</v>
      </c>
      <c r="Y66" s="172"/>
      <c r="Z66" s="107" t="s">
        <v>117</v>
      </c>
    </row>
    <row r="67" spans="1:26">
      <c r="A67" s="195"/>
      <c r="B67" s="195"/>
      <c r="C67" s="195"/>
      <c r="D67" s="196"/>
      <c r="E67" s="196"/>
      <c r="F67" s="195"/>
      <c r="G67" s="197"/>
      <c r="H67" s="197"/>
      <c r="I67" s="269"/>
      <c r="J67" s="269"/>
      <c r="K67" s="270"/>
      <c r="L67" s="269"/>
      <c r="M67" s="270"/>
      <c r="N67" s="270"/>
      <c r="O67" s="269"/>
      <c r="P67" s="269"/>
      <c r="Q67" s="270"/>
      <c r="R67" s="270"/>
      <c r="S67" s="269"/>
      <c r="T67" s="270"/>
      <c r="U67" s="80"/>
      <c r="V67" s="80"/>
      <c r="W67" s="234"/>
      <c r="X67" s="80"/>
      <c r="Y67" s="80"/>
      <c r="Z67" s="195"/>
    </row>
    <row r="68" spans="1:26" ht="30">
      <c r="A68" s="203" t="s">
        <v>111</v>
      </c>
      <c r="B68" s="207">
        <v>45992</v>
      </c>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s="52" customFormat="1">
      <c r="F69" s="80"/>
      <c r="G69" s="80"/>
      <c r="H69" s="236"/>
      <c r="I69" s="134" t="s">
        <v>27</v>
      </c>
      <c r="J69" s="134" t="s">
        <v>28</v>
      </c>
      <c r="K69" s="134" t="s">
        <v>29</v>
      </c>
      <c r="L69" s="134" t="s">
        <v>30</v>
      </c>
      <c r="M69" s="134" t="s">
        <v>349</v>
      </c>
      <c r="N69" s="134" t="s">
        <v>32</v>
      </c>
      <c r="O69" s="134" t="s">
        <v>33</v>
      </c>
      <c r="P69" s="134" t="s">
        <v>350</v>
      </c>
      <c r="Q69" s="134" t="s">
        <v>35</v>
      </c>
      <c r="R69" s="134" t="s">
        <v>36</v>
      </c>
      <c r="S69" s="134" t="s">
        <v>37</v>
      </c>
      <c r="T69" s="134" t="s">
        <v>38</v>
      </c>
    </row>
    <row r="70" spans="1:26" s="52" customFormat="1">
      <c r="F70" s="338" t="s">
        <v>168</v>
      </c>
      <c r="G70" s="338"/>
      <c r="H70" s="338"/>
      <c r="I70" s="170">
        <f t="shared" ref="I70:T70" si="1">SUM(I8:I66)</f>
        <v>1</v>
      </c>
      <c r="J70" s="170">
        <f t="shared" si="1"/>
        <v>2</v>
      </c>
      <c r="K70" s="170">
        <f t="shared" si="1"/>
        <v>11</v>
      </c>
      <c r="L70" s="170">
        <f t="shared" si="1"/>
        <v>4</v>
      </c>
      <c r="M70" s="170">
        <f t="shared" si="1"/>
        <v>4</v>
      </c>
      <c r="N70" s="170">
        <f t="shared" si="1"/>
        <v>19</v>
      </c>
      <c r="O70" s="170">
        <f t="shared" si="1"/>
        <v>1</v>
      </c>
      <c r="P70" s="170">
        <f t="shared" si="1"/>
        <v>1</v>
      </c>
      <c r="Q70" s="170">
        <f t="shared" si="1"/>
        <v>9</v>
      </c>
      <c r="R70" s="170">
        <f t="shared" si="1"/>
        <v>0</v>
      </c>
      <c r="S70" s="170">
        <f t="shared" si="1"/>
        <v>1</v>
      </c>
      <c r="T70" s="170">
        <f t="shared" si="1"/>
        <v>34</v>
      </c>
    </row>
    <row r="71" spans="1:26" s="52" customFormat="1">
      <c r="F71" s="338" t="s">
        <v>169</v>
      </c>
      <c r="G71" s="338"/>
      <c r="H71" s="338"/>
      <c r="I71" s="135"/>
      <c r="J71" s="135"/>
      <c r="K71" s="198">
        <f>+I70+J70+K70</f>
        <v>14</v>
      </c>
      <c r="L71" s="135"/>
      <c r="M71" s="135"/>
      <c r="N71" s="198">
        <f>L70+M70+N70</f>
        <v>27</v>
      </c>
      <c r="O71" s="135"/>
      <c r="P71" s="135"/>
      <c r="Q71" s="198">
        <f>O70+P70+Q70</f>
        <v>11</v>
      </c>
      <c r="R71" s="135"/>
      <c r="S71" s="135"/>
      <c r="T71" s="198">
        <f>R70+S70+T70</f>
        <v>35</v>
      </c>
    </row>
    <row r="72" spans="1:26" s="52" customFormat="1">
      <c r="F72" s="338" t="s">
        <v>351</v>
      </c>
      <c r="G72" s="338"/>
      <c r="H72" s="338"/>
      <c r="I72" s="135"/>
      <c r="J72" s="135"/>
      <c r="K72" s="135"/>
      <c r="L72" s="135"/>
      <c r="M72" s="135"/>
      <c r="N72" s="198">
        <f>+K71+N71</f>
        <v>41</v>
      </c>
      <c r="O72" s="135"/>
      <c r="P72" s="135"/>
      <c r="Q72" s="135"/>
      <c r="R72" s="135"/>
      <c r="S72" s="135"/>
      <c r="T72" s="198">
        <f>+Q71+T71</f>
        <v>46</v>
      </c>
    </row>
    <row r="73" spans="1:26" s="52" customFormat="1">
      <c r="F73" s="338" t="s">
        <v>352</v>
      </c>
      <c r="G73" s="338"/>
      <c r="H73" s="338"/>
      <c r="I73" s="135">
        <f>+I70</f>
        <v>1</v>
      </c>
      <c r="J73" s="135">
        <f>+I70+J70</f>
        <v>3</v>
      </c>
      <c r="K73" s="199">
        <f t="shared" ref="K73:S73" si="2">+J73+K70</f>
        <v>14</v>
      </c>
      <c r="L73" s="135">
        <f t="shared" si="2"/>
        <v>18</v>
      </c>
      <c r="M73" s="135">
        <f t="shared" si="2"/>
        <v>22</v>
      </c>
      <c r="N73" s="199">
        <f t="shared" si="2"/>
        <v>41</v>
      </c>
      <c r="O73" s="135">
        <f t="shared" si="2"/>
        <v>42</v>
      </c>
      <c r="P73" s="135">
        <f t="shared" si="2"/>
        <v>43</v>
      </c>
      <c r="Q73" s="199">
        <f t="shared" si="2"/>
        <v>52</v>
      </c>
      <c r="R73" s="135">
        <f t="shared" si="2"/>
        <v>52</v>
      </c>
      <c r="S73" s="135">
        <f t="shared" si="2"/>
        <v>53</v>
      </c>
      <c r="T73" s="199">
        <f>+S73+T70</f>
        <v>87</v>
      </c>
    </row>
    <row r="74" spans="1:26" s="52" customFormat="1">
      <c r="F74" s="338" t="s">
        <v>353</v>
      </c>
      <c r="G74" s="338"/>
      <c r="H74" s="338"/>
      <c r="I74" s="135"/>
      <c r="J74" s="135"/>
      <c r="K74" s="200">
        <f>+K73/$R78</f>
        <v>0.16091954022988506</v>
      </c>
      <c r="L74" s="135"/>
      <c r="M74" s="135"/>
      <c r="N74" s="200">
        <f>+N73/$R78</f>
        <v>0.47126436781609193</v>
      </c>
      <c r="O74" s="135"/>
      <c r="P74" s="135"/>
      <c r="Q74" s="200">
        <f>+Q73/$R78</f>
        <v>0.5977011494252874</v>
      </c>
      <c r="R74" s="135"/>
      <c r="S74" s="135"/>
      <c r="T74" s="281">
        <f>+T73/$R78</f>
        <v>1</v>
      </c>
    </row>
    <row r="75" spans="1:26" s="52" customFormat="1">
      <c r="F75" s="201"/>
      <c r="G75" s="201"/>
      <c r="H75" s="194"/>
      <c r="I75" s="136"/>
      <c r="J75" s="136"/>
      <c r="K75" s="136"/>
      <c r="L75" s="136"/>
      <c r="M75" s="136"/>
      <c r="N75" s="136"/>
      <c r="O75" s="136"/>
      <c r="P75" s="136"/>
      <c r="Q75" s="136"/>
      <c r="R75" s="136"/>
      <c r="S75" s="136"/>
      <c r="T75" s="136"/>
    </row>
    <row r="76" spans="1:26" s="52" customFormat="1" ht="15" customHeight="1">
      <c r="F76" s="80"/>
      <c r="G76" s="340" t="s">
        <v>965</v>
      </c>
      <c r="H76" s="341"/>
      <c r="I76" s="342" t="s">
        <v>355</v>
      </c>
      <c r="J76" s="342"/>
      <c r="K76" s="342"/>
      <c r="L76" s="342" t="s">
        <v>356</v>
      </c>
      <c r="M76" s="342"/>
      <c r="N76" s="342"/>
      <c r="O76" s="342" t="s">
        <v>357</v>
      </c>
      <c r="P76" s="342"/>
      <c r="Q76" s="342"/>
      <c r="R76" s="342" t="s">
        <v>358</v>
      </c>
      <c r="S76" s="342"/>
      <c r="T76" s="342"/>
    </row>
    <row r="77" spans="1:26" s="52" customFormat="1">
      <c r="G77" s="340"/>
      <c r="H77" s="341"/>
      <c r="I77" s="202">
        <f>+I78/$R78</f>
        <v>0.16091954022988506</v>
      </c>
      <c r="J77" s="343">
        <v>14</v>
      </c>
      <c r="K77" s="343"/>
      <c r="L77" s="202">
        <f>+L78/$R78</f>
        <v>0.47126436781609193</v>
      </c>
      <c r="M77" s="343">
        <v>27</v>
      </c>
      <c r="N77" s="343"/>
      <c r="O77" s="202">
        <f>+O78/$R78</f>
        <v>0.5977011494252874</v>
      </c>
      <c r="P77" s="343">
        <v>11</v>
      </c>
      <c r="Q77" s="343"/>
      <c r="R77" s="202">
        <f>+R78/$R78</f>
        <v>1</v>
      </c>
      <c r="S77" s="343">
        <v>35</v>
      </c>
      <c r="T77" s="343"/>
    </row>
    <row r="78" spans="1:26" s="52" customFormat="1">
      <c r="G78" s="340"/>
      <c r="H78" s="341"/>
      <c r="I78" s="344">
        <f>+J77</f>
        <v>14</v>
      </c>
      <c r="J78" s="344"/>
      <c r="K78" s="344"/>
      <c r="L78" s="344">
        <f>+M77+I78</f>
        <v>41</v>
      </c>
      <c r="M78" s="344"/>
      <c r="N78" s="344"/>
      <c r="O78" s="344">
        <f>+P77+L78</f>
        <v>52</v>
      </c>
      <c r="P78" s="344"/>
      <c r="Q78" s="344"/>
      <c r="R78" s="344">
        <f>+S77+O78</f>
        <v>87</v>
      </c>
      <c r="S78" s="344"/>
      <c r="T78" s="344"/>
    </row>
    <row r="79" spans="1:26" hidden="1"/>
    <row r="80" spans="1: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2" s="52" customFormat="1"/>
    <row r="2733" s="52" customFormat="1"/>
    <row r="2734" s="52" customFormat="1"/>
    <row r="2735" s="52" customFormat="1"/>
    <row r="2736" s="52" customFormat="1"/>
    <row r="2737" s="52" customFormat="1"/>
    <row r="2738" s="52" customFormat="1"/>
    <row r="2739" s="52" customFormat="1"/>
    <row r="2740" s="52" customFormat="1"/>
    <row r="2741" s="52" customFormat="1"/>
    <row r="2742" s="52" customFormat="1"/>
    <row r="2743" s="52" customFormat="1"/>
    <row r="2744" s="52" customFormat="1"/>
    <row r="2745" s="52" customFormat="1"/>
    <row r="2746" s="52" customFormat="1"/>
    <row r="2747" s="52" customFormat="1"/>
    <row r="2748" s="52" customFormat="1"/>
    <row r="2749" s="52" customFormat="1"/>
    <row r="2750" s="52" customFormat="1"/>
    <row r="2751" s="52" customFormat="1"/>
    <row r="2752" s="52" customFormat="1"/>
    <row r="2753" s="52" customFormat="1"/>
    <row r="2754" s="52" customFormat="1"/>
    <row r="2755" s="52" customFormat="1"/>
    <row r="2756" s="52" customFormat="1"/>
    <row r="2757" s="52" customFormat="1"/>
    <row r="2758" s="52" customFormat="1"/>
    <row r="2759" s="52" customFormat="1"/>
    <row r="2760" s="52" customFormat="1"/>
    <row r="2761" s="52" customFormat="1"/>
    <row r="2762" s="52" customFormat="1"/>
    <row r="2763" s="52" customFormat="1"/>
    <row r="2764" s="52" customFormat="1"/>
    <row r="2765" s="52" customFormat="1"/>
    <row r="2766" s="52" customFormat="1"/>
    <row r="2767" s="52" customFormat="1"/>
    <row r="2768" s="52" customFormat="1"/>
    <row r="2769" s="52" customFormat="1"/>
    <row r="2770" s="52" customFormat="1"/>
    <row r="2771" s="52" customFormat="1"/>
    <row r="2772" s="52" customFormat="1"/>
    <row r="2773" s="52" customFormat="1"/>
    <row r="2774" s="52" customFormat="1"/>
    <row r="2775" s="52" customFormat="1"/>
    <row r="2776" s="52" customFormat="1"/>
    <row r="2777" s="52" customFormat="1"/>
    <row r="2778" s="52" customFormat="1"/>
    <row r="2779" s="52" customFormat="1"/>
    <row r="2780" s="52" customFormat="1"/>
    <row r="2781" s="52" customFormat="1"/>
    <row r="2782" s="52" customFormat="1"/>
    <row r="2783" s="52" customFormat="1"/>
    <row r="2784" s="52" customFormat="1"/>
    <row r="2785" s="52" customFormat="1"/>
    <row r="2786" s="52" customFormat="1"/>
    <row r="2787" s="52" customFormat="1"/>
    <row r="2788" s="52" customFormat="1"/>
    <row r="2789" s="52" customFormat="1"/>
    <row r="2790" s="52" customFormat="1"/>
    <row r="2791" s="52" customFormat="1"/>
    <row r="2792" s="52" customFormat="1"/>
    <row r="2793" s="52" customFormat="1"/>
    <row r="2794" s="52" customFormat="1"/>
    <row r="2795" s="52" customFormat="1"/>
    <row r="2796" s="52" customFormat="1"/>
    <row r="2797" s="52" customFormat="1"/>
    <row r="2798" s="52" customFormat="1"/>
    <row r="2799" s="52" customFormat="1"/>
    <row r="2800" s="52" customFormat="1"/>
    <row r="2801" s="52" customFormat="1"/>
    <row r="2802" s="52" customFormat="1"/>
    <row r="2803" s="52" customFormat="1"/>
    <row r="2804" s="52" customFormat="1"/>
    <row r="2805" s="52" customFormat="1"/>
    <row r="2806" s="52" customFormat="1"/>
    <row r="2807" s="52" customFormat="1"/>
    <row r="2808" s="52" customFormat="1"/>
    <row r="2809" s="52" customFormat="1"/>
    <row r="2810" s="52" customFormat="1"/>
    <row r="2811" s="52" customFormat="1"/>
    <row r="2812" s="52" customFormat="1"/>
    <row r="2813" s="52" customFormat="1"/>
    <row r="2814" s="52" customFormat="1"/>
    <row r="2815" s="52" customFormat="1"/>
    <row r="2816" s="52" customFormat="1"/>
    <row r="2817" s="52" customFormat="1"/>
    <row r="2818" s="52" customFormat="1"/>
    <row r="2819" s="52" customFormat="1"/>
    <row r="2820" s="52" customFormat="1"/>
    <row r="2821" s="52" customFormat="1"/>
    <row r="2822" s="52" customFormat="1"/>
    <row r="2823" s="52" customFormat="1"/>
    <row r="2824" s="52" customFormat="1"/>
    <row r="2825" s="52" customFormat="1"/>
    <row r="2826" s="52" customFormat="1"/>
    <row r="2827" s="52" customFormat="1"/>
    <row r="2828" s="52" customFormat="1"/>
    <row r="2829" s="52" customFormat="1"/>
    <row r="2830" s="52" customFormat="1"/>
    <row r="2831" s="52" customFormat="1"/>
    <row r="2832" s="52" customFormat="1"/>
    <row r="2833" s="52" customFormat="1"/>
    <row r="2834" s="52" customFormat="1"/>
    <row r="2835" s="52" customFormat="1"/>
    <row r="2836" s="52" customFormat="1"/>
    <row r="2837" s="52" customFormat="1"/>
    <row r="2838" s="52" customFormat="1"/>
    <row r="2839" s="52" customFormat="1"/>
    <row r="2840" s="52" customFormat="1"/>
    <row r="2841" s="52" customFormat="1"/>
    <row r="2842" s="52" customFormat="1"/>
    <row r="2843" s="52" customFormat="1"/>
    <row r="2844" s="52" customFormat="1"/>
    <row r="2845" s="52" customFormat="1"/>
    <row r="2846" s="52" customFormat="1"/>
    <row r="2847" s="52" customFormat="1"/>
    <row r="2848" s="52" customFormat="1"/>
    <row r="2849" s="52" customFormat="1"/>
    <row r="2850" s="52" customFormat="1"/>
    <row r="2851" s="52" customFormat="1"/>
    <row r="2852" s="52" customFormat="1"/>
  </sheetData>
  <autoFilter ref="A7:AA66" xr:uid="{DDCE04F0-8EB7-417E-84A1-AD85976CECFF}"/>
  <mergeCells count="38">
    <mergeCell ref="R78:T78"/>
    <mergeCell ref="J77:K77"/>
    <mergeCell ref="M77:N77"/>
    <mergeCell ref="P77:Q77"/>
    <mergeCell ref="S77:T77"/>
    <mergeCell ref="F70:H70"/>
    <mergeCell ref="G76:H78"/>
    <mergeCell ref="I78:K78"/>
    <mergeCell ref="L78:N78"/>
    <mergeCell ref="O78:Q78"/>
    <mergeCell ref="I76:K76"/>
    <mergeCell ref="L76:N76"/>
    <mergeCell ref="O76:Q76"/>
    <mergeCell ref="R76:T76"/>
    <mergeCell ref="F71:H71"/>
    <mergeCell ref="F72:H72"/>
    <mergeCell ref="F73:H73"/>
    <mergeCell ref="F74:H74"/>
    <mergeCell ref="B1:X1"/>
    <mergeCell ref="B2:X3"/>
    <mergeCell ref="B4:Z4"/>
    <mergeCell ref="Z5:Z7"/>
    <mergeCell ref="C5:F5"/>
    <mergeCell ref="C6:C7"/>
    <mergeCell ref="F6:F7"/>
    <mergeCell ref="G6:H6"/>
    <mergeCell ref="A5:A7"/>
    <mergeCell ref="B5:B7"/>
    <mergeCell ref="G5:U5"/>
    <mergeCell ref="V5:Y5"/>
    <mergeCell ref="V6:V7"/>
    <mergeCell ref="W6:W7"/>
    <mergeCell ref="X6:X7"/>
    <mergeCell ref="Y6:Y7"/>
    <mergeCell ref="D6:D7"/>
    <mergeCell ref="E6:E7"/>
    <mergeCell ref="I6:T6"/>
    <mergeCell ref="U6:U7"/>
  </mergeCells>
  <dataValidations count="4">
    <dataValidation allowBlank="1" showErrorMessage="1" promptTitle="Variable 1" prompt="Digite aqui el Valor de la Variable 1" sqref="D10 B35 D15:D67" xr:uid="{395EE062-47C1-42C2-93CC-9BF6BEEEFA3F}"/>
    <dataValidation operator="lessThan" allowBlank="1" showInputMessage="1" showErrorMessage="1" sqref="Z2:Z3 Y3 B1:B2" xr:uid="{BCBED733-6110-4DC3-9D2E-C929FA23B959}"/>
    <dataValidation type="decimal" operator="lessThan" showInputMessage="1" sqref="Z1" xr:uid="{56D14065-C6F1-4F26-881F-4AE687ECCC39}">
      <formula1>0</formula1>
    </dataValidation>
    <dataValidation type="decimal" operator="lessThan" allowBlank="1" showInputMessage="1" showErrorMessage="1" sqref="Y1:Y2" xr:uid="{0908C096-0718-4F16-9A82-5C52A8F8FF35}">
      <formula1>0</formula1>
    </dataValidation>
  </dataValidations>
  <pageMargins left="0.7" right="0.7" top="0.75" bottom="0.75" header="0.3" footer="0.3"/>
  <pageSetup scale="2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56B7-8262-44F1-AEB7-AF6F26454ED7}">
  <sheetPr>
    <tabColor rgb="FF002060"/>
  </sheetPr>
  <dimension ref="A1:Z49"/>
  <sheetViews>
    <sheetView topLeftCell="C29" zoomScale="70" zoomScaleNormal="70" workbookViewId="0">
      <selection activeCell="U41" sqref="U41"/>
    </sheetView>
  </sheetViews>
  <sheetFormatPr baseColWidth="10" defaultColWidth="0" defaultRowHeight="15" customHeight="1" zeroHeight="1"/>
  <cols>
    <col min="1" max="1" width="38.85546875" style="59" customWidth="1"/>
    <col min="2" max="2" width="31.140625" customWidth="1"/>
    <col min="3" max="3" width="20.85546875" customWidth="1"/>
    <col min="4" max="4" width="21.28515625" customWidth="1"/>
    <col min="5" max="5" width="25.7109375" customWidth="1"/>
    <col min="6" max="6" width="17.7109375" customWidth="1"/>
    <col min="7" max="7" width="12.28515625" customWidth="1"/>
    <col min="8" max="8" width="12.42578125" customWidth="1"/>
    <col min="9" max="20" width="8.85546875" customWidth="1"/>
    <col min="21" max="21" width="37.85546875" customWidth="1"/>
    <col min="22" max="22" width="19.28515625" customWidth="1"/>
    <col min="23" max="23" width="25.7109375" customWidth="1"/>
    <col min="24" max="24" width="38.140625" customWidth="1"/>
    <col min="25" max="25" width="36.5703125" customWidth="1"/>
    <col min="26" max="26" width="22.5703125" customWidth="1"/>
    <col min="27" max="16384" width="11.42578125" hidden="1"/>
  </cols>
  <sheetData>
    <row r="1" spans="1:26" ht="27" customHeight="1">
      <c r="A1" s="357"/>
      <c r="B1" s="360" t="s">
        <v>0</v>
      </c>
      <c r="C1" s="361"/>
      <c r="D1" s="361"/>
      <c r="E1" s="361"/>
      <c r="F1" s="361"/>
      <c r="G1" s="361"/>
      <c r="H1" s="361"/>
      <c r="I1" s="361"/>
      <c r="J1" s="361"/>
      <c r="K1" s="361"/>
      <c r="L1" s="361"/>
      <c r="M1" s="361"/>
      <c r="N1" s="361"/>
      <c r="O1" s="361"/>
      <c r="P1" s="361"/>
      <c r="Q1" s="361"/>
      <c r="R1" s="361"/>
      <c r="S1" s="361"/>
      <c r="T1" s="361"/>
      <c r="U1" s="361"/>
      <c r="V1" s="361"/>
      <c r="W1" s="361"/>
      <c r="X1" s="362"/>
      <c r="Y1" s="118" t="s">
        <v>1</v>
      </c>
      <c r="Z1" s="119" t="s">
        <v>2</v>
      </c>
    </row>
    <row r="2" spans="1:26" ht="21" customHeight="1">
      <c r="A2" s="358"/>
      <c r="B2" s="363" t="s">
        <v>3</v>
      </c>
      <c r="C2" s="364"/>
      <c r="D2" s="364"/>
      <c r="E2" s="364"/>
      <c r="F2" s="364"/>
      <c r="G2" s="364"/>
      <c r="H2" s="364"/>
      <c r="I2" s="364"/>
      <c r="J2" s="364"/>
      <c r="K2" s="364"/>
      <c r="L2" s="364"/>
      <c r="M2" s="364"/>
      <c r="N2" s="364"/>
      <c r="O2" s="364"/>
      <c r="P2" s="364"/>
      <c r="Q2" s="364"/>
      <c r="R2" s="364"/>
      <c r="S2" s="364"/>
      <c r="T2" s="364"/>
      <c r="U2" s="364"/>
      <c r="V2" s="364"/>
      <c r="W2" s="364"/>
      <c r="X2" s="365"/>
      <c r="Y2" s="120" t="s">
        <v>4</v>
      </c>
      <c r="Z2" s="121">
        <v>1</v>
      </c>
    </row>
    <row r="3" spans="1:26" ht="24" customHeight="1" thickBot="1">
      <c r="A3" s="359"/>
      <c r="B3" s="360"/>
      <c r="C3" s="361"/>
      <c r="D3" s="361"/>
      <c r="E3" s="361"/>
      <c r="F3" s="361"/>
      <c r="G3" s="361"/>
      <c r="H3" s="361"/>
      <c r="I3" s="361"/>
      <c r="J3" s="361"/>
      <c r="K3" s="361"/>
      <c r="L3" s="361"/>
      <c r="M3" s="361"/>
      <c r="N3" s="361"/>
      <c r="O3" s="361"/>
      <c r="P3" s="361"/>
      <c r="Q3" s="361"/>
      <c r="R3" s="361"/>
      <c r="S3" s="361"/>
      <c r="T3" s="361"/>
      <c r="U3" s="361"/>
      <c r="V3" s="361"/>
      <c r="W3" s="361"/>
      <c r="X3" s="362"/>
      <c r="Y3" s="122" t="s">
        <v>5</v>
      </c>
      <c r="Z3" s="123">
        <v>45077</v>
      </c>
    </row>
    <row r="4" spans="1:26" ht="34.5" customHeight="1" thickBot="1">
      <c r="A4" s="124" t="s">
        <v>6</v>
      </c>
      <c r="B4" s="366" t="s">
        <v>232</v>
      </c>
      <c r="C4" s="367"/>
      <c r="D4" s="367"/>
      <c r="E4" s="367"/>
      <c r="F4" s="367"/>
      <c r="G4" s="367"/>
      <c r="H4" s="367"/>
      <c r="I4" s="367"/>
      <c r="J4" s="367"/>
      <c r="K4" s="367"/>
      <c r="L4" s="367"/>
      <c r="M4" s="367"/>
      <c r="N4" s="367"/>
      <c r="O4" s="367"/>
      <c r="P4" s="367"/>
      <c r="Q4" s="367"/>
      <c r="R4" s="367"/>
      <c r="S4" s="367"/>
      <c r="T4" s="367"/>
      <c r="U4" s="367"/>
      <c r="V4" s="367"/>
      <c r="W4" s="367"/>
      <c r="X4" s="367"/>
      <c r="Y4" s="367"/>
      <c r="Z4" s="368"/>
    </row>
    <row r="5" spans="1:26"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ht="21" customHeight="1" thickBot="1">
      <c r="A7" s="330"/>
      <c r="B7" s="327"/>
      <c r="C7" s="327"/>
      <c r="D7" s="327"/>
      <c r="E7" s="327"/>
      <c r="F7" s="334"/>
      <c r="G7" s="235" t="s">
        <v>25</v>
      </c>
      <c r="H7" s="235" t="s">
        <v>26</v>
      </c>
      <c r="I7" s="253" t="s">
        <v>27</v>
      </c>
      <c r="J7" s="7" t="s">
        <v>28</v>
      </c>
      <c r="K7" s="7" t="s">
        <v>29</v>
      </c>
      <c r="L7" s="7" t="s">
        <v>30</v>
      </c>
      <c r="M7" s="7" t="s">
        <v>31</v>
      </c>
      <c r="N7" s="7" t="s">
        <v>32</v>
      </c>
      <c r="O7" s="7" t="s">
        <v>33</v>
      </c>
      <c r="P7" s="7" t="s">
        <v>34</v>
      </c>
      <c r="Q7" s="7" t="s">
        <v>35</v>
      </c>
      <c r="R7" s="7" t="s">
        <v>36</v>
      </c>
      <c r="S7" s="7" t="s">
        <v>37</v>
      </c>
      <c r="T7" s="8" t="s">
        <v>38</v>
      </c>
      <c r="U7" s="327"/>
      <c r="V7" s="327"/>
      <c r="W7" s="327"/>
      <c r="X7" s="327"/>
      <c r="Y7" s="327"/>
      <c r="Z7" s="327"/>
    </row>
    <row r="8" spans="1:26" ht="71.25">
      <c r="A8" s="99" t="s">
        <v>233</v>
      </c>
      <c r="B8" s="100" t="s">
        <v>234</v>
      </c>
      <c r="C8" s="101" t="s">
        <v>235</v>
      </c>
      <c r="D8" s="145"/>
      <c r="E8" s="145"/>
      <c r="F8" s="105" t="s">
        <v>41</v>
      </c>
      <c r="G8" s="107">
        <v>1</v>
      </c>
      <c r="H8" s="108">
        <f t="shared" ref="H8:H34" si="0">IFERROR(SUM(I8:T8)," ")</f>
        <v>1</v>
      </c>
      <c r="I8" s="105"/>
      <c r="J8" s="105">
        <v>1</v>
      </c>
      <c r="K8" s="105"/>
      <c r="L8" s="105"/>
      <c r="M8" s="105"/>
      <c r="N8" s="105"/>
      <c r="O8" s="105"/>
      <c r="P8" s="105"/>
      <c r="Q8" s="105"/>
      <c r="R8" s="105"/>
      <c r="S8" s="105"/>
      <c r="T8" s="105"/>
      <c r="U8" s="216" t="s">
        <v>236</v>
      </c>
      <c r="V8" s="218">
        <f>+SUM(I8:T8)/H8</f>
        <v>1</v>
      </c>
      <c r="W8" s="150" t="s">
        <v>237</v>
      </c>
      <c r="X8" s="171" t="s">
        <v>850</v>
      </c>
      <c r="Y8" s="172" t="s">
        <v>662</v>
      </c>
      <c r="Z8" s="107" t="s">
        <v>849</v>
      </c>
    </row>
    <row r="9" spans="1:26" ht="71.25">
      <c r="A9" s="99" t="s">
        <v>233</v>
      </c>
      <c r="B9" s="100" t="s">
        <v>238</v>
      </c>
      <c r="C9" s="101" t="s">
        <v>235</v>
      </c>
      <c r="D9" s="145">
        <v>1</v>
      </c>
      <c r="E9" s="145">
        <v>1</v>
      </c>
      <c r="F9" s="105" t="s">
        <v>41</v>
      </c>
      <c r="G9" s="107">
        <v>1</v>
      </c>
      <c r="H9" s="108">
        <f>IFERROR(SUM(I9:S9)," ")</f>
        <v>2</v>
      </c>
      <c r="I9" s="105"/>
      <c r="J9" s="105"/>
      <c r="K9" s="105"/>
      <c r="L9" s="105"/>
      <c r="M9" s="105"/>
      <c r="N9" s="105">
        <v>1</v>
      </c>
      <c r="O9" s="105"/>
      <c r="P9" s="105"/>
      <c r="Q9" s="105"/>
      <c r="R9" s="105"/>
      <c r="S9" s="105">
        <v>1</v>
      </c>
      <c r="T9" s="105"/>
      <c r="U9" s="216" t="s">
        <v>236</v>
      </c>
      <c r="V9" s="218">
        <f t="shared" ref="V9:V35" si="1">+SUM(I9:T9)/H9</f>
        <v>1</v>
      </c>
      <c r="W9" s="150" t="s">
        <v>817</v>
      </c>
      <c r="X9" s="171" t="s">
        <v>818</v>
      </c>
      <c r="Y9" s="172" t="s">
        <v>662</v>
      </c>
      <c r="Z9" s="107" t="s">
        <v>849</v>
      </c>
    </row>
    <row r="10" spans="1:26" ht="71.25">
      <c r="A10" s="99" t="s">
        <v>233</v>
      </c>
      <c r="B10" s="100" t="s">
        <v>239</v>
      </c>
      <c r="C10" s="101" t="s">
        <v>235</v>
      </c>
      <c r="D10" s="145"/>
      <c r="E10" s="145"/>
      <c r="F10" s="105" t="s">
        <v>41</v>
      </c>
      <c r="G10" s="107">
        <v>1</v>
      </c>
      <c r="H10" s="108">
        <f t="shared" si="0"/>
        <v>1</v>
      </c>
      <c r="I10" s="105"/>
      <c r="J10" s="105"/>
      <c r="K10" s="105"/>
      <c r="L10" s="105"/>
      <c r="M10" s="105"/>
      <c r="N10" s="105"/>
      <c r="O10" s="105"/>
      <c r="P10" s="105"/>
      <c r="Q10" s="105">
        <v>1</v>
      </c>
      <c r="R10" s="105"/>
      <c r="S10" s="105"/>
      <c r="T10" s="105"/>
      <c r="U10" s="216" t="s">
        <v>236</v>
      </c>
      <c r="V10" s="218">
        <f t="shared" si="1"/>
        <v>1</v>
      </c>
      <c r="W10" s="150" t="s">
        <v>762</v>
      </c>
      <c r="X10" s="171" t="s">
        <v>850</v>
      </c>
      <c r="Y10" s="172" t="s">
        <v>662</v>
      </c>
      <c r="Z10" s="107" t="s">
        <v>849</v>
      </c>
    </row>
    <row r="11" spans="1:26" ht="135">
      <c r="A11" s="99" t="s">
        <v>233</v>
      </c>
      <c r="B11" s="100" t="s">
        <v>240</v>
      </c>
      <c r="C11" s="101" t="s">
        <v>235</v>
      </c>
      <c r="D11" s="145">
        <v>1</v>
      </c>
      <c r="E11" s="145">
        <v>1</v>
      </c>
      <c r="F11" s="105" t="s">
        <v>41</v>
      </c>
      <c r="G11" s="107"/>
      <c r="H11" s="108">
        <f t="shared" si="0"/>
        <v>2</v>
      </c>
      <c r="I11" s="105"/>
      <c r="J11" s="105"/>
      <c r="K11" s="105">
        <v>1</v>
      </c>
      <c r="L11" s="105"/>
      <c r="M11" s="105"/>
      <c r="N11" s="105"/>
      <c r="O11" s="105"/>
      <c r="P11" s="105"/>
      <c r="Q11" s="105"/>
      <c r="R11" s="105"/>
      <c r="S11" s="105">
        <v>1</v>
      </c>
      <c r="T11" s="105"/>
      <c r="U11" s="216" t="s">
        <v>236</v>
      </c>
      <c r="V11" s="218">
        <f t="shared" si="1"/>
        <v>1</v>
      </c>
      <c r="W11" s="150" t="s">
        <v>819</v>
      </c>
      <c r="X11" s="171" t="s">
        <v>820</v>
      </c>
      <c r="Y11" s="172" t="s">
        <v>662</v>
      </c>
      <c r="Z11" s="107" t="s">
        <v>849</v>
      </c>
    </row>
    <row r="12" spans="1:26" ht="71.25">
      <c r="A12" s="99" t="s">
        <v>233</v>
      </c>
      <c r="B12" s="100" t="s">
        <v>241</v>
      </c>
      <c r="C12" s="101" t="s">
        <v>235</v>
      </c>
      <c r="D12" s="145">
        <v>1</v>
      </c>
      <c r="E12" s="145">
        <v>1</v>
      </c>
      <c r="F12" s="105" t="s">
        <v>41</v>
      </c>
      <c r="G12" s="107"/>
      <c r="H12" s="108">
        <f>IFERROR(SUM(I12:S12)," ")</f>
        <v>4</v>
      </c>
      <c r="I12" s="105"/>
      <c r="J12" s="105"/>
      <c r="K12" s="105">
        <v>1</v>
      </c>
      <c r="L12" s="105"/>
      <c r="M12" s="105"/>
      <c r="N12" s="105">
        <v>1</v>
      </c>
      <c r="O12" s="105"/>
      <c r="P12" s="105"/>
      <c r="Q12" s="105">
        <v>1</v>
      </c>
      <c r="R12" s="105"/>
      <c r="S12" s="105">
        <v>1</v>
      </c>
      <c r="T12" s="105"/>
      <c r="U12" s="216" t="s">
        <v>236</v>
      </c>
      <c r="V12" s="218">
        <f t="shared" si="1"/>
        <v>1</v>
      </c>
      <c r="W12" s="150" t="s">
        <v>821</v>
      </c>
      <c r="X12" s="171" t="s">
        <v>822</v>
      </c>
      <c r="Y12" s="172" t="s">
        <v>662</v>
      </c>
      <c r="Z12" s="107" t="s">
        <v>849</v>
      </c>
    </row>
    <row r="13" spans="1:26" ht="71.25">
      <c r="A13" s="99" t="s">
        <v>233</v>
      </c>
      <c r="B13" s="100" t="s">
        <v>242</v>
      </c>
      <c r="C13" s="101" t="s">
        <v>235</v>
      </c>
      <c r="D13" s="145"/>
      <c r="E13" s="145"/>
      <c r="F13" s="105" t="s">
        <v>41</v>
      </c>
      <c r="G13" s="107"/>
      <c r="H13" s="108">
        <f t="shared" si="0"/>
        <v>2</v>
      </c>
      <c r="I13" s="105"/>
      <c r="J13" s="105"/>
      <c r="K13" s="105"/>
      <c r="L13" s="105">
        <v>1</v>
      </c>
      <c r="M13" s="105"/>
      <c r="N13" s="105"/>
      <c r="O13" s="105"/>
      <c r="P13" s="105"/>
      <c r="Q13" s="105">
        <v>1</v>
      </c>
      <c r="R13" s="105"/>
      <c r="S13" s="105"/>
      <c r="T13" s="105"/>
      <c r="U13" s="216" t="s">
        <v>236</v>
      </c>
      <c r="V13" s="218">
        <f t="shared" si="1"/>
        <v>1</v>
      </c>
      <c r="W13" s="150" t="s">
        <v>763</v>
      </c>
      <c r="X13" s="171" t="s">
        <v>850</v>
      </c>
      <c r="Y13" s="172" t="s">
        <v>662</v>
      </c>
      <c r="Z13" s="107" t="s">
        <v>849</v>
      </c>
    </row>
    <row r="14" spans="1:26" ht="90">
      <c r="A14" s="99" t="s">
        <v>233</v>
      </c>
      <c r="B14" s="100" t="s">
        <v>243</v>
      </c>
      <c r="C14" s="101" t="s">
        <v>235</v>
      </c>
      <c r="D14" s="145">
        <v>1</v>
      </c>
      <c r="E14" s="145">
        <v>1</v>
      </c>
      <c r="F14" s="105" t="s">
        <v>41</v>
      </c>
      <c r="G14" s="107"/>
      <c r="H14" s="108">
        <f t="shared" si="0"/>
        <v>4</v>
      </c>
      <c r="I14" s="105"/>
      <c r="J14" s="105"/>
      <c r="K14" s="105">
        <v>1</v>
      </c>
      <c r="L14" s="105"/>
      <c r="M14" s="105"/>
      <c r="N14" s="105">
        <v>1</v>
      </c>
      <c r="O14" s="105"/>
      <c r="P14" s="105"/>
      <c r="Q14" s="105">
        <v>1</v>
      </c>
      <c r="R14" s="105"/>
      <c r="S14" s="105"/>
      <c r="T14" s="105">
        <v>1</v>
      </c>
      <c r="U14" s="216" t="s">
        <v>236</v>
      </c>
      <c r="V14" s="218">
        <f t="shared" si="1"/>
        <v>1</v>
      </c>
      <c r="W14" s="150" t="s">
        <v>823</v>
      </c>
      <c r="X14" s="171" t="s">
        <v>824</v>
      </c>
      <c r="Y14" s="172" t="s">
        <v>662</v>
      </c>
      <c r="Z14" s="107" t="s">
        <v>849</v>
      </c>
    </row>
    <row r="15" spans="1:26" ht="105">
      <c r="A15" s="99" t="s">
        <v>233</v>
      </c>
      <c r="B15" s="100" t="s">
        <v>244</v>
      </c>
      <c r="C15" s="101" t="s">
        <v>235</v>
      </c>
      <c r="D15" s="145">
        <v>1</v>
      </c>
      <c r="E15" s="145">
        <v>1</v>
      </c>
      <c r="F15" s="105" t="s">
        <v>41</v>
      </c>
      <c r="G15" s="107"/>
      <c r="H15" s="108">
        <f t="shared" si="0"/>
        <v>4</v>
      </c>
      <c r="I15" s="105"/>
      <c r="J15" s="105"/>
      <c r="K15" s="105">
        <v>1</v>
      </c>
      <c r="L15" s="105"/>
      <c r="M15" s="105"/>
      <c r="N15" s="105">
        <v>1</v>
      </c>
      <c r="O15" s="105"/>
      <c r="P15" s="105"/>
      <c r="Q15" s="105">
        <v>1</v>
      </c>
      <c r="R15" s="105"/>
      <c r="S15" s="105"/>
      <c r="T15" s="105">
        <v>1</v>
      </c>
      <c r="U15" s="216" t="s">
        <v>236</v>
      </c>
      <c r="V15" s="218">
        <f t="shared" si="1"/>
        <v>1</v>
      </c>
      <c r="W15" s="150" t="s">
        <v>825</v>
      </c>
      <c r="X15" s="171" t="s">
        <v>826</v>
      </c>
      <c r="Y15" s="172" t="s">
        <v>662</v>
      </c>
      <c r="Z15" s="107" t="s">
        <v>849</v>
      </c>
    </row>
    <row r="16" spans="1:26" ht="71.25">
      <c r="A16" s="99" t="s">
        <v>233</v>
      </c>
      <c r="B16" s="100" t="s">
        <v>245</v>
      </c>
      <c r="C16" s="101" t="s">
        <v>235</v>
      </c>
      <c r="D16" s="145">
        <v>1</v>
      </c>
      <c r="E16" s="145">
        <v>1</v>
      </c>
      <c r="F16" s="105" t="s">
        <v>41</v>
      </c>
      <c r="G16" s="107"/>
      <c r="H16" s="108">
        <f t="shared" si="0"/>
        <v>1</v>
      </c>
      <c r="I16" s="105"/>
      <c r="J16" s="105"/>
      <c r="K16" s="105"/>
      <c r="L16" s="105"/>
      <c r="M16" s="105"/>
      <c r="N16" s="105"/>
      <c r="O16" s="105"/>
      <c r="P16" s="105"/>
      <c r="Q16" s="105"/>
      <c r="R16" s="105"/>
      <c r="S16" s="105"/>
      <c r="T16" s="105">
        <v>1</v>
      </c>
      <c r="U16" s="216" t="s">
        <v>236</v>
      </c>
      <c r="V16" s="218">
        <f t="shared" si="1"/>
        <v>1</v>
      </c>
      <c r="W16" s="150" t="s">
        <v>827</v>
      </c>
      <c r="X16" s="171" t="s">
        <v>828</v>
      </c>
      <c r="Y16" s="172" t="s">
        <v>662</v>
      </c>
      <c r="Z16" s="107" t="s">
        <v>849</v>
      </c>
    </row>
    <row r="17" spans="1:26" ht="75">
      <c r="A17" s="99" t="s">
        <v>233</v>
      </c>
      <c r="B17" s="100" t="s">
        <v>246</v>
      </c>
      <c r="C17" s="101" t="s">
        <v>235</v>
      </c>
      <c r="D17" s="145">
        <v>1</v>
      </c>
      <c r="E17" s="145">
        <v>1</v>
      </c>
      <c r="F17" s="105" t="s">
        <v>41</v>
      </c>
      <c r="G17" s="107"/>
      <c r="H17" s="108">
        <f t="shared" si="0"/>
        <v>2</v>
      </c>
      <c r="I17" s="105"/>
      <c r="J17" s="105"/>
      <c r="K17" s="105"/>
      <c r="L17" s="105"/>
      <c r="M17" s="105"/>
      <c r="N17" s="105">
        <v>1</v>
      </c>
      <c r="O17" s="105"/>
      <c r="P17" s="105"/>
      <c r="Q17" s="105"/>
      <c r="R17" s="105"/>
      <c r="S17" s="105"/>
      <c r="T17" s="105">
        <v>1</v>
      </c>
      <c r="U17" s="216" t="s">
        <v>236</v>
      </c>
      <c r="V17" s="218">
        <f t="shared" si="1"/>
        <v>1</v>
      </c>
      <c r="W17" s="150" t="s">
        <v>829</v>
      </c>
      <c r="X17" s="171" t="s">
        <v>830</v>
      </c>
      <c r="Y17" s="172" t="s">
        <v>662</v>
      </c>
      <c r="Z17" s="107" t="s">
        <v>849</v>
      </c>
    </row>
    <row r="18" spans="1:26" ht="75">
      <c r="A18" s="99" t="s">
        <v>233</v>
      </c>
      <c r="B18" s="100" t="s">
        <v>247</v>
      </c>
      <c r="C18" s="101" t="s">
        <v>235</v>
      </c>
      <c r="D18" s="145">
        <v>1</v>
      </c>
      <c r="E18" s="145">
        <v>1</v>
      </c>
      <c r="F18" s="105" t="s">
        <v>41</v>
      </c>
      <c r="G18" s="107"/>
      <c r="H18" s="108">
        <f>IFERROR(SUM(I18:T18)," ")</f>
        <v>2</v>
      </c>
      <c r="I18" s="105"/>
      <c r="J18" s="105"/>
      <c r="K18" s="105"/>
      <c r="L18" s="105">
        <v>1</v>
      </c>
      <c r="M18" s="105"/>
      <c r="N18" s="105"/>
      <c r="O18" s="105"/>
      <c r="P18" s="105"/>
      <c r="Q18" s="105"/>
      <c r="R18" s="105"/>
      <c r="S18" s="105"/>
      <c r="T18" s="105">
        <v>1</v>
      </c>
      <c r="U18" s="216" t="s">
        <v>236</v>
      </c>
      <c r="V18" s="218">
        <f t="shared" si="1"/>
        <v>1</v>
      </c>
      <c r="W18" s="150" t="s">
        <v>831</v>
      </c>
      <c r="X18" s="171" t="s">
        <v>832</v>
      </c>
      <c r="Y18" s="172" t="s">
        <v>662</v>
      </c>
      <c r="Z18" s="107" t="s">
        <v>849</v>
      </c>
    </row>
    <row r="19" spans="1:26" ht="71.25">
      <c r="A19" s="99" t="s">
        <v>233</v>
      </c>
      <c r="B19" s="100" t="s">
        <v>249</v>
      </c>
      <c r="C19" s="101" t="s">
        <v>235</v>
      </c>
      <c r="D19" s="145"/>
      <c r="E19" s="145"/>
      <c r="F19" s="105" t="s">
        <v>41</v>
      </c>
      <c r="G19" s="107"/>
      <c r="H19" s="108">
        <f t="shared" si="0"/>
        <v>1</v>
      </c>
      <c r="I19" s="105"/>
      <c r="J19" s="105"/>
      <c r="K19" s="105"/>
      <c r="L19" s="105"/>
      <c r="M19" s="105"/>
      <c r="N19" s="105"/>
      <c r="O19" s="105"/>
      <c r="P19" s="105"/>
      <c r="Q19" s="105">
        <v>1</v>
      </c>
      <c r="R19" s="105"/>
      <c r="S19" s="105"/>
      <c r="T19" s="105"/>
      <c r="U19" s="216" t="s">
        <v>236</v>
      </c>
      <c r="V19" s="218">
        <f t="shared" si="1"/>
        <v>1</v>
      </c>
      <c r="W19" s="150" t="s">
        <v>248</v>
      </c>
      <c r="X19" s="171" t="s">
        <v>850</v>
      </c>
      <c r="Y19" s="172" t="s">
        <v>662</v>
      </c>
      <c r="Z19" s="107" t="s">
        <v>849</v>
      </c>
    </row>
    <row r="20" spans="1:26" ht="71.25">
      <c r="A20" s="99" t="s">
        <v>233</v>
      </c>
      <c r="B20" s="100" t="s">
        <v>250</v>
      </c>
      <c r="C20" s="101" t="s">
        <v>235</v>
      </c>
      <c r="D20" s="145"/>
      <c r="E20" s="145"/>
      <c r="F20" s="105" t="s">
        <v>41</v>
      </c>
      <c r="G20" s="107"/>
      <c r="H20" s="108">
        <f>IFERROR(SUM(I20:T20)," ")</f>
        <v>1</v>
      </c>
      <c r="I20" s="105"/>
      <c r="J20" s="105"/>
      <c r="K20" s="105"/>
      <c r="L20" s="105">
        <v>1</v>
      </c>
      <c r="M20" s="105"/>
      <c r="N20" s="105"/>
      <c r="O20" s="105"/>
      <c r="P20" s="105"/>
      <c r="Q20" s="105"/>
      <c r="R20" s="105"/>
      <c r="S20" s="105"/>
      <c r="T20" s="105"/>
      <c r="U20" s="216" t="s">
        <v>236</v>
      </c>
      <c r="V20" s="218">
        <f t="shared" si="1"/>
        <v>1</v>
      </c>
      <c r="W20" s="150" t="s">
        <v>251</v>
      </c>
      <c r="X20" s="171" t="s">
        <v>850</v>
      </c>
      <c r="Y20" s="172" t="s">
        <v>662</v>
      </c>
      <c r="Z20" s="107" t="s">
        <v>849</v>
      </c>
    </row>
    <row r="21" spans="1:26" ht="150">
      <c r="A21" s="99" t="s">
        <v>233</v>
      </c>
      <c r="B21" s="100" t="s">
        <v>252</v>
      </c>
      <c r="C21" s="101" t="s">
        <v>235</v>
      </c>
      <c r="D21" s="145">
        <v>1</v>
      </c>
      <c r="E21" s="145">
        <v>1</v>
      </c>
      <c r="F21" s="105" t="s">
        <v>41</v>
      </c>
      <c r="G21" s="107"/>
      <c r="H21" s="108">
        <f t="shared" si="0"/>
        <v>2</v>
      </c>
      <c r="I21" s="105"/>
      <c r="J21" s="105"/>
      <c r="K21" s="105"/>
      <c r="L21" s="105"/>
      <c r="M21" s="105">
        <v>1</v>
      </c>
      <c r="N21" s="105"/>
      <c r="O21" s="105"/>
      <c r="P21" s="105"/>
      <c r="Q21" s="105"/>
      <c r="R21" s="105"/>
      <c r="S21" s="105">
        <v>1</v>
      </c>
      <c r="T21" s="105"/>
      <c r="U21" s="216" t="s">
        <v>236</v>
      </c>
      <c r="V21" s="218">
        <f t="shared" si="1"/>
        <v>1</v>
      </c>
      <c r="W21" s="150" t="s">
        <v>833</v>
      </c>
      <c r="X21" s="171" t="s">
        <v>834</v>
      </c>
      <c r="Y21" s="172" t="s">
        <v>662</v>
      </c>
      <c r="Z21" s="107" t="s">
        <v>849</v>
      </c>
    </row>
    <row r="22" spans="1:26" ht="71.25">
      <c r="A22" s="99" t="s">
        <v>233</v>
      </c>
      <c r="B22" s="100" t="s">
        <v>253</v>
      </c>
      <c r="C22" s="101" t="s">
        <v>235</v>
      </c>
      <c r="D22" s="145"/>
      <c r="E22" s="145"/>
      <c r="F22" s="105" t="s">
        <v>41</v>
      </c>
      <c r="G22" s="107"/>
      <c r="H22" s="108">
        <f t="shared" si="0"/>
        <v>1</v>
      </c>
      <c r="I22" s="105"/>
      <c r="J22" s="105"/>
      <c r="K22" s="105"/>
      <c r="L22" s="105"/>
      <c r="M22" s="105"/>
      <c r="N22" s="105"/>
      <c r="O22" s="105"/>
      <c r="P22" s="105"/>
      <c r="Q22" s="105">
        <v>1</v>
      </c>
      <c r="R22" s="105"/>
      <c r="S22" s="105"/>
      <c r="T22" s="105"/>
      <c r="U22" s="216" t="s">
        <v>236</v>
      </c>
      <c r="V22" s="218">
        <f t="shared" si="1"/>
        <v>1</v>
      </c>
      <c r="W22" s="150" t="s">
        <v>251</v>
      </c>
      <c r="X22" s="171" t="s">
        <v>850</v>
      </c>
      <c r="Y22" s="172" t="s">
        <v>662</v>
      </c>
      <c r="Z22" s="107" t="s">
        <v>849</v>
      </c>
    </row>
    <row r="23" spans="1:26" ht="114">
      <c r="A23" s="99" t="s">
        <v>233</v>
      </c>
      <c r="B23" s="100" t="s">
        <v>254</v>
      </c>
      <c r="C23" s="101" t="s">
        <v>235</v>
      </c>
      <c r="D23" s="145">
        <v>1</v>
      </c>
      <c r="E23" s="145">
        <v>1</v>
      </c>
      <c r="F23" s="105" t="s">
        <v>41</v>
      </c>
      <c r="G23" s="107"/>
      <c r="H23" s="108">
        <f t="shared" si="0"/>
        <v>2</v>
      </c>
      <c r="I23" s="105"/>
      <c r="J23" s="105"/>
      <c r="K23" s="105"/>
      <c r="L23" s="105"/>
      <c r="M23" s="105"/>
      <c r="N23" s="105">
        <v>1</v>
      </c>
      <c r="O23" s="105"/>
      <c r="P23" s="105"/>
      <c r="Q23" s="105"/>
      <c r="R23" s="105"/>
      <c r="S23" s="105"/>
      <c r="T23" s="105">
        <v>1</v>
      </c>
      <c r="U23" s="216" t="s">
        <v>236</v>
      </c>
      <c r="V23" s="218">
        <f t="shared" si="1"/>
        <v>1</v>
      </c>
      <c r="W23" s="150" t="s">
        <v>835</v>
      </c>
      <c r="X23" s="171" t="s">
        <v>836</v>
      </c>
      <c r="Y23" s="172" t="s">
        <v>662</v>
      </c>
      <c r="Z23" s="107" t="s">
        <v>849</v>
      </c>
    </row>
    <row r="24" spans="1:26" ht="75">
      <c r="A24" s="99" t="s">
        <v>233</v>
      </c>
      <c r="B24" s="100" t="s">
        <v>255</v>
      </c>
      <c r="C24" s="101" t="s">
        <v>235</v>
      </c>
      <c r="D24" s="145">
        <v>3</v>
      </c>
      <c r="E24" s="145">
        <v>3</v>
      </c>
      <c r="F24" s="105" t="s">
        <v>41</v>
      </c>
      <c r="G24" s="107"/>
      <c r="H24" s="108">
        <f t="shared" si="0"/>
        <v>10</v>
      </c>
      <c r="I24" s="105"/>
      <c r="J24" s="105"/>
      <c r="K24" s="105">
        <v>1</v>
      </c>
      <c r="L24" s="105">
        <v>1</v>
      </c>
      <c r="M24" s="105">
        <v>1</v>
      </c>
      <c r="N24" s="105">
        <v>1</v>
      </c>
      <c r="O24" s="105">
        <v>1</v>
      </c>
      <c r="P24" s="105">
        <v>1</v>
      </c>
      <c r="Q24" s="105">
        <v>1</v>
      </c>
      <c r="R24" s="105">
        <v>1</v>
      </c>
      <c r="S24" s="105">
        <v>1</v>
      </c>
      <c r="T24" s="105">
        <v>1</v>
      </c>
      <c r="U24" s="216" t="s">
        <v>236</v>
      </c>
      <c r="V24" s="218">
        <f t="shared" si="1"/>
        <v>1</v>
      </c>
      <c r="W24" s="150" t="s">
        <v>837</v>
      </c>
      <c r="X24" s="171" t="s">
        <v>838</v>
      </c>
      <c r="Y24" s="172" t="s">
        <v>662</v>
      </c>
      <c r="Z24" s="107" t="s">
        <v>849</v>
      </c>
    </row>
    <row r="25" spans="1:26" ht="99.75">
      <c r="A25" s="99" t="s">
        <v>233</v>
      </c>
      <c r="B25" s="100" t="s">
        <v>256</v>
      </c>
      <c r="C25" s="101" t="s">
        <v>235</v>
      </c>
      <c r="D25" s="145">
        <v>1</v>
      </c>
      <c r="E25" s="145">
        <v>1</v>
      </c>
      <c r="F25" s="105" t="s">
        <v>41</v>
      </c>
      <c r="G25" s="107"/>
      <c r="H25" s="108">
        <f t="shared" si="0"/>
        <v>2</v>
      </c>
      <c r="I25" s="105"/>
      <c r="J25" s="105"/>
      <c r="K25" s="105"/>
      <c r="L25" s="105">
        <v>1</v>
      </c>
      <c r="M25" s="105"/>
      <c r="N25" s="105"/>
      <c r="O25" s="105"/>
      <c r="P25" s="105"/>
      <c r="Q25" s="105"/>
      <c r="R25" s="105"/>
      <c r="S25" s="105"/>
      <c r="T25" s="105">
        <v>1</v>
      </c>
      <c r="U25" s="216" t="s">
        <v>236</v>
      </c>
      <c r="V25" s="218">
        <f t="shared" si="1"/>
        <v>1</v>
      </c>
      <c r="W25" s="150" t="s">
        <v>839</v>
      </c>
      <c r="X25" s="171" t="s">
        <v>840</v>
      </c>
      <c r="Y25" s="172" t="s">
        <v>662</v>
      </c>
      <c r="Z25" s="107" t="s">
        <v>849</v>
      </c>
    </row>
    <row r="26" spans="1:26" ht="71.25">
      <c r="A26" s="99" t="s">
        <v>233</v>
      </c>
      <c r="B26" s="100" t="s">
        <v>257</v>
      </c>
      <c r="C26" s="101" t="s">
        <v>235</v>
      </c>
      <c r="D26" s="145">
        <v>1</v>
      </c>
      <c r="E26" s="145">
        <v>1</v>
      </c>
      <c r="F26" s="105" t="s">
        <v>41</v>
      </c>
      <c r="G26" s="107"/>
      <c r="H26" s="108">
        <f t="shared" si="0"/>
        <v>2</v>
      </c>
      <c r="I26" s="105"/>
      <c r="J26" s="105"/>
      <c r="K26" s="105"/>
      <c r="L26" s="105"/>
      <c r="M26" s="105">
        <v>1</v>
      </c>
      <c r="N26" s="105"/>
      <c r="O26" s="105"/>
      <c r="P26" s="105"/>
      <c r="Q26" s="105"/>
      <c r="R26" s="105"/>
      <c r="S26" s="105">
        <v>1</v>
      </c>
      <c r="T26" s="105"/>
      <c r="U26" s="216" t="s">
        <v>236</v>
      </c>
      <c r="V26" s="218">
        <f t="shared" si="1"/>
        <v>1</v>
      </c>
      <c r="W26" s="150" t="s">
        <v>841</v>
      </c>
      <c r="X26" s="171" t="s">
        <v>842</v>
      </c>
      <c r="Y26" s="172" t="s">
        <v>662</v>
      </c>
      <c r="Z26" s="107" t="s">
        <v>849</v>
      </c>
    </row>
    <row r="27" spans="1:26" ht="105">
      <c r="A27" s="99" t="s">
        <v>233</v>
      </c>
      <c r="B27" s="100" t="s">
        <v>258</v>
      </c>
      <c r="C27" s="101" t="s">
        <v>235</v>
      </c>
      <c r="D27" s="145">
        <v>1</v>
      </c>
      <c r="E27" s="145">
        <v>1</v>
      </c>
      <c r="F27" s="105" t="s">
        <v>41</v>
      </c>
      <c r="G27" s="107"/>
      <c r="H27" s="108">
        <f t="shared" si="0"/>
        <v>1</v>
      </c>
      <c r="I27" s="105"/>
      <c r="J27" s="105"/>
      <c r="K27" s="105"/>
      <c r="L27" s="105"/>
      <c r="M27" s="105"/>
      <c r="N27" s="105"/>
      <c r="O27" s="105"/>
      <c r="P27" s="105"/>
      <c r="Q27" s="105"/>
      <c r="R27" s="105">
        <v>1</v>
      </c>
      <c r="S27" s="105"/>
      <c r="T27" s="105"/>
      <c r="U27" s="216" t="s">
        <v>236</v>
      </c>
      <c r="V27" s="218">
        <f t="shared" si="1"/>
        <v>1</v>
      </c>
      <c r="W27" s="150" t="s">
        <v>843</v>
      </c>
      <c r="X27" s="171" t="s">
        <v>844</v>
      </c>
      <c r="Y27" s="172" t="s">
        <v>662</v>
      </c>
      <c r="Z27" s="107" t="s">
        <v>849</v>
      </c>
    </row>
    <row r="28" spans="1:26" ht="156.75">
      <c r="A28" s="99" t="s">
        <v>233</v>
      </c>
      <c r="B28" s="100" t="s">
        <v>259</v>
      </c>
      <c r="C28" s="101" t="s">
        <v>235</v>
      </c>
      <c r="D28" s="145"/>
      <c r="E28" s="145"/>
      <c r="F28" s="105" t="s">
        <v>41</v>
      </c>
      <c r="G28" s="107"/>
      <c r="H28" s="108">
        <f>IFERROR(SUM(I28:R28)," ")</f>
        <v>4</v>
      </c>
      <c r="I28" s="105"/>
      <c r="J28" s="105">
        <v>1</v>
      </c>
      <c r="K28" s="105"/>
      <c r="L28" s="105">
        <v>1</v>
      </c>
      <c r="M28" s="105"/>
      <c r="N28" s="105"/>
      <c r="O28" s="105">
        <v>1</v>
      </c>
      <c r="P28" s="105"/>
      <c r="Q28" s="105">
        <v>1</v>
      </c>
      <c r="R28" s="105"/>
      <c r="S28" s="105"/>
      <c r="T28" s="105"/>
      <c r="U28" s="216" t="s">
        <v>236</v>
      </c>
      <c r="V28" s="218">
        <f t="shared" si="1"/>
        <v>1</v>
      </c>
      <c r="W28" s="150" t="s">
        <v>764</v>
      </c>
      <c r="X28" s="171" t="s">
        <v>850</v>
      </c>
      <c r="Y28" s="172" t="s">
        <v>662</v>
      </c>
      <c r="Z28" s="107" t="s">
        <v>849</v>
      </c>
    </row>
    <row r="29" spans="1:26" ht="71.25">
      <c r="A29" s="99" t="s">
        <v>233</v>
      </c>
      <c r="B29" s="100" t="s">
        <v>765</v>
      </c>
      <c r="C29" s="101" t="s">
        <v>235</v>
      </c>
      <c r="D29" s="145"/>
      <c r="E29" s="145"/>
      <c r="F29" s="105" t="s">
        <v>41</v>
      </c>
      <c r="G29" s="107"/>
      <c r="H29" s="108">
        <f t="shared" si="0"/>
        <v>1</v>
      </c>
      <c r="I29" s="105"/>
      <c r="J29" s="105"/>
      <c r="K29" s="105"/>
      <c r="L29" s="105">
        <v>1</v>
      </c>
      <c r="M29" s="105"/>
      <c r="N29" s="105"/>
      <c r="O29" s="105"/>
      <c r="P29" s="105"/>
      <c r="Q29" s="105"/>
      <c r="R29" s="105"/>
      <c r="S29" s="105"/>
      <c r="T29" s="105"/>
      <c r="U29" s="216" t="s">
        <v>236</v>
      </c>
      <c r="V29" s="218">
        <f t="shared" si="1"/>
        <v>1</v>
      </c>
      <c r="W29" s="150" t="s">
        <v>248</v>
      </c>
      <c r="X29" s="171" t="s">
        <v>850</v>
      </c>
      <c r="Y29" s="172" t="s">
        <v>662</v>
      </c>
      <c r="Z29" s="107" t="s">
        <v>849</v>
      </c>
    </row>
    <row r="30" spans="1:26" ht="71.25">
      <c r="A30" s="99" t="s">
        <v>233</v>
      </c>
      <c r="B30" s="100" t="s">
        <v>766</v>
      </c>
      <c r="C30" s="101" t="s">
        <v>235</v>
      </c>
      <c r="D30" s="145"/>
      <c r="E30" s="145"/>
      <c r="F30" s="105" t="s">
        <v>41</v>
      </c>
      <c r="G30" s="107"/>
      <c r="H30" s="108">
        <f t="shared" si="0"/>
        <v>1</v>
      </c>
      <c r="I30" s="105"/>
      <c r="J30" s="105"/>
      <c r="K30" s="105">
        <v>1</v>
      </c>
      <c r="L30" s="105"/>
      <c r="M30" s="105"/>
      <c r="N30" s="105"/>
      <c r="O30" s="105"/>
      <c r="P30" s="105"/>
      <c r="Q30" s="105"/>
      <c r="R30" s="105"/>
      <c r="S30" s="105"/>
      <c r="T30" s="105"/>
      <c r="U30" s="216" t="s">
        <v>236</v>
      </c>
      <c r="V30" s="218">
        <f t="shared" si="1"/>
        <v>1</v>
      </c>
      <c r="W30" s="150" t="s">
        <v>248</v>
      </c>
      <c r="X30" s="171" t="s">
        <v>850</v>
      </c>
      <c r="Y30" s="172" t="s">
        <v>662</v>
      </c>
      <c r="Z30" s="107" t="s">
        <v>849</v>
      </c>
    </row>
    <row r="31" spans="1:26" ht="71.25">
      <c r="A31" s="99" t="s">
        <v>233</v>
      </c>
      <c r="B31" s="100" t="s">
        <v>260</v>
      </c>
      <c r="C31" s="101" t="s">
        <v>235</v>
      </c>
      <c r="D31" s="145"/>
      <c r="E31" s="145"/>
      <c r="F31" s="105" t="s">
        <v>41</v>
      </c>
      <c r="G31" s="107"/>
      <c r="H31" s="108">
        <f t="shared" si="0"/>
        <v>1</v>
      </c>
      <c r="I31" s="105"/>
      <c r="J31" s="105"/>
      <c r="K31" s="105"/>
      <c r="L31" s="105"/>
      <c r="M31" s="105"/>
      <c r="N31" s="105"/>
      <c r="O31" s="105"/>
      <c r="P31" s="105"/>
      <c r="Q31" s="105">
        <v>1</v>
      </c>
      <c r="R31" s="105"/>
      <c r="S31" s="105"/>
      <c r="T31" s="105"/>
      <c r="U31" s="216" t="s">
        <v>236</v>
      </c>
      <c r="V31" s="218">
        <f t="shared" si="1"/>
        <v>1</v>
      </c>
      <c r="W31" s="150" t="s">
        <v>248</v>
      </c>
      <c r="X31" s="171" t="s">
        <v>850</v>
      </c>
      <c r="Y31" s="172" t="s">
        <v>662</v>
      </c>
      <c r="Z31" s="107" t="s">
        <v>849</v>
      </c>
    </row>
    <row r="32" spans="1:26" ht="71.25">
      <c r="A32" s="99" t="s">
        <v>233</v>
      </c>
      <c r="B32" s="100" t="s">
        <v>261</v>
      </c>
      <c r="C32" s="101" t="s">
        <v>235</v>
      </c>
      <c r="D32" s="145"/>
      <c r="E32" s="145"/>
      <c r="F32" s="105" t="s">
        <v>41</v>
      </c>
      <c r="G32" s="107"/>
      <c r="H32" s="108">
        <f t="shared" si="0"/>
        <v>3</v>
      </c>
      <c r="I32" s="105"/>
      <c r="J32" s="105"/>
      <c r="K32" s="105">
        <v>2</v>
      </c>
      <c r="L32" s="105"/>
      <c r="M32" s="105"/>
      <c r="N32" s="105"/>
      <c r="O32" s="105"/>
      <c r="P32" s="105"/>
      <c r="Q32" s="105">
        <v>1</v>
      </c>
      <c r="R32" s="105"/>
      <c r="S32" s="105"/>
      <c r="T32" s="105"/>
      <c r="U32" s="216" t="s">
        <v>236</v>
      </c>
      <c r="V32" s="218">
        <f t="shared" si="1"/>
        <v>1</v>
      </c>
      <c r="W32" s="150" t="s">
        <v>248</v>
      </c>
      <c r="X32" s="171" t="s">
        <v>850</v>
      </c>
      <c r="Y32" s="172" t="s">
        <v>662</v>
      </c>
      <c r="Z32" s="107" t="s">
        <v>849</v>
      </c>
    </row>
    <row r="33" spans="1:26" ht="71.25">
      <c r="A33" s="99" t="s">
        <v>233</v>
      </c>
      <c r="B33" s="100" t="s">
        <v>262</v>
      </c>
      <c r="C33" s="101" t="s">
        <v>235</v>
      </c>
      <c r="D33" s="145">
        <v>1</v>
      </c>
      <c r="E33" s="145">
        <v>1</v>
      </c>
      <c r="F33" s="105" t="s">
        <v>41</v>
      </c>
      <c r="G33" s="107"/>
      <c r="H33" s="108">
        <f t="shared" si="0"/>
        <v>1</v>
      </c>
      <c r="I33" s="105"/>
      <c r="J33" s="105"/>
      <c r="K33" s="105"/>
      <c r="L33" s="105"/>
      <c r="M33" s="105"/>
      <c r="N33" s="105"/>
      <c r="O33" s="105"/>
      <c r="P33" s="105"/>
      <c r="Q33" s="105"/>
      <c r="R33" s="105">
        <v>1</v>
      </c>
      <c r="S33" s="105"/>
      <c r="T33" s="105"/>
      <c r="U33" s="216" t="s">
        <v>236</v>
      </c>
      <c r="V33" s="218">
        <f t="shared" si="1"/>
        <v>1</v>
      </c>
      <c r="W33" s="150" t="s">
        <v>845</v>
      </c>
      <c r="X33" s="171" t="s">
        <v>846</v>
      </c>
      <c r="Y33" s="172" t="s">
        <v>662</v>
      </c>
      <c r="Z33" s="107" t="s">
        <v>849</v>
      </c>
    </row>
    <row r="34" spans="1:26" ht="71.25">
      <c r="A34" s="99" t="s">
        <v>233</v>
      </c>
      <c r="B34" s="100" t="s">
        <v>264</v>
      </c>
      <c r="C34" s="101" t="s">
        <v>235</v>
      </c>
      <c r="D34" s="145">
        <v>1</v>
      </c>
      <c r="E34" s="145">
        <v>1</v>
      </c>
      <c r="F34" s="105" t="s">
        <v>41</v>
      </c>
      <c r="G34" s="107"/>
      <c r="H34" s="108">
        <f t="shared" si="0"/>
        <v>1</v>
      </c>
      <c r="I34" s="105"/>
      <c r="J34" s="105"/>
      <c r="K34" s="105"/>
      <c r="L34" s="105">
        <v>1</v>
      </c>
      <c r="M34" s="105"/>
      <c r="N34" s="105"/>
      <c r="O34" s="105"/>
      <c r="P34" s="105"/>
      <c r="Q34" s="105"/>
      <c r="R34" s="105"/>
      <c r="S34" s="105"/>
      <c r="T34" s="105"/>
      <c r="U34" s="216" t="s">
        <v>236</v>
      </c>
      <c r="V34" s="218">
        <f t="shared" si="1"/>
        <v>1</v>
      </c>
      <c r="W34" s="150" t="s">
        <v>263</v>
      </c>
      <c r="X34" s="171" t="s">
        <v>850</v>
      </c>
      <c r="Y34" s="172" t="s">
        <v>662</v>
      </c>
      <c r="Z34" s="107" t="s">
        <v>849</v>
      </c>
    </row>
    <row r="35" spans="1:26" ht="71.25">
      <c r="A35" s="99" t="s">
        <v>767</v>
      </c>
      <c r="B35" s="100" t="s">
        <v>768</v>
      </c>
      <c r="C35" s="101" t="s">
        <v>769</v>
      </c>
      <c r="D35" s="145">
        <v>1</v>
      </c>
      <c r="E35" s="145">
        <v>1</v>
      </c>
      <c r="F35" s="105" t="s">
        <v>41</v>
      </c>
      <c r="G35" s="107">
        <v>1</v>
      </c>
      <c r="H35" s="108">
        <v>1</v>
      </c>
      <c r="I35" s="105"/>
      <c r="J35" s="105"/>
      <c r="K35" s="105"/>
      <c r="L35" s="105"/>
      <c r="M35" s="105"/>
      <c r="N35" s="105"/>
      <c r="O35" s="105"/>
      <c r="P35" s="105"/>
      <c r="Q35" s="105"/>
      <c r="R35" s="105"/>
      <c r="S35" s="105"/>
      <c r="T35" s="105">
        <v>1</v>
      </c>
      <c r="U35" s="216" t="s">
        <v>236</v>
      </c>
      <c r="V35" s="218">
        <f t="shared" si="1"/>
        <v>1</v>
      </c>
      <c r="W35" s="150" t="s">
        <v>847</v>
      </c>
      <c r="X35" s="171" t="s">
        <v>848</v>
      </c>
      <c r="Y35" s="172" t="s">
        <v>662</v>
      </c>
      <c r="Z35" s="107" t="s">
        <v>849</v>
      </c>
    </row>
    <row r="36" spans="1:26">
      <c r="F36" s="141"/>
      <c r="G36" s="141"/>
      <c r="H36" s="136"/>
      <c r="I36" s="136"/>
      <c r="J36" s="136"/>
      <c r="K36" s="136"/>
      <c r="L36" s="136"/>
      <c r="M36" s="136"/>
      <c r="N36" s="136"/>
      <c r="O36" s="136"/>
      <c r="P36" s="136"/>
      <c r="Q36" s="136"/>
      <c r="R36" s="136"/>
      <c r="S36" s="136"/>
      <c r="T36" s="136"/>
    </row>
    <row r="37" spans="1:26" ht="30">
      <c r="A37" s="208" t="s">
        <v>111</v>
      </c>
      <c r="B37" s="209">
        <v>45992</v>
      </c>
      <c r="C37" s="52"/>
      <c r="D37" s="52"/>
      <c r="E37" s="52"/>
      <c r="F37" s="52"/>
      <c r="G37" s="52"/>
      <c r="H37" s="52"/>
    </row>
    <row r="38" spans="1:26">
      <c r="A38" s="195"/>
      <c r="B38" s="52"/>
      <c r="C38" s="52"/>
      <c r="D38" s="52"/>
      <c r="E38" s="52"/>
      <c r="F38" s="80"/>
      <c r="G38" s="80"/>
      <c r="H38" s="236"/>
      <c r="I38" s="134" t="s">
        <v>27</v>
      </c>
      <c r="J38" s="134" t="s">
        <v>28</v>
      </c>
      <c r="K38" s="134" t="s">
        <v>29</v>
      </c>
      <c r="L38" s="134" t="s">
        <v>30</v>
      </c>
      <c r="M38" s="134" t="s">
        <v>349</v>
      </c>
      <c r="N38" s="134" t="s">
        <v>32</v>
      </c>
      <c r="O38" s="134" t="s">
        <v>33</v>
      </c>
      <c r="P38" s="134" t="s">
        <v>350</v>
      </c>
      <c r="Q38" s="134" t="s">
        <v>35</v>
      </c>
      <c r="R38" s="134" t="s">
        <v>36</v>
      </c>
      <c r="S38" s="134" t="s">
        <v>37</v>
      </c>
      <c r="T38" s="134" t="s">
        <v>38</v>
      </c>
    </row>
    <row r="39" spans="1:26">
      <c r="A39" s="195"/>
      <c r="B39" s="52"/>
      <c r="C39" s="52"/>
      <c r="D39" s="52"/>
      <c r="E39" s="52"/>
      <c r="F39" s="338" t="s">
        <v>168</v>
      </c>
      <c r="G39" s="338"/>
      <c r="H39" s="338"/>
      <c r="I39" s="170">
        <f t="shared" ref="I39:T39" si="2">SUM(I8:I36)</f>
        <v>0</v>
      </c>
      <c r="J39" s="170">
        <f t="shared" si="2"/>
        <v>2</v>
      </c>
      <c r="K39" s="170">
        <f t="shared" si="2"/>
        <v>8</v>
      </c>
      <c r="L39" s="170">
        <f t="shared" si="2"/>
        <v>8</v>
      </c>
      <c r="M39" s="170">
        <f t="shared" si="2"/>
        <v>3</v>
      </c>
      <c r="N39" s="170">
        <f t="shared" si="2"/>
        <v>7</v>
      </c>
      <c r="O39" s="170">
        <f t="shared" si="2"/>
        <v>2</v>
      </c>
      <c r="P39" s="170">
        <f t="shared" si="2"/>
        <v>1</v>
      </c>
      <c r="Q39" s="170">
        <f t="shared" si="2"/>
        <v>11</v>
      </c>
      <c r="R39" s="170">
        <f t="shared" si="2"/>
        <v>3</v>
      </c>
      <c r="S39" s="170">
        <f t="shared" si="2"/>
        <v>6</v>
      </c>
      <c r="T39" s="170">
        <f t="shared" si="2"/>
        <v>9</v>
      </c>
    </row>
    <row r="40" spans="1:26">
      <c r="A40" s="195"/>
      <c r="B40" s="52"/>
      <c r="C40" s="52"/>
      <c r="D40" s="52"/>
      <c r="E40" s="52"/>
      <c r="F40" s="338" t="s">
        <v>169</v>
      </c>
      <c r="G40" s="338"/>
      <c r="H40" s="338"/>
      <c r="I40" s="135"/>
      <c r="J40" s="135"/>
      <c r="K40" s="198">
        <f>+I39+J39+K39</f>
        <v>10</v>
      </c>
      <c r="L40" s="135"/>
      <c r="M40" s="135"/>
      <c r="N40" s="198">
        <f>L39+M39+N39</f>
        <v>18</v>
      </c>
      <c r="O40" s="135"/>
      <c r="P40" s="135"/>
      <c r="Q40" s="198">
        <f>O39+P39+Q39</f>
        <v>14</v>
      </c>
      <c r="R40" s="135"/>
      <c r="S40" s="135"/>
      <c r="T40" s="198">
        <f>R39+S39+T39</f>
        <v>18</v>
      </c>
    </row>
    <row r="41" spans="1:26">
      <c r="A41" s="195"/>
      <c r="B41" s="52"/>
      <c r="C41" s="52"/>
      <c r="D41" s="52"/>
      <c r="E41" s="52"/>
      <c r="F41" s="338" t="s">
        <v>351</v>
      </c>
      <c r="G41" s="338"/>
      <c r="H41" s="338"/>
      <c r="I41" s="135"/>
      <c r="J41" s="135"/>
      <c r="K41" s="135"/>
      <c r="L41" s="135"/>
      <c r="M41" s="135"/>
      <c r="N41" s="198">
        <f>+K40+N40</f>
        <v>28</v>
      </c>
      <c r="O41" s="135"/>
      <c r="P41" s="135"/>
      <c r="Q41" s="135"/>
      <c r="R41" s="135"/>
      <c r="S41" s="135"/>
      <c r="T41" s="198">
        <f>+Q40+T40</f>
        <v>32</v>
      </c>
    </row>
    <row r="42" spans="1:26">
      <c r="A42" s="195"/>
      <c r="B42" s="52"/>
      <c r="C42" s="52"/>
      <c r="D42" s="52"/>
      <c r="E42" s="52"/>
      <c r="F42" s="338" t="s">
        <v>352</v>
      </c>
      <c r="G42" s="338"/>
      <c r="H42" s="338"/>
      <c r="I42" s="135">
        <f>+I39</f>
        <v>0</v>
      </c>
      <c r="J42" s="135">
        <f>+I39+J39</f>
        <v>2</v>
      </c>
      <c r="K42" s="199">
        <f t="shared" ref="K42:S42" si="3">+J42+K39</f>
        <v>10</v>
      </c>
      <c r="L42" s="135">
        <f t="shared" si="3"/>
        <v>18</v>
      </c>
      <c r="M42" s="135">
        <f t="shared" si="3"/>
        <v>21</v>
      </c>
      <c r="N42" s="199">
        <f t="shared" si="3"/>
        <v>28</v>
      </c>
      <c r="O42" s="135">
        <f t="shared" si="3"/>
        <v>30</v>
      </c>
      <c r="P42" s="135">
        <f t="shared" si="3"/>
        <v>31</v>
      </c>
      <c r="Q42" s="199">
        <f t="shared" si="3"/>
        <v>42</v>
      </c>
      <c r="R42" s="135">
        <f t="shared" si="3"/>
        <v>45</v>
      </c>
      <c r="S42" s="135">
        <f t="shared" si="3"/>
        <v>51</v>
      </c>
      <c r="T42" s="199">
        <f>+S42+T39</f>
        <v>60</v>
      </c>
    </row>
    <row r="43" spans="1:26">
      <c r="A43" s="195"/>
      <c r="B43" s="52"/>
      <c r="C43" s="52"/>
      <c r="D43" s="52"/>
      <c r="E43" s="52"/>
      <c r="F43" s="338" t="s">
        <v>353</v>
      </c>
      <c r="G43" s="338"/>
      <c r="H43" s="338"/>
      <c r="I43" s="135"/>
      <c r="J43" s="135"/>
      <c r="K43" s="200">
        <f>+K42/$R47</f>
        <v>0.16666666666666666</v>
      </c>
      <c r="L43" s="135"/>
      <c r="M43" s="135"/>
      <c r="N43" s="200">
        <f>+N42/$R47</f>
        <v>0.46666666666666667</v>
      </c>
      <c r="O43" s="135"/>
      <c r="P43" s="135"/>
      <c r="Q43" s="200">
        <f>+Q42/$R47</f>
        <v>0.7</v>
      </c>
      <c r="R43" s="135"/>
      <c r="S43" s="135"/>
      <c r="T43" s="200">
        <f>+T42/$R47</f>
        <v>1</v>
      </c>
    </row>
    <row r="44" spans="1:26">
      <c r="A44" s="195"/>
      <c r="B44" s="52"/>
      <c r="C44" s="52"/>
      <c r="D44" s="52"/>
      <c r="E44" s="52"/>
      <c r="F44" s="201"/>
      <c r="G44" s="201"/>
      <c r="H44" s="194"/>
      <c r="I44" s="136"/>
      <c r="J44" s="136"/>
      <c r="K44" s="136"/>
      <c r="L44" s="136"/>
      <c r="M44" s="136"/>
      <c r="N44" s="136"/>
      <c r="O44" s="136"/>
      <c r="P44" s="136"/>
      <c r="Q44" s="136"/>
      <c r="R44" s="136"/>
      <c r="S44" s="136"/>
      <c r="T44" s="136"/>
    </row>
    <row r="45" spans="1:26">
      <c r="A45" s="195"/>
      <c r="B45" s="52"/>
      <c r="C45" s="52"/>
      <c r="D45" s="52"/>
      <c r="E45" s="52"/>
      <c r="F45" s="80"/>
      <c r="G45" s="340" t="s">
        <v>965</v>
      </c>
      <c r="H45" s="341"/>
      <c r="I45" s="342" t="s">
        <v>355</v>
      </c>
      <c r="J45" s="342"/>
      <c r="K45" s="342"/>
      <c r="L45" s="342" t="s">
        <v>356</v>
      </c>
      <c r="M45" s="342"/>
      <c r="N45" s="342"/>
      <c r="O45" s="342" t="s">
        <v>357</v>
      </c>
      <c r="P45" s="342"/>
      <c r="Q45" s="342"/>
      <c r="R45" s="342" t="s">
        <v>358</v>
      </c>
      <c r="S45" s="342"/>
      <c r="T45" s="342"/>
    </row>
    <row r="46" spans="1:26">
      <c r="A46" s="195"/>
      <c r="B46" s="52"/>
      <c r="C46" s="52"/>
      <c r="D46" s="52"/>
      <c r="E46" s="52"/>
      <c r="F46" s="80"/>
      <c r="G46" s="340"/>
      <c r="H46" s="341"/>
      <c r="I46" s="202">
        <f>+I47/$R47</f>
        <v>0.16666666666666666</v>
      </c>
      <c r="J46" s="343">
        <v>10</v>
      </c>
      <c r="K46" s="343"/>
      <c r="L46" s="202">
        <f>+L47/$R47</f>
        <v>0.46666666666666667</v>
      </c>
      <c r="M46" s="343">
        <v>18</v>
      </c>
      <c r="N46" s="343"/>
      <c r="O46" s="202">
        <f>+O47/$R47</f>
        <v>0.7</v>
      </c>
      <c r="P46" s="343">
        <v>14</v>
      </c>
      <c r="Q46" s="343"/>
      <c r="R46" s="202">
        <f>+R47/$R47</f>
        <v>1</v>
      </c>
      <c r="S46" s="343">
        <v>18</v>
      </c>
      <c r="T46" s="343"/>
    </row>
    <row r="47" spans="1:26">
      <c r="G47" s="340"/>
      <c r="H47" s="341"/>
      <c r="I47" s="344">
        <f>+J46</f>
        <v>10</v>
      </c>
      <c r="J47" s="344"/>
      <c r="K47" s="344"/>
      <c r="L47" s="344">
        <f>+M46+I47</f>
        <v>28</v>
      </c>
      <c r="M47" s="344"/>
      <c r="N47" s="344"/>
      <c r="O47" s="344">
        <f>+P46+L47</f>
        <v>42</v>
      </c>
      <c r="P47" s="344"/>
      <c r="Q47" s="344"/>
      <c r="R47" s="344">
        <f>+S46+O47</f>
        <v>60</v>
      </c>
      <c r="S47" s="344"/>
      <c r="T47" s="344"/>
    </row>
    <row r="48" spans="1:26" ht="15" customHeight="1"/>
    <row r="49" ht="15" customHeight="1"/>
  </sheetData>
  <mergeCells count="39">
    <mergeCell ref="R47:T47"/>
    <mergeCell ref="R45:T45"/>
    <mergeCell ref="J46:K46"/>
    <mergeCell ref="M46:N46"/>
    <mergeCell ref="P46:Q46"/>
    <mergeCell ref="S46:T46"/>
    <mergeCell ref="I45:K45"/>
    <mergeCell ref="L45:N45"/>
    <mergeCell ref="O45:Q45"/>
    <mergeCell ref="I47:K47"/>
    <mergeCell ref="L47:N47"/>
    <mergeCell ref="O47:Q47"/>
    <mergeCell ref="G45:H47"/>
    <mergeCell ref="F39:H39"/>
    <mergeCell ref="F40:H40"/>
    <mergeCell ref="F41:H41"/>
    <mergeCell ref="F42:H42"/>
    <mergeCell ref="F43:H43"/>
    <mergeCell ref="U6:U7"/>
    <mergeCell ref="V6:V7"/>
    <mergeCell ref="W6:W7"/>
    <mergeCell ref="X6:X7"/>
    <mergeCell ref="Y6:Y7"/>
    <mergeCell ref="I6:T6"/>
    <mergeCell ref="A1:A3"/>
    <mergeCell ref="B1:X1"/>
    <mergeCell ref="B2:X3"/>
    <mergeCell ref="B4:Z4"/>
    <mergeCell ref="A5:A7"/>
    <mergeCell ref="B5:B7"/>
    <mergeCell ref="C5:F5"/>
    <mergeCell ref="G5:U5"/>
    <mergeCell ref="V5:Y5"/>
    <mergeCell ref="Z5:Z7"/>
    <mergeCell ref="C6:C7"/>
    <mergeCell ref="D6:D7"/>
    <mergeCell ref="E6:E7"/>
    <mergeCell ref="F6:F7"/>
    <mergeCell ref="G6:H6"/>
  </mergeCells>
  <dataValidations count="3">
    <dataValidation operator="lessThan" allowBlank="1" showInputMessage="1" showErrorMessage="1" sqref="Z2:Z3 B1:B2 Y3" xr:uid="{A638C0B7-5600-4765-AF29-C65880931E1D}"/>
    <dataValidation type="decimal" operator="lessThan" showInputMessage="1" sqref="Z1" xr:uid="{5889BEB9-9E26-4A00-9681-BED18D0021F8}">
      <formula1>0</formula1>
    </dataValidation>
    <dataValidation type="decimal" operator="lessThan" allowBlank="1" showInputMessage="1" showErrorMessage="1" sqref="Y1:Y2" xr:uid="{CCE9380F-5312-4453-A16D-C630C43063EF}">
      <formula1>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F250-2B09-40BB-90D1-90A2952D292E}">
  <sheetPr>
    <tabColor theme="5" tint="-0.249977111117893"/>
  </sheetPr>
  <dimension ref="A1:Z23"/>
  <sheetViews>
    <sheetView topLeftCell="B1" zoomScale="80" zoomScaleNormal="80" workbookViewId="0">
      <pane ySplit="7" topLeftCell="A9" activePane="bottomLeft" state="frozen"/>
      <selection pane="bottomLeft" activeCell="I14" sqref="I14"/>
    </sheetView>
  </sheetViews>
  <sheetFormatPr baseColWidth="10" defaultColWidth="0" defaultRowHeight="14.45" customHeight="1" zeroHeight="1"/>
  <cols>
    <col min="1" max="1" width="30.5703125" style="52" customWidth="1"/>
    <col min="2" max="2" width="32" style="52" customWidth="1"/>
    <col min="3" max="3" width="29.85546875" style="52" customWidth="1"/>
    <col min="4" max="4" width="27.140625" style="52" customWidth="1"/>
    <col min="5" max="5" width="16.28515625" style="52" customWidth="1"/>
    <col min="6" max="6" width="15.5703125" style="52" customWidth="1"/>
    <col min="7" max="7" width="12.28515625" style="52" customWidth="1"/>
    <col min="8" max="8" width="12.42578125" style="52"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5703125" customWidth="1"/>
    <col min="19" max="19" width="5.5703125" customWidth="1"/>
    <col min="20" max="20" width="6.5703125" customWidth="1"/>
    <col min="21" max="21" width="24.28515625" customWidth="1"/>
    <col min="22" max="22" width="19.28515625" customWidth="1"/>
    <col min="23" max="23" width="45.7109375" customWidth="1"/>
    <col min="24" max="24" width="44.85546875" customWidth="1"/>
    <col min="25" max="25" width="27" customWidth="1"/>
    <col min="26" max="26" width="22.5703125" customWidth="1"/>
    <col min="27" max="16384" width="11.42578125" hidden="1"/>
  </cols>
  <sheetData>
    <row r="1" spans="1:26" ht="27" customHeight="1">
      <c r="A1" s="1"/>
      <c r="B1" s="313" t="s">
        <v>0</v>
      </c>
      <c r="C1" s="314"/>
      <c r="D1" s="314"/>
      <c r="E1" s="314"/>
      <c r="F1" s="314"/>
      <c r="G1" s="314"/>
      <c r="H1" s="314"/>
      <c r="I1" s="314"/>
      <c r="J1" s="314"/>
      <c r="K1" s="314"/>
      <c r="L1" s="314"/>
      <c r="M1" s="314"/>
      <c r="N1" s="314"/>
      <c r="O1" s="314"/>
      <c r="P1" s="314"/>
      <c r="Q1" s="314"/>
      <c r="R1" s="314"/>
      <c r="S1" s="314"/>
      <c r="T1" s="314"/>
      <c r="U1" s="314"/>
      <c r="V1" s="314"/>
      <c r="W1" s="314"/>
      <c r="X1" s="315"/>
      <c r="Y1" s="10" t="s">
        <v>1</v>
      </c>
      <c r="Z1" s="2" t="s">
        <v>2</v>
      </c>
    </row>
    <row r="2" spans="1:26" ht="21" customHeight="1">
      <c r="A2" s="9"/>
      <c r="B2" s="316" t="s">
        <v>3</v>
      </c>
      <c r="C2" s="317"/>
      <c r="D2" s="317"/>
      <c r="E2" s="317"/>
      <c r="F2" s="317"/>
      <c r="G2" s="317"/>
      <c r="H2" s="317"/>
      <c r="I2" s="317"/>
      <c r="J2" s="317"/>
      <c r="K2" s="317"/>
      <c r="L2" s="317"/>
      <c r="M2" s="317"/>
      <c r="N2" s="317"/>
      <c r="O2" s="317"/>
      <c r="P2" s="317"/>
      <c r="Q2" s="317"/>
      <c r="R2" s="317"/>
      <c r="S2" s="317"/>
      <c r="T2" s="317"/>
      <c r="U2" s="317"/>
      <c r="V2" s="317"/>
      <c r="W2" s="317"/>
      <c r="X2" s="318"/>
      <c r="Y2" s="11" t="s">
        <v>4</v>
      </c>
      <c r="Z2" s="14">
        <v>1</v>
      </c>
    </row>
    <row r="3" spans="1:26" ht="24" customHeight="1" thickBot="1">
      <c r="A3" s="5"/>
      <c r="B3" s="319"/>
      <c r="C3" s="320"/>
      <c r="D3" s="320"/>
      <c r="E3" s="320"/>
      <c r="F3" s="320"/>
      <c r="G3" s="320"/>
      <c r="H3" s="320"/>
      <c r="I3" s="320"/>
      <c r="J3" s="320"/>
      <c r="K3" s="320"/>
      <c r="L3" s="320"/>
      <c r="M3" s="320"/>
      <c r="N3" s="320"/>
      <c r="O3" s="320"/>
      <c r="P3" s="320"/>
      <c r="Q3" s="320"/>
      <c r="R3" s="320"/>
      <c r="S3" s="320"/>
      <c r="T3" s="320"/>
      <c r="U3" s="320"/>
      <c r="V3" s="320"/>
      <c r="W3" s="320"/>
      <c r="X3" s="321"/>
      <c r="Y3" s="13" t="s">
        <v>5</v>
      </c>
      <c r="Z3" s="15">
        <v>45077</v>
      </c>
    </row>
    <row r="4" spans="1:26" ht="34.5" customHeight="1" thickBot="1">
      <c r="A4" s="53" t="s">
        <v>6</v>
      </c>
      <c r="B4" s="322"/>
      <c r="C4" s="323"/>
      <c r="D4" s="323"/>
      <c r="E4" s="323"/>
      <c r="F4" s="323"/>
      <c r="G4" s="323"/>
      <c r="H4" s="323"/>
      <c r="I4" s="323"/>
      <c r="J4" s="323"/>
      <c r="K4" s="323"/>
      <c r="L4" s="323"/>
      <c r="M4" s="323"/>
      <c r="N4" s="323"/>
      <c r="O4" s="323"/>
      <c r="P4" s="323"/>
      <c r="Q4" s="323"/>
      <c r="R4" s="323"/>
      <c r="S4" s="323"/>
      <c r="T4" s="323"/>
      <c r="U4" s="323"/>
      <c r="V4" s="323"/>
      <c r="W4" s="323"/>
      <c r="X4" s="323"/>
      <c r="Y4" s="323"/>
      <c r="Z4" s="324"/>
    </row>
    <row r="5" spans="1:26"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ht="21" customHeight="1"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27"/>
      <c r="X7" s="327"/>
      <c r="Y7" s="327"/>
      <c r="Z7" s="327"/>
    </row>
    <row r="8" spans="1:26" s="82" customFormat="1" ht="99.75">
      <c r="A8" s="99" t="s">
        <v>265</v>
      </c>
      <c r="B8" s="100" t="s">
        <v>656</v>
      </c>
      <c r="C8" s="101" t="s">
        <v>648</v>
      </c>
      <c r="D8" s="145"/>
      <c r="E8" s="145"/>
      <c r="F8" s="105" t="s">
        <v>657</v>
      </c>
      <c r="G8" s="107">
        <v>0</v>
      </c>
      <c r="H8" s="108">
        <v>1</v>
      </c>
      <c r="I8" s="105">
        <v>1</v>
      </c>
      <c r="J8" s="105"/>
      <c r="K8" s="105"/>
      <c r="L8" s="105"/>
      <c r="M8" s="105"/>
      <c r="N8" s="105"/>
      <c r="O8" s="105"/>
      <c r="P8" s="105"/>
      <c r="Q8" s="105"/>
      <c r="R8" s="105"/>
      <c r="S8" s="105"/>
      <c r="T8" s="105"/>
      <c r="U8" s="216" t="s">
        <v>266</v>
      </c>
      <c r="V8" s="218">
        <f t="shared" ref="V8:V9" si="0">+SUM(I8:T8)/H8</f>
        <v>1</v>
      </c>
      <c r="W8" s="150" t="s">
        <v>658</v>
      </c>
      <c r="X8" s="171" t="s">
        <v>850</v>
      </c>
      <c r="Y8" s="172" t="s">
        <v>662</v>
      </c>
      <c r="Z8" s="107" t="s">
        <v>267</v>
      </c>
    </row>
    <row r="9" spans="1:26" s="82" customFormat="1" ht="99.75">
      <c r="A9" s="99" t="s">
        <v>265</v>
      </c>
      <c r="B9" s="100" t="s">
        <v>647</v>
      </c>
      <c r="C9" s="101" t="s">
        <v>648</v>
      </c>
      <c r="D9" s="145">
        <v>1</v>
      </c>
      <c r="E9" s="145">
        <v>1</v>
      </c>
      <c r="F9" s="105" t="s">
        <v>41</v>
      </c>
      <c r="G9" s="107">
        <v>0</v>
      </c>
      <c r="H9" s="108">
        <v>4</v>
      </c>
      <c r="I9" s="105"/>
      <c r="J9" s="105"/>
      <c r="K9" s="105">
        <v>1</v>
      </c>
      <c r="L9" s="105"/>
      <c r="M9" s="105"/>
      <c r="N9" s="105">
        <v>1</v>
      </c>
      <c r="O9" s="105"/>
      <c r="P9" s="105"/>
      <c r="Q9" s="105">
        <v>1</v>
      </c>
      <c r="R9" s="105"/>
      <c r="S9" s="105"/>
      <c r="T9" s="105">
        <v>1</v>
      </c>
      <c r="U9" s="216" t="s">
        <v>649</v>
      </c>
      <c r="V9" s="218">
        <f t="shared" si="0"/>
        <v>1</v>
      </c>
      <c r="W9" s="150" t="s">
        <v>650</v>
      </c>
      <c r="X9" s="171" t="s">
        <v>651</v>
      </c>
      <c r="Y9" s="172" t="s">
        <v>662</v>
      </c>
      <c r="Z9" s="107" t="s">
        <v>267</v>
      </c>
    </row>
    <row r="10" spans="1:26" s="82" customFormat="1" ht="99.75">
      <c r="A10" s="99" t="s">
        <v>265</v>
      </c>
      <c r="B10" s="100" t="s">
        <v>652</v>
      </c>
      <c r="C10" s="101" t="s">
        <v>653</v>
      </c>
      <c r="D10" s="145">
        <v>3</v>
      </c>
      <c r="E10" s="145">
        <v>3</v>
      </c>
      <c r="F10" s="105" t="s">
        <v>268</v>
      </c>
      <c r="G10" s="107">
        <v>0</v>
      </c>
      <c r="H10" s="108">
        <v>12</v>
      </c>
      <c r="I10" s="105">
        <v>1</v>
      </c>
      <c r="J10" s="105">
        <v>1</v>
      </c>
      <c r="K10" s="105">
        <v>1</v>
      </c>
      <c r="L10" s="105">
        <v>1</v>
      </c>
      <c r="M10" s="105">
        <v>1</v>
      </c>
      <c r="N10" s="105">
        <v>1</v>
      </c>
      <c r="O10" s="105">
        <v>1</v>
      </c>
      <c r="P10" s="105">
        <v>1</v>
      </c>
      <c r="Q10" s="105">
        <v>1</v>
      </c>
      <c r="R10" s="105">
        <v>1</v>
      </c>
      <c r="S10" s="105">
        <v>1</v>
      </c>
      <c r="T10" s="105">
        <v>1</v>
      </c>
      <c r="U10" s="216" t="s">
        <v>654</v>
      </c>
      <c r="V10" s="218">
        <f>+SUM(I10:T10)/H10</f>
        <v>1</v>
      </c>
      <c r="W10" s="150" t="s">
        <v>654</v>
      </c>
      <c r="X10" s="171" t="s">
        <v>655</v>
      </c>
      <c r="Y10" s="172" t="s">
        <v>662</v>
      </c>
      <c r="Z10" s="107" t="s">
        <v>267</v>
      </c>
    </row>
    <row r="11" spans="1:26" ht="31.5">
      <c r="A11" s="12" t="s">
        <v>111</v>
      </c>
      <c r="B11" s="51">
        <v>45688</v>
      </c>
      <c r="C11"/>
      <c r="D11"/>
      <c r="E11"/>
      <c r="F11"/>
      <c r="G11"/>
      <c r="H11"/>
    </row>
    <row r="12" spans="1:26" ht="15">
      <c r="F12" s="80"/>
      <c r="G12" s="80"/>
      <c r="H12" s="236"/>
      <c r="I12" s="134" t="s">
        <v>27</v>
      </c>
      <c r="J12" s="134" t="s">
        <v>28</v>
      </c>
      <c r="K12" s="134" t="s">
        <v>29</v>
      </c>
      <c r="L12" s="134" t="s">
        <v>30</v>
      </c>
      <c r="M12" s="134" t="s">
        <v>349</v>
      </c>
      <c r="N12" s="134" t="s">
        <v>32</v>
      </c>
      <c r="O12" s="134" t="s">
        <v>33</v>
      </c>
      <c r="P12" s="134" t="s">
        <v>350</v>
      </c>
      <c r="Q12" s="134" t="s">
        <v>35</v>
      </c>
      <c r="R12" s="134" t="s">
        <v>36</v>
      </c>
      <c r="S12" s="134" t="s">
        <v>37</v>
      </c>
      <c r="T12" s="134" t="s">
        <v>38</v>
      </c>
    </row>
    <row r="13" spans="1:26" ht="15">
      <c r="F13" s="338" t="s">
        <v>168</v>
      </c>
      <c r="G13" s="338"/>
      <c r="H13" s="338"/>
      <c r="I13" s="170">
        <f>SUM(I10)</f>
        <v>1</v>
      </c>
      <c r="J13" s="170">
        <f t="shared" ref="J13:T13" si="1">SUM(J10)</f>
        <v>1</v>
      </c>
      <c r="K13" s="170">
        <f t="shared" si="1"/>
        <v>1</v>
      </c>
      <c r="L13" s="170">
        <f t="shared" si="1"/>
        <v>1</v>
      </c>
      <c r="M13" s="170">
        <f t="shared" si="1"/>
        <v>1</v>
      </c>
      <c r="N13" s="170">
        <f t="shared" si="1"/>
        <v>1</v>
      </c>
      <c r="O13" s="170">
        <f t="shared" si="1"/>
        <v>1</v>
      </c>
      <c r="P13" s="170">
        <f t="shared" si="1"/>
        <v>1</v>
      </c>
      <c r="Q13" s="170">
        <f t="shared" si="1"/>
        <v>1</v>
      </c>
      <c r="R13" s="170">
        <f t="shared" si="1"/>
        <v>1</v>
      </c>
      <c r="S13" s="170">
        <f t="shared" si="1"/>
        <v>1</v>
      </c>
      <c r="T13" s="170">
        <f t="shared" si="1"/>
        <v>1</v>
      </c>
    </row>
    <row r="14" spans="1:26" ht="15">
      <c r="F14" s="338" t="s">
        <v>169</v>
      </c>
      <c r="G14" s="338"/>
      <c r="H14" s="338"/>
      <c r="I14" s="135"/>
      <c r="J14" s="135"/>
      <c r="K14" s="198">
        <f>+I13+J13+K13</f>
        <v>3</v>
      </c>
      <c r="L14" s="135"/>
      <c r="M14" s="135"/>
      <c r="N14" s="198">
        <f>L13+M13+N13</f>
        <v>3</v>
      </c>
      <c r="O14" s="135"/>
      <c r="P14" s="135"/>
      <c r="Q14" s="198">
        <f>O13+P13+Q13</f>
        <v>3</v>
      </c>
      <c r="R14" s="135"/>
      <c r="S14" s="135"/>
      <c r="T14" s="198">
        <f>R13+S13+T13</f>
        <v>3</v>
      </c>
    </row>
    <row r="15" spans="1:26" ht="15">
      <c r="F15" s="338" t="s">
        <v>351</v>
      </c>
      <c r="G15" s="338"/>
      <c r="H15" s="338"/>
      <c r="I15" s="135"/>
      <c r="J15" s="135"/>
      <c r="K15" s="135"/>
      <c r="L15" s="135"/>
      <c r="M15" s="135"/>
      <c r="N15" s="198">
        <f>+K14+N14</f>
        <v>6</v>
      </c>
      <c r="O15" s="135"/>
      <c r="P15" s="135"/>
      <c r="Q15" s="135"/>
      <c r="R15" s="135"/>
      <c r="S15" s="135"/>
      <c r="T15" s="198">
        <f>+Q14+T14</f>
        <v>6</v>
      </c>
    </row>
    <row r="16" spans="1:26" ht="15">
      <c r="F16" s="338" t="s">
        <v>352</v>
      </c>
      <c r="G16" s="338"/>
      <c r="H16" s="338"/>
      <c r="I16" s="135">
        <f>+I13</f>
        <v>1</v>
      </c>
      <c r="J16" s="135">
        <f>+I13+J13</f>
        <v>2</v>
      </c>
      <c r="K16" s="199">
        <f t="shared" ref="K16:S16" si="2">+J16+K13</f>
        <v>3</v>
      </c>
      <c r="L16" s="135">
        <f t="shared" si="2"/>
        <v>4</v>
      </c>
      <c r="M16" s="135">
        <f t="shared" si="2"/>
        <v>5</v>
      </c>
      <c r="N16" s="199">
        <f t="shared" si="2"/>
        <v>6</v>
      </c>
      <c r="O16" s="135">
        <f t="shared" si="2"/>
        <v>7</v>
      </c>
      <c r="P16" s="135">
        <f t="shared" si="2"/>
        <v>8</v>
      </c>
      <c r="Q16" s="199">
        <f t="shared" si="2"/>
        <v>9</v>
      </c>
      <c r="R16" s="135">
        <f t="shared" si="2"/>
        <v>10</v>
      </c>
      <c r="S16" s="135">
        <f t="shared" si="2"/>
        <v>11</v>
      </c>
      <c r="T16" s="199">
        <f>+S16+T13</f>
        <v>12</v>
      </c>
    </row>
    <row r="17" spans="6:20" ht="15">
      <c r="F17" s="338" t="s">
        <v>353</v>
      </c>
      <c r="G17" s="338"/>
      <c r="H17" s="338"/>
      <c r="I17" s="135"/>
      <c r="J17" s="135"/>
      <c r="K17" s="200">
        <f>+K16/$R21</f>
        <v>0.25</v>
      </c>
      <c r="L17" s="135"/>
      <c r="M17" s="135"/>
      <c r="N17" s="200">
        <f>+N16/$R21</f>
        <v>0.5</v>
      </c>
      <c r="O17" s="135"/>
      <c r="P17" s="135"/>
      <c r="Q17" s="200">
        <f>+Q16/$R21</f>
        <v>0.75</v>
      </c>
      <c r="R17" s="135"/>
      <c r="S17" s="135"/>
      <c r="T17" s="200">
        <f>+T16/$R21</f>
        <v>1</v>
      </c>
    </row>
    <row r="18" spans="6:20" ht="15">
      <c r="F18" s="201"/>
      <c r="G18" s="201"/>
      <c r="H18" s="194"/>
      <c r="I18" s="136"/>
      <c r="J18" s="136"/>
      <c r="K18" s="136"/>
      <c r="L18" s="136"/>
      <c r="M18" s="136"/>
      <c r="N18" s="136"/>
      <c r="O18" s="136"/>
      <c r="P18" s="136"/>
      <c r="Q18" s="136"/>
      <c r="R18" s="136"/>
      <c r="S18" s="136"/>
      <c r="T18" s="136"/>
    </row>
    <row r="19" spans="6:20" ht="15">
      <c r="F19" s="80"/>
      <c r="G19" s="340" t="s">
        <v>965</v>
      </c>
      <c r="H19" s="341"/>
      <c r="I19" s="342" t="s">
        <v>355</v>
      </c>
      <c r="J19" s="342"/>
      <c r="K19" s="342"/>
      <c r="L19" s="342" t="s">
        <v>356</v>
      </c>
      <c r="M19" s="342"/>
      <c r="N19" s="342"/>
      <c r="O19" s="342" t="s">
        <v>357</v>
      </c>
      <c r="P19" s="342"/>
      <c r="Q19" s="342"/>
      <c r="R19" s="342" t="s">
        <v>358</v>
      </c>
      <c r="S19" s="342"/>
      <c r="T19" s="342"/>
    </row>
    <row r="20" spans="6:20" ht="15">
      <c r="F20" s="80"/>
      <c r="G20" s="340"/>
      <c r="H20" s="341"/>
      <c r="I20" s="202">
        <f>+I21/$R21</f>
        <v>0.25</v>
      </c>
      <c r="J20" s="343">
        <v>3</v>
      </c>
      <c r="K20" s="343"/>
      <c r="L20" s="202">
        <f>+L21/$R21</f>
        <v>0.5</v>
      </c>
      <c r="M20" s="343">
        <v>3</v>
      </c>
      <c r="N20" s="343"/>
      <c r="O20" s="202">
        <f>+O21/$R21</f>
        <v>0.75</v>
      </c>
      <c r="P20" s="343">
        <v>3</v>
      </c>
      <c r="Q20" s="343"/>
      <c r="R20" s="202">
        <f>+R21/$R21</f>
        <v>1</v>
      </c>
      <c r="S20" s="343">
        <v>3</v>
      </c>
      <c r="T20" s="343"/>
    </row>
    <row r="21" spans="6:20" ht="15">
      <c r="F21" s="80"/>
      <c r="G21" s="340"/>
      <c r="H21" s="341"/>
      <c r="I21" s="344">
        <f>+J20</f>
        <v>3</v>
      </c>
      <c r="J21" s="344"/>
      <c r="K21" s="344"/>
      <c r="L21" s="344">
        <f>+M20+I21</f>
        <v>6</v>
      </c>
      <c r="M21" s="344"/>
      <c r="N21" s="344"/>
      <c r="O21" s="344">
        <f>+P20+L21</f>
        <v>9</v>
      </c>
      <c r="P21" s="344"/>
      <c r="Q21" s="344"/>
      <c r="R21" s="344">
        <f>+S20+O21</f>
        <v>12</v>
      </c>
      <c r="S21" s="344"/>
      <c r="T21" s="344"/>
    </row>
    <row r="22" spans="6:20" ht="14.45" customHeight="1"/>
    <row r="23" spans="6:20" ht="14.45" customHeight="1"/>
  </sheetData>
  <mergeCells count="38">
    <mergeCell ref="I21:K21"/>
    <mergeCell ref="L21:N21"/>
    <mergeCell ref="O21:Q21"/>
    <mergeCell ref="R21:T21"/>
    <mergeCell ref="I19:K19"/>
    <mergeCell ref="L19:N19"/>
    <mergeCell ref="O19:Q19"/>
    <mergeCell ref="R19:T19"/>
    <mergeCell ref="J20:K20"/>
    <mergeCell ref="M20:N20"/>
    <mergeCell ref="P20:Q20"/>
    <mergeCell ref="S20:T20"/>
    <mergeCell ref="F14:H14"/>
    <mergeCell ref="F15:H15"/>
    <mergeCell ref="F16:H16"/>
    <mergeCell ref="F17:H17"/>
    <mergeCell ref="G19:H21"/>
    <mergeCell ref="B1:X1"/>
    <mergeCell ref="B2:X3"/>
    <mergeCell ref="B4:Z4"/>
    <mergeCell ref="Z5:Z7"/>
    <mergeCell ref="F13:H13"/>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count="3">
    <dataValidation type="decimal" operator="lessThan" allowBlank="1" showInputMessage="1" showErrorMessage="1" sqref="Y1:Y2" xr:uid="{98B85D37-BAE3-48C6-A76C-AC0CDC7A4450}">
      <formula1>0</formula1>
    </dataValidation>
    <dataValidation type="decimal" operator="lessThan" showInputMessage="1" sqref="Z1" xr:uid="{6EDF9BF6-3B0C-4E80-B5BD-9F1329194B9B}">
      <formula1>0</formula1>
    </dataValidation>
    <dataValidation operator="lessThan" allowBlank="1" showInputMessage="1" showErrorMessage="1" sqref="Z2:Z3 B1:B2 Y3" xr:uid="{3C905717-13A7-4AFB-A286-CCAD6E926BA6}"/>
  </dataValidations>
  <pageMargins left="0.7" right="0.7" top="0.75" bottom="0.75" header="0.3" footer="0.3"/>
  <pageSetup scale="3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ED80-99E5-47EE-989C-BCD704218FAC}">
  <sheetPr>
    <tabColor rgb="FF00B050"/>
  </sheetPr>
  <dimension ref="A1:AA65"/>
  <sheetViews>
    <sheetView zoomScale="70" zoomScaleNormal="70" workbookViewId="0">
      <pane ySplit="7" topLeftCell="A51" activePane="bottomLeft" state="frozen"/>
      <selection pane="bottomLeft" activeCell="D58" sqref="D58"/>
    </sheetView>
  </sheetViews>
  <sheetFormatPr baseColWidth="10" defaultColWidth="0" defaultRowHeight="0" customHeight="1" zeroHeight="1"/>
  <cols>
    <col min="1" max="1" width="27.85546875" customWidth="1"/>
    <col min="2" max="2" width="43.28515625" customWidth="1"/>
    <col min="3" max="3" width="25" customWidth="1"/>
    <col min="4" max="4" width="15.5703125" style="141" customWidth="1"/>
    <col min="5" max="5" width="16.28515625" style="141" customWidth="1"/>
    <col min="6" max="6" width="17.7109375" style="141" customWidth="1"/>
    <col min="7" max="7" width="12.28515625" style="57" customWidth="1"/>
    <col min="8" max="8" width="12.42578125" style="57" customWidth="1"/>
    <col min="9" max="10" width="7.42578125" customWidth="1"/>
    <col min="11" max="11" width="7.85546875" customWidth="1"/>
    <col min="12" max="19" width="7.42578125" customWidth="1"/>
    <col min="20" max="20" width="9.28515625" customWidth="1"/>
    <col min="21" max="21" width="17.85546875" customWidth="1"/>
    <col min="22" max="22" width="19.28515625" style="141" customWidth="1"/>
    <col min="23" max="23" width="32" customWidth="1"/>
    <col min="24" max="24" width="56.42578125" style="141" customWidth="1"/>
    <col min="25" max="25" width="34.28515625" customWidth="1"/>
    <col min="26" max="26" width="22.5703125" customWidth="1"/>
    <col min="27" max="27" width="0" hidden="1" customWidth="1"/>
    <col min="28" max="16384" width="11.42578125" hidden="1"/>
  </cols>
  <sheetData>
    <row r="1" spans="1:26" ht="27" customHeight="1">
      <c r="A1" s="1"/>
      <c r="B1" s="313" t="s">
        <v>0</v>
      </c>
      <c r="C1" s="314"/>
      <c r="D1" s="314"/>
      <c r="E1" s="314"/>
      <c r="F1" s="314"/>
      <c r="G1" s="314"/>
      <c r="H1" s="314"/>
      <c r="I1" s="314"/>
      <c r="J1" s="314"/>
      <c r="K1" s="314"/>
      <c r="L1" s="314"/>
      <c r="M1" s="314"/>
      <c r="N1" s="314"/>
      <c r="O1" s="314"/>
      <c r="P1" s="314"/>
      <c r="Q1" s="314"/>
      <c r="R1" s="314"/>
      <c r="S1" s="314"/>
      <c r="T1" s="314"/>
      <c r="U1" s="314"/>
      <c r="V1" s="314"/>
      <c r="W1" s="314"/>
      <c r="X1" s="315"/>
      <c r="Y1" s="10" t="s">
        <v>1</v>
      </c>
      <c r="Z1" s="2" t="s">
        <v>2</v>
      </c>
    </row>
    <row r="2" spans="1:26" ht="21" customHeight="1">
      <c r="A2" s="9"/>
      <c r="B2" s="316" t="s">
        <v>3</v>
      </c>
      <c r="C2" s="317"/>
      <c r="D2" s="317"/>
      <c r="E2" s="317"/>
      <c r="F2" s="317"/>
      <c r="G2" s="317"/>
      <c r="H2" s="317"/>
      <c r="I2" s="317"/>
      <c r="J2" s="317"/>
      <c r="K2" s="317"/>
      <c r="L2" s="317"/>
      <c r="M2" s="317"/>
      <c r="N2" s="317"/>
      <c r="O2" s="317"/>
      <c r="P2" s="317"/>
      <c r="Q2" s="317"/>
      <c r="R2" s="317"/>
      <c r="S2" s="317"/>
      <c r="T2" s="317"/>
      <c r="U2" s="317"/>
      <c r="V2" s="317"/>
      <c r="W2" s="317"/>
      <c r="X2" s="318"/>
      <c r="Y2" s="11" t="s">
        <v>4</v>
      </c>
      <c r="Z2" s="14">
        <v>1</v>
      </c>
    </row>
    <row r="3" spans="1:26" ht="24" customHeight="1" thickBot="1">
      <c r="A3" s="5"/>
      <c r="B3" s="319"/>
      <c r="C3" s="320"/>
      <c r="D3" s="320"/>
      <c r="E3" s="320"/>
      <c r="F3" s="320"/>
      <c r="G3" s="320"/>
      <c r="H3" s="320"/>
      <c r="I3" s="320"/>
      <c r="J3" s="320"/>
      <c r="K3" s="320"/>
      <c r="L3" s="320"/>
      <c r="M3" s="320"/>
      <c r="N3" s="320"/>
      <c r="O3" s="320"/>
      <c r="P3" s="320"/>
      <c r="Q3" s="320"/>
      <c r="R3" s="320"/>
      <c r="S3" s="320"/>
      <c r="T3" s="320"/>
      <c r="U3" s="320"/>
      <c r="V3" s="320"/>
      <c r="W3" s="320"/>
      <c r="X3" s="321"/>
      <c r="Y3" s="13" t="s">
        <v>5</v>
      </c>
      <c r="Z3" s="15">
        <v>45077</v>
      </c>
    </row>
    <row r="4" spans="1:26" ht="34.5" customHeight="1" thickBot="1">
      <c r="A4" s="53" t="s">
        <v>6</v>
      </c>
      <c r="B4" s="369" t="s">
        <v>269</v>
      </c>
      <c r="C4" s="370"/>
      <c r="D4" s="370"/>
      <c r="E4" s="370"/>
      <c r="F4" s="370"/>
      <c r="G4" s="370"/>
      <c r="H4" s="370"/>
      <c r="I4" s="370"/>
      <c r="J4" s="370"/>
      <c r="K4" s="370"/>
      <c r="L4" s="370"/>
      <c r="M4" s="370"/>
      <c r="N4" s="370"/>
      <c r="O4" s="370"/>
      <c r="P4" s="370"/>
      <c r="Q4" s="370"/>
      <c r="R4" s="370"/>
      <c r="S4" s="370"/>
      <c r="T4" s="370"/>
      <c r="U4" s="370"/>
      <c r="V4" s="370"/>
      <c r="W4" s="370"/>
      <c r="X4" s="370"/>
      <c r="Y4" s="370"/>
      <c r="Z4" s="371"/>
    </row>
    <row r="5" spans="1:26" ht="30.75" customHeight="1" thickBot="1">
      <c r="A5" s="328" t="s">
        <v>8</v>
      </c>
      <c r="B5" s="325" t="s">
        <v>9</v>
      </c>
      <c r="C5" s="331" t="s">
        <v>10</v>
      </c>
      <c r="D5" s="332"/>
      <c r="E5" s="332"/>
      <c r="F5" s="333"/>
      <c r="G5" s="331" t="s">
        <v>11</v>
      </c>
      <c r="H5" s="332"/>
      <c r="I5" s="332"/>
      <c r="J5" s="332"/>
      <c r="K5" s="332"/>
      <c r="L5" s="332"/>
      <c r="M5" s="332"/>
      <c r="N5" s="332"/>
      <c r="O5" s="332"/>
      <c r="P5" s="332"/>
      <c r="Q5" s="332"/>
      <c r="R5" s="332"/>
      <c r="S5" s="332"/>
      <c r="T5" s="332"/>
      <c r="U5" s="333"/>
      <c r="V5" s="331" t="s">
        <v>12</v>
      </c>
      <c r="W5" s="332"/>
      <c r="X5" s="332"/>
      <c r="Y5" s="333"/>
      <c r="Z5" s="325" t="s">
        <v>13</v>
      </c>
    </row>
    <row r="6" spans="1:26" ht="24" customHeight="1" thickBot="1">
      <c r="A6" s="329"/>
      <c r="B6" s="326"/>
      <c r="C6" s="326" t="s">
        <v>466</v>
      </c>
      <c r="D6" s="326" t="s">
        <v>470</v>
      </c>
      <c r="E6" s="326" t="s">
        <v>474</v>
      </c>
      <c r="F6" s="325" t="s">
        <v>17</v>
      </c>
      <c r="G6" s="331" t="s">
        <v>18</v>
      </c>
      <c r="H6" s="333"/>
      <c r="I6" s="335" t="s">
        <v>486</v>
      </c>
      <c r="J6" s="336"/>
      <c r="K6" s="336"/>
      <c r="L6" s="336"/>
      <c r="M6" s="336"/>
      <c r="N6" s="336"/>
      <c r="O6" s="336"/>
      <c r="P6" s="336"/>
      <c r="Q6" s="336"/>
      <c r="R6" s="336"/>
      <c r="S6" s="336"/>
      <c r="T6" s="337"/>
      <c r="U6" s="325" t="s">
        <v>20</v>
      </c>
      <c r="V6" s="326" t="s">
        <v>773</v>
      </c>
      <c r="W6" s="326" t="s">
        <v>770</v>
      </c>
      <c r="X6" s="326" t="s">
        <v>774</v>
      </c>
      <c r="Y6" s="326" t="s">
        <v>24</v>
      </c>
      <c r="Z6" s="326"/>
    </row>
    <row r="7" spans="1:26" ht="21" customHeight="1" thickBot="1">
      <c r="A7" s="330"/>
      <c r="B7" s="327"/>
      <c r="C7" s="327"/>
      <c r="D7" s="327"/>
      <c r="E7" s="327"/>
      <c r="F7" s="334"/>
      <c r="G7" s="235" t="s">
        <v>25</v>
      </c>
      <c r="H7" s="235" t="s">
        <v>26</v>
      </c>
      <c r="I7" s="6" t="s">
        <v>27</v>
      </c>
      <c r="J7" s="7" t="s">
        <v>28</v>
      </c>
      <c r="K7" s="7" t="s">
        <v>29</v>
      </c>
      <c r="L7" s="7" t="s">
        <v>30</v>
      </c>
      <c r="M7" s="7" t="s">
        <v>31</v>
      </c>
      <c r="N7" s="7" t="s">
        <v>32</v>
      </c>
      <c r="O7" s="7" t="s">
        <v>33</v>
      </c>
      <c r="P7" s="7" t="s">
        <v>34</v>
      </c>
      <c r="Q7" s="7" t="s">
        <v>35</v>
      </c>
      <c r="R7" s="7" t="s">
        <v>36</v>
      </c>
      <c r="S7" s="7" t="s">
        <v>37</v>
      </c>
      <c r="T7" s="60" t="s">
        <v>38</v>
      </c>
      <c r="U7" s="327"/>
      <c r="V7" s="327"/>
      <c r="W7" s="327"/>
      <c r="X7" s="327"/>
      <c r="Y7" s="327"/>
      <c r="Z7" s="327"/>
    </row>
    <row r="8" spans="1:26" s="254" customFormat="1" ht="19.5" customHeight="1">
      <c r="A8" s="372" t="s">
        <v>270</v>
      </c>
      <c r="B8" s="373"/>
      <c r="C8" s="373"/>
      <c r="D8" s="373"/>
      <c r="E8" s="373"/>
      <c r="F8" s="373"/>
      <c r="G8" s="373"/>
      <c r="H8" s="373"/>
      <c r="I8" s="373"/>
      <c r="J8" s="373"/>
      <c r="K8" s="373"/>
      <c r="L8" s="373"/>
      <c r="M8" s="373"/>
      <c r="N8" s="373"/>
      <c r="O8" s="373"/>
      <c r="P8" s="373"/>
      <c r="Q8" s="373"/>
      <c r="R8" s="373"/>
      <c r="S8" s="373"/>
      <c r="T8" s="373"/>
      <c r="U8" s="373"/>
      <c r="V8" s="373"/>
      <c r="W8" s="373"/>
      <c r="X8" s="373"/>
      <c r="Y8" s="373"/>
      <c r="Z8" s="374"/>
    </row>
    <row r="9" spans="1:26" s="82" customFormat="1" ht="120">
      <c r="A9" s="106" t="s">
        <v>271</v>
      </c>
      <c r="B9" s="106" t="s">
        <v>272</v>
      </c>
      <c r="C9" s="101" t="s">
        <v>273</v>
      </c>
      <c r="D9" s="145"/>
      <c r="E9" s="145"/>
      <c r="F9" s="107" t="s">
        <v>41</v>
      </c>
      <c r="G9" s="107">
        <v>1</v>
      </c>
      <c r="H9" s="108">
        <v>2</v>
      </c>
      <c r="I9" s="107"/>
      <c r="J9" s="107"/>
      <c r="K9" s="107">
        <v>1</v>
      </c>
      <c r="L9" s="107"/>
      <c r="M9" s="107"/>
      <c r="N9" s="107"/>
      <c r="O9" s="107"/>
      <c r="P9" s="107">
        <v>1</v>
      </c>
      <c r="Q9" s="107"/>
      <c r="R9" s="107"/>
      <c r="S9" s="107"/>
      <c r="T9" s="107"/>
      <c r="U9" s="221"/>
      <c r="V9" s="103">
        <f>+SUM(I9:T9)/H9</f>
        <v>1</v>
      </c>
      <c r="W9" s="150" t="s">
        <v>274</v>
      </c>
      <c r="X9" s="171" t="s">
        <v>865</v>
      </c>
      <c r="Y9" s="222" t="s">
        <v>662</v>
      </c>
      <c r="Z9" s="107" t="s">
        <v>275</v>
      </c>
    </row>
    <row r="10" spans="1:26" s="82" customFormat="1" ht="71.25">
      <c r="A10" s="106" t="s">
        <v>271</v>
      </c>
      <c r="B10" s="106" t="s">
        <v>276</v>
      </c>
      <c r="C10" s="101" t="s">
        <v>273</v>
      </c>
      <c r="D10" s="145"/>
      <c r="E10" s="145"/>
      <c r="F10" s="107" t="s">
        <v>41</v>
      </c>
      <c r="G10" s="107">
        <v>1</v>
      </c>
      <c r="H10" s="108">
        <v>1</v>
      </c>
      <c r="I10" s="107"/>
      <c r="J10" s="107">
        <v>1</v>
      </c>
      <c r="K10" s="107"/>
      <c r="L10" s="107"/>
      <c r="M10" s="107"/>
      <c r="N10" s="107"/>
      <c r="O10" s="107"/>
      <c r="P10" s="107"/>
      <c r="Q10" s="107"/>
      <c r="R10" s="107"/>
      <c r="S10" s="107"/>
      <c r="T10" s="107"/>
      <c r="U10" s="221"/>
      <c r="V10" s="103">
        <f t="shared" ref="V10:V19" si="0">+SUM(I10:T10)/H10</f>
        <v>1</v>
      </c>
      <c r="W10" s="150" t="s">
        <v>277</v>
      </c>
      <c r="X10" s="171" t="s">
        <v>866</v>
      </c>
      <c r="Y10" s="222" t="s">
        <v>662</v>
      </c>
      <c r="Z10" s="107" t="s">
        <v>275</v>
      </c>
    </row>
    <row r="11" spans="1:26" s="82" customFormat="1" ht="71.25">
      <c r="A11" s="106" t="s">
        <v>271</v>
      </c>
      <c r="B11" s="106" t="s">
        <v>278</v>
      </c>
      <c r="C11" s="101" t="s">
        <v>273</v>
      </c>
      <c r="D11" s="145"/>
      <c r="E11" s="145"/>
      <c r="F11" s="107" t="s">
        <v>41</v>
      </c>
      <c r="G11" s="107">
        <v>1</v>
      </c>
      <c r="H11" s="108">
        <v>1</v>
      </c>
      <c r="I11" s="107"/>
      <c r="J11" s="107"/>
      <c r="K11" s="107"/>
      <c r="L11" s="107">
        <v>1</v>
      </c>
      <c r="M11" s="107"/>
      <c r="N11" s="107"/>
      <c r="O11" s="107"/>
      <c r="P11" s="107"/>
      <c r="Q11" s="107"/>
      <c r="R11" s="107"/>
      <c r="S11" s="107"/>
      <c r="T11" s="107"/>
      <c r="U11" s="221"/>
      <c r="V11" s="103">
        <f t="shared" si="0"/>
        <v>1</v>
      </c>
      <c r="W11" s="150" t="s">
        <v>626</v>
      </c>
      <c r="X11" s="171" t="s">
        <v>867</v>
      </c>
      <c r="Y11" s="222" t="s">
        <v>662</v>
      </c>
      <c r="Z11" s="107" t="s">
        <v>275</v>
      </c>
    </row>
    <row r="12" spans="1:26" s="82" customFormat="1" ht="75">
      <c r="A12" s="106" t="s">
        <v>271</v>
      </c>
      <c r="B12" s="106" t="s">
        <v>279</v>
      </c>
      <c r="C12" s="101" t="s">
        <v>273</v>
      </c>
      <c r="D12" s="145"/>
      <c r="E12" s="145"/>
      <c r="F12" s="107" t="s">
        <v>41</v>
      </c>
      <c r="G12" s="107">
        <v>1</v>
      </c>
      <c r="H12" s="108">
        <v>1</v>
      </c>
      <c r="I12" s="107">
        <v>1</v>
      </c>
      <c r="J12" s="107"/>
      <c r="K12" s="107"/>
      <c r="L12" s="107"/>
      <c r="M12" s="107"/>
      <c r="N12" s="107"/>
      <c r="O12" s="107"/>
      <c r="P12" s="107"/>
      <c r="Q12" s="107"/>
      <c r="R12" s="107"/>
      <c r="S12" s="107"/>
      <c r="T12" s="107"/>
      <c r="U12" s="221"/>
      <c r="V12" s="103">
        <f t="shared" si="0"/>
        <v>1</v>
      </c>
      <c r="W12" s="150" t="s">
        <v>280</v>
      </c>
      <c r="X12" s="171" t="s">
        <v>868</v>
      </c>
      <c r="Y12" s="222" t="s">
        <v>662</v>
      </c>
      <c r="Z12" s="107" t="s">
        <v>275</v>
      </c>
    </row>
    <row r="13" spans="1:26" s="82" customFormat="1" ht="105">
      <c r="A13" s="106" t="s">
        <v>271</v>
      </c>
      <c r="B13" s="106" t="s">
        <v>282</v>
      </c>
      <c r="C13" s="101" t="s">
        <v>273</v>
      </c>
      <c r="D13" s="145">
        <v>1</v>
      </c>
      <c r="E13" s="145">
        <v>1</v>
      </c>
      <c r="F13" s="107" t="s">
        <v>41</v>
      </c>
      <c r="G13" s="107">
        <v>0</v>
      </c>
      <c r="H13" s="108">
        <v>2</v>
      </c>
      <c r="I13" s="107"/>
      <c r="J13" s="107"/>
      <c r="K13" s="107"/>
      <c r="L13" s="107"/>
      <c r="M13" s="107"/>
      <c r="N13" s="107">
        <v>1</v>
      </c>
      <c r="O13" s="107"/>
      <c r="P13" s="107"/>
      <c r="Q13" s="107"/>
      <c r="R13" s="107"/>
      <c r="S13" s="107">
        <v>1</v>
      </c>
      <c r="T13" s="107"/>
      <c r="U13" s="221"/>
      <c r="V13" s="103">
        <f t="shared" si="0"/>
        <v>1</v>
      </c>
      <c r="W13" s="150" t="s">
        <v>283</v>
      </c>
      <c r="X13" s="171" t="s">
        <v>851</v>
      </c>
      <c r="Y13" s="222" t="s">
        <v>662</v>
      </c>
      <c r="Z13" s="107" t="s">
        <v>275</v>
      </c>
    </row>
    <row r="14" spans="1:26" s="82" customFormat="1" ht="75">
      <c r="A14" s="106" t="s">
        <v>271</v>
      </c>
      <c r="B14" s="106" t="s">
        <v>284</v>
      </c>
      <c r="C14" s="101" t="s">
        <v>273</v>
      </c>
      <c r="D14" s="145"/>
      <c r="E14" s="145"/>
      <c r="F14" s="107" t="s">
        <v>41</v>
      </c>
      <c r="G14" s="107">
        <v>0</v>
      </c>
      <c r="H14" s="108">
        <v>1</v>
      </c>
      <c r="I14" s="107"/>
      <c r="J14" s="107"/>
      <c r="K14" s="107"/>
      <c r="L14" s="107">
        <v>1</v>
      </c>
      <c r="M14" s="107"/>
      <c r="N14" s="107"/>
      <c r="O14" s="107"/>
      <c r="P14" s="107"/>
      <c r="Q14" s="107"/>
      <c r="R14" s="107"/>
      <c r="S14" s="107"/>
      <c r="T14" s="107"/>
      <c r="U14" s="221"/>
      <c r="V14" s="103">
        <f t="shared" si="0"/>
        <v>1</v>
      </c>
      <c r="W14" s="150" t="s">
        <v>285</v>
      </c>
      <c r="X14" s="171" t="s">
        <v>869</v>
      </c>
      <c r="Y14" s="222" t="s">
        <v>662</v>
      </c>
      <c r="Z14" s="107" t="s">
        <v>275</v>
      </c>
    </row>
    <row r="15" spans="1:26" s="82" customFormat="1" ht="180">
      <c r="A15" s="106" t="s">
        <v>271</v>
      </c>
      <c r="B15" s="106" t="s">
        <v>286</v>
      </c>
      <c r="C15" s="101" t="s">
        <v>273</v>
      </c>
      <c r="D15" s="145"/>
      <c r="E15" s="145"/>
      <c r="F15" s="107" t="s">
        <v>41</v>
      </c>
      <c r="G15" s="107">
        <v>0</v>
      </c>
      <c r="H15" s="108">
        <v>1</v>
      </c>
      <c r="I15" s="107"/>
      <c r="J15" s="107"/>
      <c r="K15" s="107">
        <v>1</v>
      </c>
      <c r="L15" s="107"/>
      <c r="M15" s="107"/>
      <c r="N15" s="107"/>
      <c r="O15" s="107"/>
      <c r="P15" s="107"/>
      <c r="Q15" s="107"/>
      <c r="R15" s="107"/>
      <c r="S15" s="107"/>
      <c r="T15" s="107"/>
      <c r="U15" s="221"/>
      <c r="V15" s="103">
        <f t="shared" si="0"/>
        <v>1</v>
      </c>
      <c r="W15" s="150" t="s">
        <v>287</v>
      </c>
      <c r="X15" s="171" t="s">
        <v>870</v>
      </c>
      <c r="Y15" s="222" t="s">
        <v>662</v>
      </c>
      <c r="Z15" s="107" t="s">
        <v>275</v>
      </c>
    </row>
    <row r="16" spans="1:26" s="82" customFormat="1" ht="165">
      <c r="A16" s="106" t="s">
        <v>271</v>
      </c>
      <c r="B16" s="106" t="s">
        <v>627</v>
      </c>
      <c r="C16" s="101" t="s">
        <v>273</v>
      </c>
      <c r="D16" s="145"/>
      <c r="E16" s="145"/>
      <c r="F16" s="107" t="s">
        <v>41</v>
      </c>
      <c r="G16" s="107">
        <v>0</v>
      </c>
      <c r="H16" s="108">
        <v>1</v>
      </c>
      <c r="I16" s="107"/>
      <c r="J16" s="107"/>
      <c r="K16" s="107"/>
      <c r="L16" s="107"/>
      <c r="M16" s="107"/>
      <c r="N16" s="107"/>
      <c r="O16" s="107"/>
      <c r="P16" s="107"/>
      <c r="Q16" s="107">
        <v>1</v>
      </c>
      <c r="R16" s="107"/>
      <c r="S16" s="107"/>
      <c r="T16" s="107"/>
      <c r="U16" s="221"/>
      <c r="V16" s="103">
        <f t="shared" si="0"/>
        <v>1</v>
      </c>
      <c r="W16" s="150" t="s">
        <v>628</v>
      </c>
      <c r="X16" s="171" t="s">
        <v>871</v>
      </c>
      <c r="Y16" s="222" t="s">
        <v>662</v>
      </c>
      <c r="Z16" s="107" t="s">
        <v>275</v>
      </c>
    </row>
    <row r="17" spans="1:26" s="82" customFormat="1" ht="71.25">
      <c r="A17" s="106" t="s">
        <v>271</v>
      </c>
      <c r="B17" s="106" t="s">
        <v>288</v>
      </c>
      <c r="C17" s="101" t="s">
        <v>273</v>
      </c>
      <c r="D17" s="145"/>
      <c r="E17" s="145"/>
      <c r="F17" s="107" t="s">
        <v>41</v>
      </c>
      <c r="G17" s="107">
        <v>0</v>
      </c>
      <c r="H17" s="108">
        <v>2</v>
      </c>
      <c r="I17" s="107"/>
      <c r="J17" s="107"/>
      <c r="K17" s="107"/>
      <c r="L17" s="107">
        <v>1</v>
      </c>
      <c r="M17" s="107"/>
      <c r="N17" s="107"/>
      <c r="O17" s="107"/>
      <c r="P17" s="107"/>
      <c r="Q17" s="107">
        <v>1</v>
      </c>
      <c r="R17" s="107"/>
      <c r="S17" s="107"/>
      <c r="T17" s="107"/>
      <c r="U17" s="221"/>
      <c r="V17" s="103">
        <f t="shared" si="0"/>
        <v>1</v>
      </c>
      <c r="W17" s="150" t="s">
        <v>289</v>
      </c>
      <c r="X17" s="171" t="s">
        <v>872</v>
      </c>
      <c r="Y17" s="222" t="s">
        <v>662</v>
      </c>
      <c r="Z17" s="107" t="s">
        <v>275</v>
      </c>
    </row>
    <row r="18" spans="1:26" s="82" customFormat="1" ht="71.25">
      <c r="A18" s="106" t="s">
        <v>271</v>
      </c>
      <c r="B18" s="106" t="s">
        <v>290</v>
      </c>
      <c r="C18" s="101" t="s">
        <v>273</v>
      </c>
      <c r="D18" s="145"/>
      <c r="E18" s="145"/>
      <c r="F18" s="107" t="s">
        <v>41</v>
      </c>
      <c r="G18" s="107">
        <v>0</v>
      </c>
      <c r="H18" s="108">
        <v>1</v>
      </c>
      <c r="I18" s="107"/>
      <c r="J18" s="107"/>
      <c r="K18" s="107"/>
      <c r="L18" s="107"/>
      <c r="M18" s="107"/>
      <c r="N18" s="107">
        <v>1</v>
      </c>
      <c r="O18" s="107"/>
      <c r="P18" s="107"/>
      <c r="Q18" s="107"/>
      <c r="R18" s="107"/>
      <c r="S18" s="107"/>
      <c r="T18" s="107"/>
      <c r="U18" s="221"/>
      <c r="V18" s="103">
        <f t="shared" si="0"/>
        <v>1</v>
      </c>
      <c r="W18" s="150" t="s">
        <v>291</v>
      </c>
      <c r="X18" s="171" t="s">
        <v>873</v>
      </c>
      <c r="Y18" s="222" t="s">
        <v>662</v>
      </c>
      <c r="Z18" s="107" t="s">
        <v>275</v>
      </c>
    </row>
    <row r="19" spans="1:26" s="82" customFormat="1" ht="120">
      <c r="A19" s="106" t="s">
        <v>271</v>
      </c>
      <c r="B19" s="106" t="s">
        <v>292</v>
      </c>
      <c r="C19" s="101" t="s">
        <v>273</v>
      </c>
      <c r="D19" s="145"/>
      <c r="E19" s="145"/>
      <c r="F19" s="107" t="s">
        <v>41</v>
      </c>
      <c r="G19" s="107">
        <v>0</v>
      </c>
      <c r="H19" s="108">
        <v>1</v>
      </c>
      <c r="I19" s="107"/>
      <c r="J19" s="107"/>
      <c r="K19" s="107">
        <v>1</v>
      </c>
      <c r="L19" s="107"/>
      <c r="M19" s="107"/>
      <c r="N19" s="107"/>
      <c r="O19" s="107"/>
      <c r="P19" s="107"/>
      <c r="Q19" s="107"/>
      <c r="R19" s="107"/>
      <c r="S19" s="107"/>
      <c r="T19" s="107"/>
      <c r="U19" s="221"/>
      <c r="V19" s="103">
        <f t="shared" si="0"/>
        <v>1</v>
      </c>
      <c r="W19" s="150" t="s">
        <v>293</v>
      </c>
      <c r="X19" s="171" t="s">
        <v>874</v>
      </c>
      <c r="Y19" s="222" t="s">
        <v>662</v>
      </c>
      <c r="Z19" s="107" t="s">
        <v>275</v>
      </c>
    </row>
    <row r="20" spans="1:26" s="70" customFormat="1" ht="18" customHeight="1">
      <c r="A20" s="375" t="s">
        <v>294</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row>
    <row r="21" spans="1:26" s="82" customFormat="1" ht="105">
      <c r="A21" s="106" t="s">
        <v>271</v>
      </c>
      <c r="B21" s="106" t="s">
        <v>295</v>
      </c>
      <c r="C21" s="101" t="s">
        <v>273</v>
      </c>
      <c r="D21" s="145"/>
      <c r="E21" s="145"/>
      <c r="F21" s="107" t="s">
        <v>41</v>
      </c>
      <c r="G21" s="107">
        <v>0</v>
      </c>
      <c r="H21" s="108">
        <v>1</v>
      </c>
      <c r="I21" s="107"/>
      <c r="J21" s="107"/>
      <c r="K21" s="107"/>
      <c r="L21" s="107"/>
      <c r="M21" s="107">
        <v>1</v>
      </c>
      <c r="N21" s="107"/>
      <c r="O21" s="107"/>
      <c r="P21" s="107"/>
      <c r="Q21" s="107"/>
      <c r="R21" s="107"/>
      <c r="S21" s="107"/>
      <c r="T21" s="107"/>
      <c r="U21" s="221"/>
      <c r="V21" s="103">
        <f t="shared" ref="V21:V26" si="1">+SUM(I21:T21)/H21</f>
        <v>1</v>
      </c>
      <c r="W21" s="150" t="s">
        <v>296</v>
      </c>
      <c r="X21" s="171" t="s">
        <v>875</v>
      </c>
      <c r="Y21" s="222" t="s">
        <v>662</v>
      </c>
      <c r="Z21" s="107" t="s">
        <v>275</v>
      </c>
    </row>
    <row r="22" spans="1:26" s="82" customFormat="1" ht="90">
      <c r="A22" s="106" t="s">
        <v>271</v>
      </c>
      <c r="B22" s="106" t="s">
        <v>297</v>
      </c>
      <c r="C22" s="101" t="s">
        <v>273</v>
      </c>
      <c r="D22" s="145"/>
      <c r="E22" s="145"/>
      <c r="F22" s="107" t="s">
        <v>41</v>
      </c>
      <c r="G22" s="107">
        <v>1</v>
      </c>
      <c r="H22" s="108">
        <v>1</v>
      </c>
      <c r="I22" s="107"/>
      <c r="J22" s="107"/>
      <c r="K22" s="107"/>
      <c r="L22" s="107"/>
      <c r="M22" s="107"/>
      <c r="N22" s="107">
        <v>1</v>
      </c>
      <c r="O22" s="107"/>
      <c r="P22" s="107"/>
      <c r="Q22" s="107"/>
      <c r="R22" s="107"/>
      <c r="S22" s="107"/>
      <c r="T22" s="107"/>
      <c r="U22" s="221"/>
      <c r="V22" s="103">
        <f t="shared" si="1"/>
        <v>1</v>
      </c>
      <c r="W22" s="150" t="s">
        <v>298</v>
      </c>
      <c r="X22" s="171" t="s">
        <v>876</v>
      </c>
      <c r="Y22" s="222" t="s">
        <v>662</v>
      </c>
      <c r="Z22" s="107" t="s">
        <v>275</v>
      </c>
    </row>
    <row r="23" spans="1:26" s="82" customFormat="1" ht="150">
      <c r="A23" s="106" t="s">
        <v>271</v>
      </c>
      <c r="B23" s="106" t="s">
        <v>299</v>
      </c>
      <c r="C23" s="101" t="s">
        <v>273</v>
      </c>
      <c r="D23" s="145"/>
      <c r="E23" s="145"/>
      <c r="F23" s="107" t="s">
        <v>41</v>
      </c>
      <c r="G23" s="107">
        <v>1</v>
      </c>
      <c r="H23" s="108">
        <v>1</v>
      </c>
      <c r="I23" s="107"/>
      <c r="J23" s="107"/>
      <c r="K23" s="107"/>
      <c r="L23" s="107"/>
      <c r="M23" s="107"/>
      <c r="N23" s="107"/>
      <c r="O23" s="107">
        <v>1</v>
      </c>
      <c r="P23" s="107"/>
      <c r="Q23" s="107"/>
      <c r="R23" s="107"/>
      <c r="S23" s="107"/>
      <c r="T23" s="107"/>
      <c r="U23" s="221"/>
      <c r="V23" s="103">
        <f t="shared" si="1"/>
        <v>1</v>
      </c>
      <c r="W23" s="150" t="s">
        <v>300</v>
      </c>
      <c r="X23" s="171" t="s">
        <v>877</v>
      </c>
      <c r="Y23" s="222" t="s">
        <v>662</v>
      </c>
      <c r="Z23" s="107" t="s">
        <v>301</v>
      </c>
    </row>
    <row r="24" spans="1:26" s="82" customFormat="1" ht="210">
      <c r="A24" s="106" t="s">
        <v>271</v>
      </c>
      <c r="B24" s="106" t="s">
        <v>302</v>
      </c>
      <c r="C24" s="101" t="s">
        <v>273</v>
      </c>
      <c r="D24" s="145"/>
      <c r="E24" s="145"/>
      <c r="F24" s="107" t="s">
        <v>41</v>
      </c>
      <c r="G24" s="107">
        <v>1</v>
      </c>
      <c r="H24" s="108">
        <v>1</v>
      </c>
      <c r="I24" s="107"/>
      <c r="J24" s="107">
        <v>1</v>
      </c>
      <c r="K24" s="107"/>
      <c r="L24" s="107"/>
      <c r="M24" s="107"/>
      <c r="N24" s="107"/>
      <c r="O24" s="107"/>
      <c r="P24" s="107"/>
      <c r="Q24" s="107"/>
      <c r="R24" s="107"/>
      <c r="S24" s="107"/>
      <c r="T24" s="107"/>
      <c r="U24" s="221"/>
      <c r="V24" s="103">
        <f t="shared" si="1"/>
        <v>1</v>
      </c>
      <c r="W24" s="150" t="s">
        <v>303</v>
      </c>
      <c r="X24" s="171" t="s">
        <v>878</v>
      </c>
      <c r="Y24" s="222" t="s">
        <v>662</v>
      </c>
      <c r="Z24" s="107" t="s">
        <v>275</v>
      </c>
    </row>
    <row r="25" spans="1:26" s="82" customFormat="1" ht="71.25">
      <c r="A25" s="106" t="s">
        <v>271</v>
      </c>
      <c r="B25" s="106" t="s">
        <v>304</v>
      </c>
      <c r="C25" s="101" t="s">
        <v>273</v>
      </c>
      <c r="D25" s="145"/>
      <c r="E25" s="145"/>
      <c r="F25" s="107" t="s">
        <v>41</v>
      </c>
      <c r="G25" s="107">
        <v>0</v>
      </c>
      <c r="H25" s="108">
        <v>1</v>
      </c>
      <c r="I25" s="107"/>
      <c r="J25" s="107"/>
      <c r="K25" s="107"/>
      <c r="L25" s="107">
        <v>1</v>
      </c>
      <c r="M25" s="107"/>
      <c r="N25" s="107"/>
      <c r="O25" s="107"/>
      <c r="P25" s="107"/>
      <c r="Q25" s="107"/>
      <c r="R25" s="107"/>
      <c r="S25" s="107"/>
      <c r="T25" s="107"/>
      <c r="U25" s="221"/>
      <c r="V25" s="103">
        <f t="shared" si="1"/>
        <v>1</v>
      </c>
      <c r="W25" s="150" t="s">
        <v>305</v>
      </c>
      <c r="X25" s="171" t="s">
        <v>852</v>
      </c>
      <c r="Y25" s="222" t="s">
        <v>662</v>
      </c>
      <c r="Z25" s="107" t="s">
        <v>275</v>
      </c>
    </row>
    <row r="26" spans="1:26" s="82" customFormat="1" ht="71.25">
      <c r="A26" s="106" t="s">
        <v>271</v>
      </c>
      <c r="B26" s="106" t="s">
        <v>306</v>
      </c>
      <c r="C26" s="101" t="s">
        <v>273</v>
      </c>
      <c r="D26" s="145"/>
      <c r="E26" s="145"/>
      <c r="F26" s="107" t="s">
        <v>41</v>
      </c>
      <c r="G26" s="107">
        <v>0</v>
      </c>
      <c r="H26" s="108">
        <v>1</v>
      </c>
      <c r="I26" s="107"/>
      <c r="J26" s="107"/>
      <c r="K26" s="107"/>
      <c r="L26" s="107"/>
      <c r="M26" s="107">
        <v>1</v>
      </c>
      <c r="N26" s="107"/>
      <c r="O26" s="107"/>
      <c r="P26" s="107"/>
      <c r="Q26" s="107"/>
      <c r="R26" s="107"/>
      <c r="S26" s="107"/>
      <c r="T26" s="107"/>
      <c r="U26" s="221"/>
      <c r="V26" s="103">
        <f t="shared" si="1"/>
        <v>1</v>
      </c>
      <c r="W26" s="150" t="s">
        <v>307</v>
      </c>
      <c r="X26" s="171" t="s">
        <v>879</v>
      </c>
      <c r="Y26" s="222" t="s">
        <v>662</v>
      </c>
      <c r="Z26" s="107" t="s">
        <v>308</v>
      </c>
    </row>
    <row r="27" spans="1:26" s="70" customFormat="1" ht="20.25" customHeight="1">
      <c r="A27" s="375" t="s">
        <v>309</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row>
    <row r="28" spans="1:26" s="82" customFormat="1" ht="120">
      <c r="A28" s="106" t="s">
        <v>271</v>
      </c>
      <c r="B28" s="106" t="s">
        <v>310</v>
      </c>
      <c r="C28" s="101" t="s">
        <v>273</v>
      </c>
      <c r="D28" s="145"/>
      <c r="E28" s="145"/>
      <c r="F28" s="107" t="s">
        <v>41</v>
      </c>
      <c r="G28" s="107">
        <v>1</v>
      </c>
      <c r="H28" s="108">
        <v>1</v>
      </c>
      <c r="I28" s="107"/>
      <c r="J28" s="107"/>
      <c r="K28" s="107"/>
      <c r="L28" s="107"/>
      <c r="M28" s="107"/>
      <c r="N28" s="107">
        <v>1</v>
      </c>
      <c r="O28" s="107"/>
      <c r="P28" s="107"/>
      <c r="Q28" s="107"/>
      <c r="R28" s="107"/>
      <c r="S28" s="107"/>
      <c r="T28" s="107"/>
      <c r="U28" s="221"/>
      <c r="V28" s="103">
        <f t="shared" ref="V28:V36" si="2">+SUM(I28:T28)/H28</f>
        <v>1</v>
      </c>
      <c r="W28" s="150" t="s">
        <v>311</v>
      </c>
      <c r="X28" s="171" t="s">
        <v>880</v>
      </c>
      <c r="Y28" s="222" t="s">
        <v>662</v>
      </c>
      <c r="Z28" s="107" t="s">
        <v>275</v>
      </c>
    </row>
    <row r="29" spans="1:26" s="82" customFormat="1" ht="180">
      <c r="A29" s="106" t="s">
        <v>271</v>
      </c>
      <c r="B29" s="106" t="s">
        <v>312</v>
      </c>
      <c r="C29" s="101" t="s">
        <v>273</v>
      </c>
      <c r="D29" s="145">
        <v>1</v>
      </c>
      <c r="E29" s="145">
        <v>1</v>
      </c>
      <c r="F29" s="107" t="s">
        <v>41</v>
      </c>
      <c r="G29" s="107">
        <v>1</v>
      </c>
      <c r="H29" s="108">
        <v>1</v>
      </c>
      <c r="I29" s="107"/>
      <c r="J29" s="107"/>
      <c r="K29" s="107"/>
      <c r="L29" s="107"/>
      <c r="M29" s="107"/>
      <c r="N29" s="107"/>
      <c r="O29" s="107"/>
      <c r="P29" s="107"/>
      <c r="Q29" s="107"/>
      <c r="R29" s="107"/>
      <c r="S29" s="107"/>
      <c r="T29" s="107">
        <v>1</v>
      </c>
      <c r="U29" s="221"/>
      <c r="V29" s="103">
        <f t="shared" si="2"/>
        <v>1</v>
      </c>
      <c r="W29" s="150" t="s">
        <v>313</v>
      </c>
      <c r="X29" s="171" t="s">
        <v>853</v>
      </c>
      <c r="Y29" s="222" t="s">
        <v>662</v>
      </c>
      <c r="Z29" s="107" t="s">
        <v>275</v>
      </c>
    </row>
    <row r="30" spans="1:26" s="82" customFormat="1" ht="165">
      <c r="A30" s="106" t="s">
        <v>271</v>
      </c>
      <c r="B30" s="106" t="s">
        <v>629</v>
      </c>
      <c r="C30" s="101" t="s">
        <v>273</v>
      </c>
      <c r="D30" s="145">
        <v>1</v>
      </c>
      <c r="E30" s="145">
        <v>1</v>
      </c>
      <c r="F30" s="107" t="s">
        <v>41</v>
      </c>
      <c r="G30" s="107">
        <v>1</v>
      </c>
      <c r="H30" s="108">
        <v>1</v>
      </c>
      <c r="I30" s="107"/>
      <c r="J30" s="107"/>
      <c r="K30" s="107"/>
      <c r="L30" s="107"/>
      <c r="M30" s="107"/>
      <c r="N30" s="107"/>
      <c r="O30" s="107"/>
      <c r="P30" s="107"/>
      <c r="Q30" s="107"/>
      <c r="R30" s="107"/>
      <c r="S30" s="107"/>
      <c r="T30" s="107">
        <v>1</v>
      </c>
      <c r="U30" s="221"/>
      <c r="V30" s="103">
        <f t="shared" si="2"/>
        <v>1</v>
      </c>
      <c r="W30" s="150" t="s">
        <v>630</v>
      </c>
      <c r="X30" s="171" t="s">
        <v>854</v>
      </c>
      <c r="Y30" s="222" t="s">
        <v>662</v>
      </c>
      <c r="Z30" s="107" t="s">
        <v>275</v>
      </c>
    </row>
    <row r="31" spans="1:26" s="82" customFormat="1" ht="120">
      <c r="A31" s="106" t="s">
        <v>271</v>
      </c>
      <c r="B31" s="106" t="s">
        <v>631</v>
      </c>
      <c r="C31" s="101" t="s">
        <v>273</v>
      </c>
      <c r="D31" s="145">
        <v>1</v>
      </c>
      <c r="E31" s="145">
        <v>1</v>
      </c>
      <c r="F31" s="107" t="s">
        <v>41</v>
      </c>
      <c r="G31" s="107">
        <v>1</v>
      </c>
      <c r="H31" s="108">
        <v>1</v>
      </c>
      <c r="I31" s="107"/>
      <c r="J31" s="107"/>
      <c r="K31" s="107"/>
      <c r="L31" s="107"/>
      <c r="M31" s="107"/>
      <c r="N31" s="107"/>
      <c r="O31" s="107"/>
      <c r="P31" s="107"/>
      <c r="Q31" s="107"/>
      <c r="R31" s="107"/>
      <c r="S31" s="107"/>
      <c r="T31" s="107">
        <v>1</v>
      </c>
      <c r="U31" s="221"/>
      <c r="V31" s="103">
        <f t="shared" si="2"/>
        <v>1</v>
      </c>
      <c r="W31" s="150" t="s">
        <v>632</v>
      </c>
      <c r="X31" s="171" t="s">
        <v>855</v>
      </c>
      <c r="Y31" s="222" t="s">
        <v>662</v>
      </c>
      <c r="Z31" s="107" t="s">
        <v>275</v>
      </c>
    </row>
    <row r="32" spans="1:26" s="82" customFormat="1" ht="195">
      <c r="A32" s="106" t="s">
        <v>271</v>
      </c>
      <c r="B32" s="106" t="s">
        <v>314</v>
      </c>
      <c r="C32" s="101" t="s">
        <v>273</v>
      </c>
      <c r="D32" s="145"/>
      <c r="E32" s="145">
        <v>1</v>
      </c>
      <c r="F32" s="107" t="s">
        <v>41</v>
      </c>
      <c r="G32" s="107">
        <v>1</v>
      </c>
      <c r="H32" s="108">
        <v>1</v>
      </c>
      <c r="I32" s="107"/>
      <c r="J32" s="107"/>
      <c r="K32" s="107"/>
      <c r="L32" s="107">
        <v>1</v>
      </c>
      <c r="M32" s="107"/>
      <c r="N32" s="107"/>
      <c r="O32" s="107"/>
      <c r="P32" s="107"/>
      <c r="Q32" s="107"/>
      <c r="R32" s="107"/>
      <c r="S32" s="107"/>
      <c r="T32" s="107"/>
      <c r="U32" s="221"/>
      <c r="V32" s="103">
        <f t="shared" si="2"/>
        <v>1</v>
      </c>
      <c r="W32" s="150" t="s">
        <v>315</v>
      </c>
      <c r="X32" s="171" t="s">
        <v>881</v>
      </c>
      <c r="Y32" s="222" t="s">
        <v>662</v>
      </c>
      <c r="Z32" s="107" t="s">
        <v>275</v>
      </c>
    </row>
    <row r="33" spans="1:26" s="82" customFormat="1" ht="285">
      <c r="A33" s="106" t="s">
        <v>271</v>
      </c>
      <c r="B33" s="106" t="s">
        <v>316</v>
      </c>
      <c r="C33" s="101" t="s">
        <v>317</v>
      </c>
      <c r="D33" s="145"/>
      <c r="E33" s="145"/>
      <c r="F33" s="107" t="s">
        <v>41</v>
      </c>
      <c r="G33" s="107">
        <v>1</v>
      </c>
      <c r="H33" s="108">
        <v>1</v>
      </c>
      <c r="I33" s="107"/>
      <c r="J33" s="107"/>
      <c r="K33" s="107"/>
      <c r="L33" s="107"/>
      <c r="M33" s="107">
        <v>1</v>
      </c>
      <c r="N33" s="107"/>
      <c r="O33" s="107"/>
      <c r="P33" s="107"/>
      <c r="Q33" s="107"/>
      <c r="R33" s="107"/>
      <c r="S33" s="107"/>
      <c r="T33" s="107"/>
      <c r="U33" s="221"/>
      <c r="V33" s="103">
        <f t="shared" si="2"/>
        <v>1</v>
      </c>
      <c r="W33" s="150" t="s">
        <v>318</v>
      </c>
      <c r="X33" s="171" t="s">
        <v>882</v>
      </c>
      <c r="Y33" s="222" t="s">
        <v>662</v>
      </c>
      <c r="Z33" s="107" t="s">
        <v>319</v>
      </c>
    </row>
    <row r="34" spans="1:26" s="82" customFormat="1" ht="71.25">
      <c r="A34" s="106" t="s">
        <v>271</v>
      </c>
      <c r="B34" s="106" t="s">
        <v>320</v>
      </c>
      <c r="C34" s="101" t="s">
        <v>273</v>
      </c>
      <c r="D34" s="145"/>
      <c r="E34" s="145"/>
      <c r="F34" s="107" t="s">
        <v>41</v>
      </c>
      <c r="G34" s="107">
        <v>1</v>
      </c>
      <c r="H34" s="108">
        <v>1</v>
      </c>
      <c r="I34" s="107"/>
      <c r="J34" s="107"/>
      <c r="K34" s="107"/>
      <c r="L34" s="107">
        <v>1</v>
      </c>
      <c r="M34" s="107"/>
      <c r="N34" s="107"/>
      <c r="O34" s="107"/>
      <c r="P34" s="107"/>
      <c r="Q34" s="107"/>
      <c r="R34" s="107"/>
      <c r="S34" s="107"/>
      <c r="T34" s="107"/>
      <c r="U34" s="221"/>
      <c r="V34" s="103">
        <f t="shared" si="2"/>
        <v>1</v>
      </c>
      <c r="W34" s="150" t="s">
        <v>321</v>
      </c>
      <c r="X34" s="171" t="s">
        <v>883</v>
      </c>
      <c r="Y34" s="222" t="s">
        <v>662</v>
      </c>
      <c r="Z34" s="107" t="s">
        <v>275</v>
      </c>
    </row>
    <row r="35" spans="1:26" s="82" customFormat="1" ht="135">
      <c r="A35" s="106" t="s">
        <v>271</v>
      </c>
      <c r="B35" s="106" t="s">
        <v>322</v>
      </c>
      <c r="C35" s="101" t="s">
        <v>273</v>
      </c>
      <c r="D35" s="145"/>
      <c r="E35" s="145"/>
      <c r="F35" s="107" t="s">
        <v>41</v>
      </c>
      <c r="G35" s="107">
        <v>1</v>
      </c>
      <c r="H35" s="108">
        <v>1</v>
      </c>
      <c r="I35" s="107"/>
      <c r="J35" s="107"/>
      <c r="K35" s="107">
        <v>1</v>
      </c>
      <c r="L35" s="107"/>
      <c r="M35" s="107"/>
      <c r="N35" s="107"/>
      <c r="O35" s="107"/>
      <c r="P35" s="107"/>
      <c r="Q35" s="107"/>
      <c r="R35" s="107"/>
      <c r="S35" s="107"/>
      <c r="T35" s="107"/>
      <c r="U35" s="221"/>
      <c r="V35" s="103">
        <f t="shared" si="2"/>
        <v>1</v>
      </c>
      <c r="W35" s="150" t="s">
        <v>323</v>
      </c>
      <c r="X35" s="171" t="s">
        <v>884</v>
      </c>
      <c r="Y35" s="222" t="s">
        <v>662</v>
      </c>
      <c r="Z35" s="107" t="s">
        <v>275</v>
      </c>
    </row>
    <row r="36" spans="1:26" s="82" customFormat="1" ht="150">
      <c r="A36" s="106" t="s">
        <v>271</v>
      </c>
      <c r="B36" s="106" t="s">
        <v>633</v>
      </c>
      <c r="C36" s="101" t="s">
        <v>273</v>
      </c>
      <c r="D36" s="145">
        <v>1</v>
      </c>
      <c r="E36" s="145">
        <v>1</v>
      </c>
      <c r="F36" s="107" t="s">
        <v>41</v>
      </c>
      <c r="G36" s="107">
        <v>1</v>
      </c>
      <c r="H36" s="108">
        <v>1</v>
      </c>
      <c r="I36" s="107"/>
      <c r="J36" s="107"/>
      <c r="K36" s="107"/>
      <c r="L36" s="107"/>
      <c r="M36" s="107"/>
      <c r="N36" s="107"/>
      <c r="O36" s="107"/>
      <c r="P36" s="107"/>
      <c r="Q36" s="107"/>
      <c r="R36" s="107"/>
      <c r="S36" s="107"/>
      <c r="T36" s="107">
        <v>1</v>
      </c>
      <c r="U36" s="221"/>
      <c r="V36" s="103">
        <f t="shared" si="2"/>
        <v>1</v>
      </c>
      <c r="W36" s="150" t="s">
        <v>324</v>
      </c>
      <c r="X36" s="171" t="s">
        <v>856</v>
      </c>
      <c r="Y36" s="222" t="s">
        <v>662</v>
      </c>
      <c r="Z36" s="107" t="s">
        <v>275</v>
      </c>
    </row>
    <row r="37" spans="1:26" s="82" customFormat="1" ht="135">
      <c r="A37" s="106" t="s">
        <v>271</v>
      </c>
      <c r="B37" s="106" t="s">
        <v>634</v>
      </c>
      <c r="C37" s="101" t="s">
        <v>273</v>
      </c>
      <c r="D37" s="145">
        <v>1</v>
      </c>
      <c r="E37" s="145">
        <v>1</v>
      </c>
      <c r="F37" s="107" t="s">
        <v>41</v>
      </c>
      <c r="G37" s="107">
        <v>1</v>
      </c>
      <c r="H37" s="108">
        <v>1</v>
      </c>
      <c r="I37" s="107"/>
      <c r="J37" s="107"/>
      <c r="K37" s="107"/>
      <c r="L37" s="107"/>
      <c r="M37" s="107"/>
      <c r="N37" s="107"/>
      <c r="O37" s="107"/>
      <c r="P37" s="107">
        <v>1</v>
      </c>
      <c r="Q37" s="107"/>
      <c r="R37" s="107"/>
      <c r="S37" s="107"/>
      <c r="T37" s="107"/>
      <c r="U37" s="221"/>
      <c r="V37" s="103">
        <f>+SUM(I37:T37)/H37</f>
        <v>1</v>
      </c>
      <c r="W37" s="150" t="s">
        <v>635</v>
      </c>
      <c r="X37" s="171" t="s">
        <v>857</v>
      </c>
      <c r="Y37" s="222" t="s">
        <v>662</v>
      </c>
      <c r="Z37" s="107" t="s">
        <v>281</v>
      </c>
    </row>
    <row r="38" spans="1:26" s="82" customFormat="1" ht="150">
      <c r="A38" s="106" t="s">
        <v>271</v>
      </c>
      <c r="B38" s="106" t="s">
        <v>325</v>
      </c>
      <c r="C38" s="101" t="s">
        <v>273</v>
      </c>
      <c r="D38" s="145">
        <v>1</v>
      </c>
      <c r="E38" s="145">
        <v>1</v>
      </c>
      <c r="F38" s="107" t="s">
        <v>41</v>
      </c>
      <c r="G38" s="107">
        <v>1</v>
      </c>
      <c r="H38" s="108">
        <v>1</v>
      </c>
      <c r="I38" s="107"/>
      <c r="J38" s="107"/>
      <c r="K38" s="107"/>
      <c r="L38" s="107"/>
      <c r="M38" s="107"/>
      <c r="N38" s="107"/>
      <c r="O38" s="107"/>
      <c r="P38" s="107">
        <v>1</v>
      </c>
      <c r="Q38" s="107"/>
      <c r="R38" s="107"/>
      <c r="S38" s="107"/>
      <c r="T38" s="107"/>
      <c r="U38" s="221"/>
      <c r="V38" s="103">
        <f t="shared" ref="V38:V40" si="3">+SUM(I38:T38)/H38</f>
        <v>1</v>
      </c>
      <c r="W38" s="150" t="s">
        <v>636</v>
      </c>
      <c r="X38" s="171" t="s">
        <v>885</v>
      </c>
      <c r="Y38" s="222" t="s">
        <v>662</v>
      </c>
      <c r="Z38" s="107" t="s">
        <v>281</v>
      </c>
    </row>
    <row r="39" spans="1:26" s="82" customFormat="1" ht="99.75">
      <c r="A39" s="106" t="s">
        <v>271</v>
      </c>
      <c r="B39" s="106" t="s">
        <v>326</v>
      </c>
      <c r="C39" s="101" t="s">
        <v>273</v>
      </c>
      <c r="D39" s="145">
        <v>1</v>
      </c>
      <c r="E39" s="145">
        <v>1</v>
      </c>
      <c r="F39" s="107" t="s">
        <v>41</v>
      </c>
      <c r="G39" s="107">
        <v>0</v>
      </c>
      <c r="H39" s="108">
        <v>1</v>
      </c>
      <c r="I39" s="107"/>
      <c r="J39" s="107"/>
      <c r="K39" s="107"/>
      <c r="L39" s="107"/>
      <c r="M39" s="107"/>
      <c r="N39" s="107">
        <v>1</v>
      </c>
      <c r="O39" s="107"/>
      <c r="P39" s="107"/>
      <c r="Q39" s="107"/>
      <c r="R39" s="107"/>
      <c r="S39" s="107"/>
      <c r="T39" s="107"/>
      <c r="U39" s="221"/>
      <c r="V39" s="103">
        <f t="shared" si="3"/>
        <v>1</v>
      </c>
      <c r="W39" s="150" t="s">
        <v>327</v>
      </c>
      <c r="X39" s="171" t="s">
        <v>886</v>
      </c>
      <c r="Y39" s="222" t="s">
        <v>662</v>
      </c>
      <c r="Z39" s="107" t="s">
        <v>281</v>
      </c>
    </row>
    <row r="40" spans="1:26" s="82" customFormat="1" ht="210">
      <c r="A40" s="106" t="s">
        <v>271</v>
      </c>
      <c r="B40" s="106" t="s">
        <v>328</v>
      </c>
      <c r="C40" s="101" t="s">
        <v>273</v>
      </c>
      <c r="D40" s="145">
        <v>1</v>
      </c>
      <c r="E40" s="145">
        <v>1</v>
      </c>
      <c r="F40" s="107" t="s">
        <v>41</v>
      </c>
      <c r="G40" s="107">
        <v>0</v>
      </c>
      <c r="H40" s="108">
        <v>2</v>
      </c>
      <c r="I40" s="107"/>
      <c r="J40" s="107"/>
      <c r="K40" s="107"/>
      <c r="L40" s="107"/>
      <c r="M40" s="107"/>
      <c r="N40" s="107">
        <v>1</v>
      </c>
      <c r="O40" s="107"/>
      <c r="P40" s="107">
        <v>1</v>
      </c>
      <c r="Q40" s="107"/>
      <c r="R40" s="107"/>
      <c r="S40" s="107"/>
      <c r="T40" s="107"/>
      <c r="U40" s="221"/>
      <c r="V40" s="103">
        <f t="shared" si="3"/>
        <v>1</v>
      </c>
      <c r="W40" s="150" t="s">
        <v>329</v>
      </c>
      <c r="X40" s="171" t="s">
        <v>887</v>
      </c>
      <c r="Y40" s="222" t="s">
        <v>662</v>
      </c>
      <c r="Z40" s="107" t="s">
        <v>275</v>
      </c>
    </row>
    <row r="41" spans="1:26" s="82" customFormat="1" ht="180">
      <c r="A41" s="106" t="s">
        <v>271</v>
      </c>
      <c r="B41" s="106" t="s">
        <v>637</v>
      </c>
      <c r="C41" s="101" t="s">
        <v>273</v>
      </c>
      <c r="D41" s="145">
        <v>1</v>
      </c>
      <c r="E41" s="145">
        <v>1</v>
      </c>
      <c r="F41" s="107" t="s">
        <v>41</v>
      </c>
      <c r="G41" s="107">
        <v>1</v>
      </c>
      <c r="H41" s="108">
        <v>1</v>
      </c>
      <c r="I41" s="107"/>
      <c r="J41" s="107"/>
      <c r="K41" s="107"/>
      <c r="L41" s="107"/>
      <c r="M41" s="107"/>
      <c r="N41" s="107"/>
      <c r="O41" s="107"/>
      <c r="P41" s="107"/>
      <c r="Q41" s="107"/>
      <c r="R41" s="107"/>
      <c r="S41" s="107"/>
      <c r="T41" s="107">
        <v>1</v>
      </c>
      <c r="U41" s="221"/>
      <c r="V41" s="103">
        <f>+SUM(I41:T41)/H41</f>
        <v>1</v>
      </c>
      <c r="W41" s="150" t="s">
        <v>638</v>
      </c>
      <c r="X41" s="171" t="s">
        <v>858</v>
      </c>
      <c r="Y41" s="222" t="s">
        <v>662</v>
      </c>
      <c r="Z41" s="107" t="s">
        <v>275</v>
      </c>
    </row>
    <row r="42" spans="1:26" s="70" customFormat="1" ht="21.75" customHeight="1">
      <c r="A42" s="375" t="s">
        <v>330</v>
      </c>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row>
    <row r="43" spans="1:26" s="82" customFormat="1" ht="195">
      <c r="A43" s="106" t="s">
        <v>271</v>
      </c>
      <c r="B43" s="106" t="s">
        <v>639</v>
      </c>
      <c r="C43" s="101" t="s">
        <v>273</v>
      </c>
      <c r="D43" s="145">
        <v>1</v>
      </c>
      <c r="E43" s="145">
        <v>1</v>
      </c>
      <c r="F43" s="107" t="s">
        <v>41</v>
      </c>
      <c r="G43" s="107">
        <v>0.7</v>
      </c>
      <c r="H43" s="108">
        <v>1</v>
      </c>
      <c r="I43" s="107"/>
      <c r="J43" s="107"/>
      <c r="K43" s="107"/>
      <c r="L43" s="107"/>
      <c r="M43" s="107"/>
      <c r="N43" s="107"/>
      <c r="O43" s="107"/>
      <c r="P43" s="107"/>
      <c r="Q43" s="107"/>
      <c r="R43" s="107"/>
      <c r="S43" s="107"/>
      <c r="T43" s="107">
        <v>1</v>
      </c>
      <c r="U43" s="221"/>
      <c r="V43" s="103">
        <f t="shared" ref="V43:V46" si="4">+SUM(I43:T43)/H43</f>
        <v>1</v>
      </c>
      <c r="W43" s="150" t="s">
        <v>640</v>
      </c>
      <c r="X43" s="171" t="s">
        <v>859</v>
      </c>
      <c r="Y43" s="222" t="s">
        <v>662</v>
      </c>
      <c r="Z43" s="107" t="s">
        <v>275</v>
      </c>
    </row>
    <row r="44" spans="1:26" s="82" customFormat="1" ht="150">
      <c r="A44" s="106" t="s">
        <v>271</v>
      </c>
      <c r="B44" s="106" t="s">
        <v>641</v>
      </c>
      <c r="C44" s="101" t="s">
        <v>273</v>
      </c>
      <c r="D44" s="145">
        <v>1</v>
      </c>
      <c r="E44" s="145">
        <v>1</v>
      </c>
      <c r="F44" s="107" t="s">
        <v>41</v>
      </c>
      <c r="G44" s="107">
        <v>0</v>
      </c>
      <c r="H44" s="108">
        <v>1</v>
      </c>
      <c r="I44" s="107"/>
      <c r="J44" s="107"/>
      <c r="K44" s="107"/>
      <c r="L44" s="107"/>
      <c r="M44" s="107"/>
      <c r="N44" s="107"/>
      <c r="O44" s="107"/>
      <c r="P44" s="107"/>
      <c r="Q44" s="107"/>
      <c r="R44" s="107">
        <v>1</v>
      </c>
      <c r="S44" s="107"/>
      <c r="T44" s="107"/>
      <c r="U44" s="221"/>
      <c r="V44" s="103">
        <f t="shared" si="4"/>
        <v>1</v>
      </c>
      <c r="W44" s="150" t="s">
        <v>642</v>
      </c>
      <c r="X44" s="171" t="s">
        <v>860</v>
      </c>
      <c r="Y44" s="222" t="s">
        <v>662</v>
      </c>
      <c r="Z44" s="107" t="s">
        <v>331</v>
      </c>
    </row>
    <row r="45" spans="1:26" s="82" customFormat="1" ht="195">
      <c r="A45" s="106" t="s">
        <v>271</v>
      </c>
      <c r="B45" s="106" t="s">
        <v>332</v>
      </c>
      <c r="C45" s="101" t="s">
        <v>273</v>
      </c>
      <c r="D45" s="145">
        <v>1</v>
      </c>
      <c r="E45" s="145">
        <v>1</v>
      </c>
      <c r="F45" s="107" t="s">
        <v>41</v>
      </c>
      <c r="G45" s="107">
        <v>1</v>
      </c>
      <c r="H45" s="108">
        <v>2</v>
      </c>
      <c r="I45" s="107"/>
      <c r="J45" s="107"/>
      <c r="K45" s="107"/>
      <c r="L45" s="107"/>
      <c r="M45" s="107"/>
      <c r="N45" s="107"/>
      <c r="O45" s="107">
        <v>1</v>
      </c>
      <c r="P45" s="107"/>
      <c r="Q45" s="107"/>
      <c r="R45" s="107"/>
      <c r="S45" s="107"/>
      <c r="T45" s="107">
        <v>1</v>
      </c>
      <c r="U45" s="221"/>
      <c r="V45" s="103">
        <f t="shared" si="4"/>
        <v>1</v>
      </c>
      <c r="W45" s="150" t="s">
        <v>333</v>
      </c>
      <c r="X45" s="171" t="s">
        <v>861</v>
      </c>
      <c r="Y45" s="222" t="s">
        <v>662</v>
      </c>
      <c r="Z45" s="107" t="s">
        <v>275</v>
      </c>
    </row>
    <row r="46" spans="1:26" s="82" customFormat="1" ht="105">
      <c r="A46" s="106" t="s">
        <v>271</v>
      </c>
      <c r="B46" s="106" t="s">
        <v>334</v>
      </c>
      <c r="C46" s="101" t="s">
        <v>273</v>
      </c>
      <c r="D46" s="145"/>
      <c r="E46" s="145"/>
      <c r="F46" s="107" t="s">
        <v>41</v>
      </c>
      <c r="G46" s="107">
        <v>0</v>
      </c>
      <c r="H46" s="108">
        <v>3</v>
      </c>
      <c r="I46" s="107"/>
      <c r="J46" s="107"/>
      <c r="K46" s="107"/>
      <c r="L46" s="107"/>
      <c r="M46" s="107">
        <v>1</v>
      </c>
      <c r="N46" s="107"/>
      <c r="O46" s="107"/>
      <c r="P46" s="107">
        <v>2</v>
      </c>
      <c r="Q46" s="107"/>
      <c r="R46" s="107"/>
      <c r="S46" s="107"/>
      <c r="T46" s="107"/>
      <c r="U46" s="221"/>
      <c r="V46" s="103">
        <f t="shared" si="4"/>
        <v>1</v>
      </c>
      <c r="W46" s="150" t="s">
        <v>335</v>
      </c>
      <c r="X46" s="171" t="s">
        <v>888</v>
      </c>
      <c r="Y46" s="222" t="s">
        <v>662</v>
      </c>
      <c r="Z46" s="107" t="s">
        <v>275</v>
      </c>
    </row>
    <row r="47" spans="1:26" s="82" customFormat="1" ht="165">
      <c r="A47" s="106" t="s">
        <v>271</v>
      </c>
      <c r="B47" s="106" t="s">
        <v>336</v>
      </c>
      <c r="C47" s="101" t="s">
        <v>273</v>
      </c>
      <c r="D47" s="145">
        <v>1</v>
      </c>
      <c r="E47" s="145">
        <v>1</v>
      </c>
      <c r="F47" s="107" t="s">
        <v>41</v>
      </c>
      <c r="G47" s="107">
        <v>0.2</v>
      </c>
      <c r="H47" s="108">
        <v>2</v>
      </c>
      <c r="I47" s="107"/>
      <c r="J47" s="107"/>
      <c r="K47" s="107"/>
      <c r="L47" s="107"/>
      <c r="M47" s="107"/>
      <c r="N47" s="107"/>
      <c r="O47" s="107">
        <v>1</v>
      </c>
      <c r="P47" s="107"/>
      <c r="Q47" s="107"/>
      <c r="R47" s="107"/>
      <c r="S47" s="107">
        <v>1</v>
      </c>
      <c r="T47" s="107"/>
      <c r="U47" s="221"/>
      <c r="V47" s="103">
        <f>+SUM(I47:T47)/H47</f>
        <v>1</v>
      </c>
      <c r="W47" s="150" t="s">
        <v>337</v>
      </c>
      <c r="X47" s="171" t="s">
        <v>862</v>
      </c>
      <c r="Y47" s="222" t="s">
        <v>662</v>
      </c>
      <c r="Z47" s="107" t="s">
        <v>275</v>
      </c>
    </row>
    <row r="48" spans="1:26" s="70" customFormat="1" ht="18.75" customHeight="1">
      <c r="A48" s="375" t="s">
        <v>338</v>
      </c>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row>
    <row r="49" spans="1:26" s="82" customFormat="1" ht="75">
      <c r="A49" s="106" t="s">
        <v>271</v>
      </c>
      <c r="B49" s="106" t="s">
        <v>339</v>
      </c>
      <c r="C49" s="101" t="s">
        <v>340</v>
      </c>
      <c r="D49" s="145"/>
      <c r="E49" s="145"/>
      <c r="F49" s="107" t="s">
        <v>41</v>
      </c>
      <c r="G49" s="107">
        <v>1</v>
      </c>
      <c r="H49" s="108">
        <v>2</v>
      </c>
      <c r="I49" s="107"/>
      <c r="J49" s="107"/>
      <c r="K49" s="107"/>
      <c r="L49" s="107"/>
      <c r="M49" s="107">
        <v>1</v>
      </c>
      <c r="N49" s="107"/>
      <c r="O49" s="107"/>
      <c r="P49" s="107"/>
      <c r="Q49" s="107">
        <v>1</v>
      </c>
      <c r="R49" s="107"/>
      <c r="S49" s="107"/>
      <c r="T49" s="107"/>
      <c r="U49" s="221"/>
      <c r="V49" s="103">
        <f>+SUM(I49:T49)/H49</f>
        <v>1</v>
      </c>
      <c r="W49" s="150" t="s">
        <v>341</v>
      </c>
      <c r="X49" s="171" t="s">
        <v>889</v>
      </c>
      <c r="Y49" s="222" t="s">
        <v>662</v>
      </c>
      <c r="Z49" s="107" t="s">
        <v>275</v>
      </c>
    </row>
    <row r="50" spans="1:26" s="82" customFormat="1" ht="71.25">
      <c r="A50" s="106" t="s">
        <v>271</v>
      </c>
      <c r="B50" s="106" t="s">
        <v>342</v>
      </c>
      <c r="C50" s="101" t="s">
        <v>273</v>
      </c>
      <c r="D50" s="145"/>
      <c r="E50" s="145"/>
      <c r="F50" s="107" t="s">
        <v>41</v>
      </c>
      <c r="G50" s="107">
        <v>0</v>
      </c>
      <c r="H50" s="108">
        <v>1</v>
      </c>
      <c r="I50" s="107"/>
      <c r="J50" s="107"/>
      <c r="K50" s="107"/>
      <c r="L50" s="107"/>
      <c r="M50" s="107">
        <v>1</v>
      </c>
      <c r="N50" s="107"/>
      <c r="O50" s="107"/>
      <c r="P50" s="107"/>
      <c r="Q50" s="107"/>
      <c r="R50" s="107"/>
      <c r="S50" s="107"/>
      <c r="T50" s="107"/>
      <c r="U50" s="221"/>
      <c r="V50" s="103">
        <f t="shared" ref="V50:V53" si="5">+SUM(I50:T50)/H50</f>
        <v>1</v>
      </c>
      <c r="W50" s="150" t="s">
        <v>343</v>
      </c>
      <c r="X50" s="171" t="s">
        <v>890</v>
      </c>
      <c r="Y50" s="222" t="s">
        <v>662</v>
      </c>
      <c r="Z50" s="107" t="s">
        <v>275</v>
      </c>
    </row>
    <row r="51" spans="1:26" s="82" customFormat="1" ht="105">
      <c r="A51" s="106" t="s">
        <v>271</v>
      </c>
      <c r="B51" s="106" t="s">
        <v>344</v>
      </c>
      <c r="C51" s="101" t="s">
        <v>273</v>
      </c>
      <c r="D51" s="145"/>
      <c r="E51" s="145"/>
      <c r="F51" s="107" t="s">
        <v>41</v>
      </c>
      <c r="G51" s="107">
        <v>1</v>
      </c>
      <c r="H51" s="108">
        <v>2</v>
      </c>
      <c r="I51" s="107"/>
      <c r="J51" s="107"/>
      <c r="K51" s="107">
        <v>1</v>
      </c>
      <c r="L51" s="107"/>
      <c r="M51" s="107"/>
      <c r="N51" s="107"/>
      <c r="O51" s="107"/>
      <c r="P51" s="107"/>
      <c r="Q51" s="107">
        <v>1</v>
      </c>
      <c r="R51" s="107"/>
      <c r="S51" s="107"/>
      <c r="T51" s="107"/>
      <c r="U51" s="221"/>
      <c r="V51" s="103">
        <f t="shared" si="5"/>
        <v>1</v>
      </c>
      <c r="W51" s="150" t="s">
        <v>345</v>
      </c>
      <c r="X51" s="171" t="s">
        <v>891</v>
      </c>
      <c r="Y51" s="222" t="s">
        <v>662</v>
      </c>
      <c r="Z51" s="107" t="s">
        <v>275</v>
      </c>
    </row>
    <row r="52" spans="1:26" s="82" customFormat="1" ht="180">
      <c r="A52" s="106" t="s">
        <v>271</v>
      </c>
      <c r="B52" s="106" t="s">
        <v>346</v>
      </c>
      <c r="C52" s="101" t="s">
        <v>273</v>
      </c>
      <c r="D52" s="145">
        <v>1</v>
      </c>
      <c r="E52" s="145">
        <v>1</v>
      </c>
      <c r="F52" s="107" t="s">
        <v>41</v>
      </c>
      <c r="G52" s="107">
        <v>1</v>
      </c>
      <c r="H52" s="108">
        <v>2</v>
      </c>
      <c r="I52" s="107"/>
      <c r="J52" s="107"/>
      <c r="K52" s="107"/>
      <c r="L52" s="107"/>
      <c r="M52" s="107"/>
      <c r="N52" s="107"/>
      <c r="O52" s="107">
        <v>1</v>
      </c>
      <c r="P52" s="107"/>
      <c r="Q52" s="107"/>
      <c r="R52" s="107"/>
      <c r="S52" s="107">
        <v>1</v>
      </c>
      <c r="T52" s="107"/>
      <c r="U52" s="221"/>
      <c r="V52" s="103">
        <f>+SUM(I52:T52)/H52</f>
        <v>1</v>
      </c>
      <c r="W52" s="150" t="s">
        <v>347</v>
      </c>
      <c r="X52" s="171" t="s">
        <v>863</v>
      </c>
      <c r="Y52" s="222" t="s">
        <v>662</v>
      </c>
      <c r="Z52" s="107" t="s">
        <v>275</v>
      </c>
    </row>
    <row r="53" spans="1:26" s="82" customFormat="1" ht="195">
      <c r="A53" s="106" t="s">
        <v>271</v>
      </c>
      <c r="B53" s="106" t="s">
        <v>643</v>
      </c>
      <c r="C53" s="101" t="s">
        <v>273</v>
      </c>
      <c r="D53" s="145">
        <v>1</v>
      </c>
      <c r="E53" s="145">
        <v>1</v>
      </c>
      <c r="F53" s="107" t="s">
        <v>41</v>
      </c>
      <c r="G53" s="107">
        <v>0</v>
      </c>
      <c r="H53" s="108">
        <v>1</v>
      </c>
      <c r="I53" s="107"/>
      <c r="J53" s="107"/>
      <c r="K53" s="107"/>
      <c r="L53" s="107"/>
      <c r="M53" s="107"/>
      <c r="N53" s="107"/>
      <c r="O53" s="107"/>
      <c r="P53" s="107"/>
      <c r="Q53" s="107"/>
      <c r="R53" s="107"/>
      <c r="S53" s="107"/>
      <c r="T53" s="107">
        <v>1</v>
      </c>
      <c r="U53" s="221"/>
      <c r="V53" s="103">
        <f t="shared" si="5"/>
        <v>1</v>
      </c>
      <c r="W53" s="150" t="s">
        <v>644</v>
      </c>
      <c r="X53" s="171" t="s">
        <v>864</v>
      </c>
      <c r="Y53" s="222" t="s">
        <v>662</v>
      </c>
      <c r="Z53" s="107" t="s">
        <v>275</v>
      </c>
    </row>
    <row r="54" spans="1:26" ht="15.75">
      <c r="C54" s="52"/>
      <c r="D54" s="52"/>
      <c r="E54" s="52"/>
      <c r="F54" s="52"/>
      <c r="G54" s="80"/>
      <c r="H54" s="80"/>
      <c r="I54" s="52"/>
      <c r="J54" s="52"/>
      <c r="K54" s="52"/>
      <c r="L54" s="52"/>
      <c r="M54" s="52"/>
      <c r="N54" s="52"/>
      <c r="O54" s="52"/>
      <c r="P54" s="52"/>
      <c r="Q54" s="52"/>
      <c r="R54" s="52"/>
      <c r="S54" s="52"/>
      <c r="T54" s="52"/>
      <c r="U54" s="52"/>
      <c r="V54" s="142"/>
    </row>
    <row r="55" spans="1:26" ht="31.5" customHeight="1">
      <c r="A55" s="203" t="s">
        <v>111</v>
      </c>
      <c r="B55" s="204">
        <v>45827</v>
      </c>
      <c r="C55" s="52"/>
      <c r="D55" s="52"/>
      <c r="E55" s="52"/>
      <c r="F55" s="52"/>
      <c r="G55" s="80"/>
      <c r="H55" s="80"/>
      <c r="I55" s="52"/>
      <c r="J55" s="52"/>
      <c r="K55" s="52"/>
      <c r="L55" s="52"/>
      <c r="M55" s="52"/>
      <c r="N55" s="52"/>
      <c r="O55" s="52"/>
      <c r="P55" s="52"/>
      <c r="Q55" s="52"/>
      <c r="R55" s="52"/>
      <c r="S55" s="52"/>
      <c r="T55" s="52"/>
      <c r="U55" s="52"/>
      <c r="V55" s="201"/>
      <c r="W55" s="52"/>
      <c r="X55" s="201"/>
      <c r="Y55" s="52"/>
      <c r="Z55" s="52"/>
    </row>
    <row r="56" spans="1:26" s="56" customFormat="1" ht="21.75" customHeight="1">
      <c r="C56" s="213"/>
      <c r="D56" s="80"/>
      <c r="E56" s="80"/>
      <c r="F56" s="80"/>
      <c r="G56" s="80"/>
      <c r="H56" s="241"/>
      <c r="I56" s="134" t="s">
        <v>27</v>
      </c>
      <c r="J56" s="134" t="s">
        <v>28</v>
      </c>
      <c r="K56" s="134" t="s">
        <v>29</v>
      </c>
      <c r="L56" s="134" t="s">
        <v>30</v>
      </c>
      <c r="M56" s="134" t="s">
        <v>349</v>
      </c>
      <c r="N56" s="134" t="s">
        <v>32</v>
      </c>
      <c r="O56" s="134" t="s">
        <v>33</v>
      </c>
      <c r="P56" s="134" t="s">
        <v>350</v>
      </c>
      <c r="Q56" s="134" t="s">
        <v>35</v>
      </c>
      <c r="R56" s="134" t="s">
        <v>36</v>
      </c>
      <c r="S56" s="134" t="s">
        <v>37</v>
      </c>
      <c r="T56" s="134" t="s">
        <v>38</v>
      </c>
      <c r="U56" s="213"/>
      <c r="V56" s="80"/>
      <c r="W56" s="213"/>
      <c r="X56" s="80"/>
      <c r="Y56" s="213"/>
      <c r="Z56" s="213"/>
    </row>
    <row r="57" spans="1:26" s="56" customFormat="1" ht="21.75" customHeight="1">
      <c r="A57" s="213"/>
      <c r="B57" s="213"/>
      <c r="C57" s="213"/>
      <c r="D57" s="80"/>
      <c r="E57" s="80"/>
      <c r="F57" s="338" t="s">
        <v>168</v>
      </c>
      <c r="G57" s="338"/>
      <c r="H57" s="338"/>
      <c r="I57" s="170">
        <f t="shared" ref="I57:T57" si="6">SUM(I8:I53)</f>
        <v>1</v>
      </c>
      <c r="J57" s="170">
        <f t="shared" si="6"/>
        <v>2</v>
      </c>
      <c r="K57" s="170">
        <f t="shared" si="6"/>
        <v>5</v>
      </c>
      <c r="L57" s="170">
        <f t="shared" si="6"/>
        <v>6</v>
      </c>
      <c r="M57" s="170">
        <f t="shared" si="6"/>
        <v>6</v>
      </c>
      <c r="N57" s="170">
        <f t="shared" si="6"/>
        <v>6</v>
      </c>
      <c r="O57" s="170">
        <f t="shared" si="6"/>
        <v>4</v>
      </c>
      <c r="P57" s="170">
        <f t="shared" si="6"/>
        <v>6</v>
      </c>
      <c r="Q57" s="170">
        <f t="shared" si="6"/>
        <v>4</v>
      </c>
      <c r="R57" s="170">
        <f t="shared" si="6"/>
        <v>1</v>
      </c>
      <c r="S57" s="170">
        <f t="shared" si="6"/>
        <v>3</v>
      </c>
      <c r="T57" s="170">
        <f t="shared" si="6"/>
        <v>8</v>
      </c>
      <c r="U57" s="213"/>
      <c r="V57" s="80"/>
      <c r="W57" s="213"/>
      <c r="X57" s="80"/>
      <c r="Y57" s="213"/>
      <c r="Z57" s="213"/>
    </row>
    <row r="58" spans="1:26" s="56" customFormat="1" ht="21.75" customHeight="1">
      <c r="A58" s="213"/>
      <c r="B58" s="213"/>
      <c r="C58" s="213"/>
      <c r="D58" s="80"/>
      <c r="E58" s="80"/>
      <c r="F58" s="338" t="s">
        <v>169</v>
      </c>
      <c r="G58" s="338"/>
      <c r="H58" s="338"/>
      <c r="I58" s="135"/>
      <c r="J58" s="135"/>
      <c r="K58" s="198">
        <f>+I57+J57+K57</f>
        <v>8</v>
      </c>
      <c r="L58" s="135"/>
      <c r="M58" s="135"/>
      <c r="N58" s="198">
        <f>L57+M57+N57</f>
        <v>18</v>
      </c>
      <c r="O58" s="135"/>
      <c r="P58" s="135"/>
      <c r="Q58" s="198">
        <f>O57+P57+Q57</f>
        <v>14</v>
      </c>
      <c r="R58" s="135"/>
      <c r="S58" s="135"/>
      <c r="T58" s="198">
        <f>R57+S57+T57</f>
        <v>12</v>
      </c>
      <c r="U58" s="213"/>
      <c r="V58" s="80"/>
      <c r="W58" s="213"/>
      <c r="X58" s="80"/>
      <c r="Y58" s="213"/>
      <c r="Z58" s="213"/>
    </row>
    <row r="59" spans="1:26" s="56" customFormat="1" ht="21.75" customHeight="1">
      <c r="A59" s="213"/>
      <c r="B59" s="213"/>
      <c r="C59" s="213"/>
      <c r="D59" s="80"/>
      <c r="E59" s="80"/>
      <c r="F59" s="338" t="s">
        <v>351</v>
      </c>
      <c r="G59" s="338"/>
      <c r="H59" s="338"/>
      <c r="I59" s="135"/>
      <c r="J59" s="135"/>
      <c r="K59" s="135"/>
      <c r="L59" s="135"/>
      <c r="M59" s="135"/>
      <c r="N59" s="198">
        <f>+K58+N58</f>
        <v>26</v>
      </c>
      <c r="O59" s="135"/>
      <c r="P59" s="135"/>
      <c r="Q59" s="135"/>
      <c r="R59" s="135"/>
      <c r="S59" s="135"/>
      <c r="T59" s="198">
        <f>+Q58+T58</f>
        <v>26</v>
      </c>
      <c r="U59" s="213"/>
      <c r="V59" s="80"/>
      <c r="W59" s="213"/>
      <c r="X59" s="80"/>
      <c r="Y59" s="213"/>
      <c r="Z59" s="213"/>
    </row>
    <row r="60" spans="1:26" s="56" customFormat="1" ht="21.75" customHeight="1">
      <c r="A60" s="213"/>
      <c r="B60" s="213"/>
      <c r="C60" s="213"/>
      <c r="D60" s="80"/>
      <c r="E60" s="80"/>
      <c r="F60" s="338" t="s">
        <v>352</v>
      </c>
      <c r="G60" s="338"/>
      <c r="H60" s="338"/>
      <c r="I60" s="135">
        <f>+I57</f>
        <v>1</v>
      </c>
      <c r="J60" s="135">
        <f>+I57+J57</f>
        <v>3</v>
      </c>
      <c r="K60" s="199">
        <f t="shared" ref="K60:S60" si="7">+J60+K57</f>
        <v>8</v>
      </c>
      <c r="L60" s="135">
        <f t="shared" si="7"/>
        <v>14</v>
      </c>
      <c r="M60" s="135">
        <f t="shared" si="7"/>
        <v>20</v>
      </c>
      <c r="N60" s="199">
        <f t="shared" si="7"/>
        <v>26</v>
      </c>
      <c r="O60" s="135">
        <f t="shared" si="7"/>
        <v>30</v>
      </c>
      <c r="P60" s="135">
        <f t="shared" si="7"/>
        <v>36</v>
      </c>
      <c r="Q60" s="199">
        <f t="shared" si="7"/>
        <v>40</v>
      </c>
      <c r="R60" s="135">
        <f t="shared" si="7"/>
        <v>41</v>
      </c>
      <c r="S60" s="135">
        <f t="shared" si="7"/>
        <v>44</v>
      </c>
      <c r="T60" s="199">
        <f>+S60+T57</f>
        <v>52</v>
      </c>
      <c r="U60" s="213"/>
      <c r="V60" s="80"/>
      <c r="W60" s="213"/>
      <c r="X60" s="80"/>
      <c r="Y60" s="213"/>
      <c r="Z60" s="213"/>
    </row>
    <row r="61" spans="1:26" s="56" customFormat="1" ht="15">
      <c r="A61" s="213"/>
      <c r="B61" s="213"/>
      <c r="C61" s="213"/>
      <c r="D61" s="80"/>
      <c r="E61" s="80"/>
      <c r="F61" s="338" t="s">
        <v>353</v>
      </c>
      <c r="G61" s="338"/>
      <c r="H61" s="338"/>
      <c r="I61" s="135"/>
      <c r="J61" s="135"/>
      <c r="K61" s="200">
        <f>+K60/$R65</f>
        <v>0.15384615384615385</v>
      </c>
      <c r="L61" s="135"/>
      <c r="M61" s="135"/>
      <c r="N61" s="200">
        <f>+N60/$R65</f>
        <v>0.5</v>
      </c>
      <c r="O61" s="135"/>
      <c r="P61" s="135"/>
      <c r="Q61" s="200">
        <f>+Q60/$R65</f>
        <v>0.76923076923076927</v>
      </c>
      <c r="R61" s="135"/>
      <c r="S61" s="135"/>
      <c r="T61" s="200">
        <f>+T60/$R65</f>
        <v>1</v>
      </c>
      <c r="U61" s="213"/>
      <c r="V61" s="80"/>
      <c r="W61" s="213"/>
      <c r="X61" s="80"/>
      <c r="Y61" s="213"/>
      <c r="Z61" s="213"/>
    </row>
    <row r="62" spans="1:26" ht="15"/>
    <row r="63" spans="1:26" s="57" customFormat="1" ht="15">
      <c r="G63" s="340" t="s">
        <v>965</v>
      </c>
      <c r="H63" s="341"/>
      <c r="I63" s="342" t="s">
        <v>355</v>
      </c>
      <c r="J63" s="342"/>
      <c r="K63" s="342"/>
      <c r="L63" s="342" t="s">
        <v>356</v>
      </c>
      <c r="M63" s="342"/>
      <c r="N63" s="342"/>
      <c r="O63" s="342" t="s">
        <v>357</v>
      </c>
      <c r="P63" s="342"/>
      <c r="Q63" s="342"/>
      <c r="R63" s="342" t="s">
        <v>358</v>
      </c>
      <c r="S63" s="342"/>
      <c r="T63" s="342"/>
    </row>
    <row r="64" spans="1:26" s="57" customFormat="1" ht="22.5" customHeight="1">
      <c r="G64" s="340"/>
      <c r="H64" s="341"/>
      <c r="I64" s="202">
        <f>+I65/$R65</f>
        <v>0.15384615384615385</v>
      </c>
      <c r="J64" s="343">
        <v>8</v>
      </c>
      <c r="K64" s="343"/>
      <c r="L64" s="202">
        <f>+L65/$R65</f>
        <v>0.5</v>
      </c>
      <c r="M64" s="343">
        <v>18</v>
      </c>
      <c r="N64" s="343"/>
      <c r="O64" s="202">
        <f>+O65/$R65</f>
        <v>0.76923076923076927</v>
      </c>
      <c r="P64" s="343">
        <v>14</v>
      </c>
      <c r="Q64" s="343"/>
      <c r="R64" s="202">
        <f>+R65/$R65</f>
        <v>1</v>
      </c>
      <c r="S64" s="343">
        <v>12</v>
      </c>
      <c r="T64" s="343"/>
    </row>
    <row r="65" spans="7:20" s="57" customFormat="1" ht="22.5" customHeight="1">
      <c r="G65" s="340"/>
      <c r="H65" s="341"/>
      <c r="I65" s="344">
        <f>+J64</f>
        <v>8</v>
      </c>
      <c r="J65" s="344"/>
      <c r="K65" s="344"/>
      <c r="L65" s="344">
        <f>+M64+I65</f>
        <v>26</v>
      </c>
      <c r="M65" s="344"/>
      <c r="N65" s="344"/>
      <c r="O65" s="344">
        <f>+P64+L65</f>
        <v>40</v>
      </c>
      <c r="P65" s="344"/>
      <c r="Q65" s="344"/>
      <c r="R65" s="344">
        <f>+S64+O65</f>
        <v>52</v>
      </c>
      <c r="S65" s="344"/>
      <c r="T65" s="344"/>
    </row>
  </sheetData>
  <protectedRanges>
    <protectedRange sqref="B34" name="Planeacion_12_1_1_1"/>
    <protectedRange sqref="B9" name="Planeacion_3_1_1_1"/>
    <protectedRange sqref="B15 B11" name="Planeacion_6_2_1_1_1"/>
    <protectedRange sqref="B33" name="Planeacion_17_3_1_1_1"/>
    <protectedRange sqref="B21:B26 B10 B13:B14 B19 B49:B51 B28:B29 B45:B46" name="Planeacion_21_3_1_1_1"/>
    <protectedRange sqref="B41" name="Planeacion_21_3_1_1_1_1"/>
    <protectedRange sqref="B43:B44" name="Planeacion_21_3_1_1_1_2"/>
    <protectedRange sqref="B47" name="Planeacion_21_3_1_1_1_3"/>
    <protectedRange sqref="B52:B53" name="Planeacion_21_3_1_1_1_4"/>
  </protectedRanges>
  <mergeCells count="43">
    <mergeCell ref="I63:K63"/>
    <mergeCell ref="I65:K65"/>
    <mergeCell ref="O65:Q65"/>
    <mergeCell ref="R65:T65"/>
    <mergeCell ref="O63:Q63"/>
    <mergeCell ref="R63:T63"/>
    <mergeCell ref="J64:K64"/>
    <mergeCell ref="M64:N64"/>
    <mergeCell ref="P64:Q64"/>
    <mergeCell ref="S64:T64"/>
    <mergeCell ref="L63:N63"/>
    <mergeCell ref="L65:N65"/>
    <mergeCell ref="F59:H59"/>
    <mergeCell ref="F60:H60"/>
    <mergeCell ref="F61:H61"/>
    <mergeCell ref="F58:H58"/>
    <mergeCell ref="G63:H65"/>
    <mergeCell ref="A27:Z27"/>
    <mergeCell ref="A42:Z42"/>
    <mergeCell ref="A48:Z48"/>
    <mergeCell ref="A20:Z20"/>
    <mergeCell ref="F57:H57"/>
    <mergeCell ref="A8:Z8"/>
    <mergeCell ref="F6:F7"/>
    <mergeCell ref="G6:H6"/>
    <mergeCell ref="I6:T6"/>
    <mergeCell ref="U6:U7"/>
    <mergeCell ref="V6:V7"/>
    <mergeCell ref="B1:X1"/>
    <mergeCell ref="B2:X3"/>
    <mergeCell ref="B4:Z4"/>
    <mergeCell ref="A5:A7"/>
    <mergeCell ref="B5:B7"/>
    <mergeCell ref="C5:F5"/>
    <mergeCell ref="G5:U5"/>
    <mergeCell ref="V5:Y5"/>
    <mergeCell ref="Z5:Z7"/>
    <mergeCell ref="C6:C7"/>
    <mergeCell ref="D6:D7"/>
    <mergeCell ref="E6:E7"/>
    <mergeCell ref="W6:W7"/>
    <mergeCell ref="X6:X7"/>
    <mergeCell ref="Y6:Y7"/>
  </mergeCells>
  <dataValidations count="5">
    <dataValidation type="decimal" operator="lessThan" allowBlank="1" showInputMessage="1" showErrorMessage="1" sqref="Y1:Y2" xr:uid="{56DC3E60-B9AA-4A6C-A44E-D0F87E51045D}">
      <formula1>0</formula1>
    </dataValidation>
    <dataValidation type="decimal" operator="lessThan" showInputMessage="1" sqref="Z1" xr:uid="{BD8C2A05-326C-4448-9B27-38BE4EF99872}">
      <formula1>0</formula1>
    </dataValidation>
    <dataValidation operator="lessThan" allowBlank="1" showInputMessage="1" showErrorMessage="1" sqref="Z2:Z3 B1:B2 Y3" xr:uid="{55642DB2-65E3-4109-A0DE-A614F5ACBAE0}"/>
    <dataValidation allowBlank="1" showErrorMessage="1" promptTitle="Variable 1" prompt="Digite aqui el Valor de la Variable 1" sqref="D49:E53 D28:E41 D14:E19 D21:E26 D43:E47" xr:uid="{2A4C5A8E-7C53-4C82-A3F7-019C45425EE3}"/>
    <dataValidation allowBlank="1" showErrorMessage="1" promptTitle="Gestión Realizada" prompt="En esta celda usted deberá escribir lo que considere importante en la ejecución de esta actividad para logrará el alcance propuesto" sqref="X23 W43:W47 B37 X37 X52" xr:uid="{7ACA8E95-2387-40A3-8BC2-B1DC599F3251}"/>
  </dataValidations>
  <pageMargins left="0.7" right="0.7" top="0.75" bottom="0.75" header="0.3" footer="0.3"/>
  <pageSetup scale="2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2025-10-28T05:00:00+00:00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cuarto trimestre (octubre, noviembre, diciembre) de la vigencia 2025, conforme a las exigencias del Decreto 612 de 2018.</Descripcion>
    <Ano_Plantilla xmlns="b6565643-c00f-44ce-b5d1-532a85e4382c">2025</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2026-01-31T05:00:00+00:00</Fecha_x0020_de_x0020_inicio_x0020_de_x0020_publicación>
    <Tipo_x0020_Documental xmlns="cfd7d055-4c42-4b1a-a19c-7e601acfe3a8">2026</Tipo_x0020_Documental>
    <_dlc_DocId xmlns="b6565643-c00f-44ce-b5d1-532a85e4382c">XQAF2AT3N76N-135-382</_dlc_DocId>
    <_dlc_DocIdUrl xmlns="b6565643-c00f-44ce-b5d1-532a85e4382c">
      <Url>https://docs.supersalud.gov.co/PortalWeb/planeacion/_layouts/15/DocIdRedir.aspx?ID=XQAF2AT3N76N-135-382</Url>
      <Description>XQAF2AT3N76N-135-382</Description>
    </_dlc_DocIdUrl>
  </documentManagement>
</p:properties>
</file>

<file path=customXml/itemProps1.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2.xml><?xml version="1.0" encoding="utf-8"?>
<ds:datastoreItem xmlns:ds="http://schemas.openxmlformats.org/officeDocument/2006/customXml" ds:itemID="{F306798E-9178-4814-A46B-BA17849B2078}">
  <ds:schemaRefs>
    <ds:schemaRef ds:uri="http://schemas.microsoft.com/sharepoint/events"/>
  </ds:schemaRefs>
</ds:datastoreItem>
</file>

<file path=customXml/itemProps3.xml><?xml version="1.0" encoding="utf-8"?>
<ds:datastoreItem xmlns:ds="http://schemas.openxmlformats.org/officeDocument/2006/customXml" ds:itemID="{9C4F3728-6602-45BC-8F84-BA8F10A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612D03A-8FBB-4CF4-A887-CF32964EA6D2}">
  <ds:schemaRefs>
    <ds:schemaRef ds:uri="http://schemas.microsoft.com/sharepoint/v3/fields"/>
    <ds:schemaRef ds:uri="b6565643-c00f-44ce-b5d1-532a85e4382c"/>
    <ds:schemaRef ds:uri="http://schemas.microsoft.com/office/2006/documentManagement/types"/>
    <ds:schemaRef ds:uri="http://schemas.microsoft.com/sharepoint/v3"/>
    <ds:schemaRef ds:uri="http://www.w3.org/XML/1998/namespace"/>
    <ds:schemaRef ds:uri="http://purl.org/dc/dcmitype/"/>
    <ds:schemaRef ds:uri="cfd7d055-4c42-4b1a-a19c-7e601acfe3a8"/>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PLANES ESTRATÉGICOS</vt:lpstr>
      <vt:lpstr>PEI </vt:lpstr>
      <vt:lpstr>PETH </vt:lpstr>
      <vt:lpstr>PETH</vt:lpstr>
      <vt:lpstr>PIC</vt:lpstr>
      <vt:lpstr>PBIEN</vt:lpstr>
      <vt:lpstr>SST</vt:lpstr>
      <vt:lpstr>PAA</vt:lpstr>
      <vt:lpstr>PINAR</vt:lpstr>
      <vt:lpstr>PETI</vt:lpstr>
      <vt:lpstr>PSPI</vt:lpstr>
      <vt:lpstr>PTRSPI</vt:lpstr>
      <vt:lpstr>Metadatos</vt:lpstr>
      <vt:lpstr>LISTAS</vt:lpstr>
      <vt:lpstr>PTRSPI!Área_de_impresión</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 Trim IV 2025</dc:title>
  <dc:subject/>
  <dc:creator>Dell Inspiron</dc:creator>
  <cp:keywords>planes institucionales, 2025 supersalud, seguimiento</cp:keywords>
  <dc:description/>
  <cp:lastModifiedBy>Adriana Maria Guerrero Ladino</cp:lastModifiedBy>
  <cp:revision/>
  <dcterms:created xsi:type="dcterms:W3CDTF">2021-12-02T20:51:37Z</dcterms:created>
  <dcterms:modified xsi:type="dcterms:W3CDTF">2026-02-23T23:24:21Z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26c3bf70-e9f9-4ba5-9fec-95dc5a057f3e</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